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workbookProtection workbookPassword="A90E" lockStructure="1"/>
  <bookViews>
    <workbookView xWindow="480" yWindow="420" windowWidth="22995" windowHeight="9930" tabRatio="743"/>
  </bookViews>
  <sheets>
    <sheet name="Input&amp;Results" sheetId="1" r:id="rId1"/>
    <sheet name="Data" sheetId="3" state="hidden" r:id="rId2"/>
    <sheet name="Calculations" sheetId="25" state="hidden" r:id="rId3"/>
  </sheets>
  <definedNames>
    <definedName name="cc">Calculations!$I$6</definedName>
    <definedName name="CorrugationList">Data!$A$5:$A$6</definedName>
    <definedName name="Diameter">'Input&amp;Results'!$E$4</definedName>
    <definedName name="DiameterList">Data!$P$5:$P$33</definedName>
    <definedName name="Flow">'Input&amp;Results'!$E$33</definedName>
    <definedName name="InletTypeList">Data!$A$21:$A$26</definedName>
    <definedName name="K">Calculations!$I$4</definedName>
    <definedName name="M">Calculations!$I$5</definedName>
    <definedName name="p">Calculations!$I$9</definedName>
    <definedName name="q">Calculations!$I$10</definedName>
    <definedName name="RCorrugation">'Input&amp;Results'!$E$5</definedName>
    <definedName name="RCorrugationChoice">'Input&amp;Results'!$F$5</definedName>
    <definedName name="RHWoverD">'Input&amp;Results'!$E$9</definedName>
    <definedName name="RInletType">'Input&amp;Results'!$E$7</definedName>
    <definedName name="Rke">Calculations!$AS$19</definedName>
    <definedName name="RMannings_n">'Input&amp;Results'!$E$6</definedName>
    <definedName name="RQMax">'Input&amp;Results'!$E$11</definedName>
    <definedName name="RQmax_0_5">'Input&amp;Results'!$E$27</definedName>
    <definedName name="RQmax_1_0">'Input&amp;Results'!$E$22</definedName>
    <definedName name="RQmax_2_0">'Input&amp;Results'!$E$17</definedName>
    <definedName name="rr">Calculations!$I$11</definedName>
    <definedName name="RSlope">'Input&amp;Results'!$E$8</definedName>
    <definedName name="s">Calculations!$I$12</definedName>
    <definedName name="SCorr">Calculations!$I$8</definedName>
    <definedName name="Slope">Calculations!$I$3</definedName>
    <definedName name="Span">'Input&amp;Results'!$F$3</definedName>
    <definedName name="t">Calculations!$I$15</definedName>
    <definedName name="u">Calculations!$I$14</definedName>
    <definedName name="v">Calculations!$I$13</definedName>
    <definedName name="Y">Calculations!$I$7</definedName>
  </definedNames>
  <calcPr calcId="145621"/>
</workbook>
</file>

<file path=xl/calcChain.xml><?xml version="1.0" encoding="utf-8"?>
<calcChain xmlns="http://schemas.openxmlformats.org/spreadsheetml/2006/main">
  <c r="E5" i="1" l="1"/>
  <c r="U7" i="25" l="1"/>
  <c r="V7" i="25" l="1"/>
  <c r="V4" i="25" l="1"/>
  <c r="V6" i="25"/>
  <c r="Y7" i="25" s="1"/>
  <c r="AR25" i="25" s="1"/>
  <c r="AS25" i="25" s="1"/>
  <c r="V5" i="25"/>
  <c r="Y6" i="25" l="1"/>
  <c r="AR24" i="25" s="1"/>
  <c r="AS24" i="25" s="1"/>
  <c r="Y5" i="25"/>
  <c r="AR23" i="25" s="1"/>
  <c r="AS23" i="25" s="1"/>
  <c r="Y4" i="25"/>
  <c r="AR22" i="25" s="1"/>
  <c r="AS22" i="25" s="1"/>
  <c r="I14" i="25" l="1"/>
  <c r="I13" i="25"/>
  <c r="AS19" i="25" l="1"/>
  <c r="BR21" i="25"/>
  <c r="S1021" i="25"/>
  <c r="S1020" i="25"/>
  <c r="S1019" i="25"/>
  <c r="S1018" i="25"/>
  <c r="S1017" i="25"/>
  <c r="S1016" i="25"/>
  <c r="S1015" i="25"/>
  <c r="S1014" i="25"/>
  <c r="S1013" i="25"/>
  <c r="S1012" i="25"/>
  <c r="S1011" i="25"/>
  <c r="S1010" i="25"/>
  <c r="S1009" i="25"/>
  <c r="S1008" i="25"/>
  <c r="S1007" i="25"/>
  <c r="S1006" i="25"/>
  <c r="S1005" i="25"/>
  <c r="S1004" i="25"/>
  <c r="S1003" i="25"/>
  <c r="S1002" i="25"/>
  <c r="S1001" i="25"/>
  <c r="S1000" i="25"/>
  <c r="S999" i="25"/>
  <c r="S998" i="25"/>
  <c r="S997" i="25"/>
  <c r="S996" i="25"/>
  <c r="S995" i="25"/>
  <c r="S994" i="25"/>
  <c r="S993" i="25"/>
  <c r="S992" i="25"/>
  <c r="S991" i="25"/>
  <c r="S990" i="25"/>
  <c r="S989" i="25"/>
  <c r="S988" i="25"/>
  <c r="S987" i="25"/>
  <c r="S986" i="25"/>
  <c r="S985" i="25"/>
  <c r="S984" i="25"/>
  <c r="S983" i="25"/>
  <c r="S982" i="25"/>
  <c r="S981" i="25"/>
  <c r="S980" i="25"/>
  <c r="S979" i="25"/>
  <c r="S978" i="25"/>
  <c r="S977" i="25"/>
  <c r="S976" i="25"/>
  <c r="S975" i="25"/>
  <c r="S974" i="25"/>
  <c r="S973" i="25"/>
  <c r="S972" i="25"/>
  <c r="S971" i="25"/>
  <c r="S970" i="25"/>
  <c r="S969" i="25"/>
  <c r="S968" i="25"/>
  <c r="S967" i="25"/>
  <c r="S966" i="25"/>
  <c r="S965" i="25"/>
  <c r="S964" i="25"/>
  <c r="S963" i="25"/>
  <c r="S962" i="25"/>
  <c r="S961" i="25"/>
  <c r="S960" i="25"/>
  <c r="S959" i="25"/>
  <c r="S958" i="25"/>
  <c r="S957" i="25"/>
  <c r="S956" i="25"/>
  <c r="S955" i="25"/>
  <c r="S954" i="25"/>
  <c r="S953" i="25"/>
  <c r="S952" i="25"/>
  <c r="S951" i="25"/>
  <c r="S950" i="25"/>
  <c r="S949" i="25"/>
  <c r="S948" i="25"/>
  <c r="S947" i="25"/>
  <c r="S946" i="25"/>
  <c r="S945" i="25"/>
  <c r="S944" i="25"/>
  <c r="S943" i="25"/>
  <c r="S942" i="25"/>
  <c r="S941" i="25"/>
  <c r="S940" i="25"/>
  <c r="S939" i="25"/>
  <c r="S938" i="25"/>
  <c r="S937" i="25"/>
  <c r="S936" i="25"/>
  <c r="S935" i="25"/>
  <c r="S934" i="25"/>
  <c r="S933" i="25"/>
  <c r="S932" i="25"/>
  <c r="S931" i="25"/>
  <c r="S930" i="25"/>
  <c r="S929" i="25"/>
  <c r="S928" i="25"/>
  <c r="S927" i="25"/>
  <c r="S926" i="25"/>
  <c r="S925" i="25"/>
  <c r="S924" i="25"/>
  <c r="S923" i="25"/>
  <c r="S922" i="25"/>
  <c r="S921" i="25"/>
  <c r="S920" i="25"/>
  <c r="S919" i="25"/>
  <c r="S918" i="25"/>
  <c r="S917" i="25"/>
  <c r="S916" i="25"/>
  <c r="S915" i="25"/>
  <c r="S914" i="25"/>
  <c r="S913" i="25"/>
  <c r="S912" i="25"/>
  <c r="S911" i="25"/>
  <c r="S910" i="25"/>
  <c r="S909" i="25"/>
  <c r="S908" i="25"/>
  <c r="S907" i="25"/>
  <c r="S906" i="25"/>
  <c r="S905" i="25"/>
  <c r="S904" i="25"/>
  <c r="S903" i="25"/>
  <c r="S902" i="25"/>
  <c r="S901" i="25"/>
  <c r="S900" i="25"/>
  <c r="S899" i="25"/>
  <c r="S898" i="25"/>
  <c r="S897" i="25"/>
  <c r="S896" i="25"/>
  <c r="S895" i="25"/>
  <c r="S894" i="25"/>
  <c r="S893" i="25"/>
  <c r="S892" i="25"/>
  <c r="S891" i="25"/>
  <c r="S890" i="25"/>
  <c r="S889" i="25"/>
  <c r="S888" i="25"/>
  <c r="S887" i="25"/>
  <c r="S886" i="25"/>
  <c r="S885" i="25"/>
  <c r="S884" i="25"/>
  <c r="S883" i="25"/>
  <c r="S882" i="25"/>
  <c r="S881" i="25"/>
  <c r="S880" i="25"/>
  <c r="S879" i="25"/>
  <c r="S878" i="25"/>
  <c r="S877" i="25"/>
  <c r="S876" i="25"/>
  <c r="S875" i="25"/>
  <c r="S874" i="25"/>
  <c r="S873" i="25"/>
  <c r="S872" i="25"/>
  <c r="S871" i="25"/>
  <c r="S870" i="25"/>
  <c r="S869" i="25"/>
  <c r="S868" i="25"/>
  <c r="S867" i="25"/>
  <c r="S866" i="25"/>
  <c r="S865" i="25"/>
  <c r="S864" i="25"/>
  <c r="S863" i="25"/>
  <c r="S862" i="25"/>
  <c r="S861" i="25"/>
  <c r="S860" i="25"/>
  <c r="S859" i="25"/>
  <c r="S858" i="25"/>
  <c r="S857" i="25"/>
  <c r="S856" i="25"/>
  <c r="S855" i="25"/>
  <c r="S854" i="25"/>
  <c r="S853" i="25"/>
  <c r="S852" i="25"/>
  <c r="S851" i="25"/>
  <c r="S850" i="25"/>
  <c r="S849" i="25"/>
  <c r="S848" i="25"/>
  <c r="S847" i="25"/>
  <c r="S846" i="25"/>
  <c r="S845" i="25"/>
  <c r="S844" i="25"/>
  <c r="S843" i="25"/>
  <c r="S842" i="25"/>
  <c r="S841" i="25"/>
  <c r="S840" i="25"/>
  <c r="S839" i="25"/>
  <c r="S838" i="25"/>
  <c r="S837" i="25"/>
  <c r="S836" i="25"/>
  <c r="S835" i="25"/>
  <c r="S834" i="25"/>
  <c r="S833" i="25"/>
  <c r="S832" i="25"/>
  <c r="S831" i="25"/>
  <c r="S830" i="25"/>
  <c r="S829" i="25"/>
  <c r="S828" i="25"/>
  <c r="S827" i="25"/>
  <c r="S826" i="25"/>
  <c r="S825" i="25"/>
  <c r="S824" i="25"/>
  <c r="S823" i="25"/>
  <c r="S822" i="25"/>
  <c r="S821" i="25"/>
  <c r="S820" i="25"/>
  <c r="S819" i="25"/>
  <c r="S818" i="25"/>
  <c r="S817" i="25"/>
  <c r="S816" i="25"/>
  <c r="S815" i="25"/>
  <c r="S814" i="25"/>
  <c r="S813" i="25"/>
  <c r="S812" i="25"/>
  <c r="S811" i="25"/>
  <c r="S810" i="25"/>
  <c r="S809" i="25"/>
  <c r="S808" i="25"/>
  <c r="S807" i="25"/>
  <c r="S806" i="25"/>
  <c r="S805" i="25"/>
  <c r="S804" i="25"/>
  <c r="S803" i="25"/>
  <c r="S802" i="25"/>
  <c r="S801" i="25"/>
  <c r="S800" i="25"/>
  <c r="S799" i="25"/>
  <c r="S798" i="25"/>
  <c r="S797" i="25"/>
  <c r="S796" i="25"/>
  <c r="S795" i="25"/>
  <c r="S794" i="25"/>
  <c r="S793" i="25"/>
  <c r="S792" i="25"/>
  <c r="S791" i="25"/>
  <c r="S790" i="25"/>
  <c r="S789" i="25"/>
  <c r="S788" i="25"/>
  <c r="S787" i="25"/>
  <c r="S786" i="25"/>
  <c r="S785" i="25"/>
  <c r="S784" i="25"/>
  <c r="S783" i="25"/>
  <c r="S782" i="25"/>
  <c r="S781" i="25"/>
  <c r="S780" i="25"/>
  <c r="S779" i="25"/>
  <c r="S778" i="25"/>
  <c r="S777" i="25"/>
  <c r="S776" i="25"/>
  <c r="S775" i="25"/>
  <c r="S774" i="25"/>
  <c r="S773" i="25"/>
  <c r="S772" i="25"/>
  <c r="S771" i="25"/>
  <c r="S770" i="25"/>
  <c r="S769" i="25"/>
  <c r="S768" i="25"/>
  <c r="S767" i="25"/>
  <c r="S766" i="25"/>
  <c r="S765" i="25"/>
  <c r="S764" i="25"/>
  <c r="S763" i="25"/>
  <c r="S762" i="25"/>
  <c r="S761" i="25"/>
  <c r="S760" i="25"/>
  <c r="S759" i="25"/>
  <c r="S758" i="25"/>
  <c r="S757" i="25"/>
  <c r="S756" i="25"/>
  <c r="S755" i="25"/>
  <c r="S754" i="25"/>
  <c r="S753" i="25"/>
  <c r="S752" i="25"/>
  <c r="S751" i="25"/>
  <c r="S750" i="25"/>
  <c r="S749" i="25"/>
  <c r="S748" i="25"/>
  <c r="S747" i="25"/>
  <c r="S746" i="25"/>
  <c r="S745" i="25"/>
  <c r="S744" i="25"/>
  <c r="S743" i="25"/>
  <c r="S742" i="25"/>
  <c r="S741" i="25"/>
  <c r="S740" i="25"/>
  <c r="S739" i="25"/>
  <c r="S738" i="25"/>
  <c r="S737" i="25"/>
  <c r="S736" i="25"/>
  <c r="S735" i="25"/>
  <c r="S734" i="25"/>
  <c r="S733" i="25"/>
  <c r="S732" i="25"/>
  <c r="S731" i="25"/>
  <c r="S730" i="25"/>
  <c r="S729" i="25"/>
  <c r="S728" i="25"/>
  <c r="S727" i="25"/>
  <c r="S726" i="25"/>
  <c r="S725" i="25"/>
  <c r="S724" i="25"/>
  <c r="S723" i="25"/>
  <c r="S722" i="25"/>
  <c r="S721" i="25"/>
  <c r="S720" i="25"/>
  <c r="S719" i="25"/>
  <c r="S718" i="25"/>
  <c r="S717" i="25"/>
  <c r="S716" i="25"/>
  <c r="S715" i="25"/>
  <c r="S714" i="25"/>
  <c r="S713" i="25"/>
  <c r="S712" i="25"/>
  <c r="S711" i="25"/>
  <c r="S710" i="25"/>
  <c r="S709" i="25"/>
  <c r="S708" i="25"/>
  <c r="S707" i="25"/>
  <c r="S706" i="25"/>
  <c r="S705" i="25"/>
  <c r="S704" i="25"/>
  <c r="S703" i="25"/>
  <c r="S702" i="25"/>
  <c r="S701" i="25"/>
  <c r="S700" i="25"/>
  <c r="S699" i="25"/>
  <c r="S698" i="25"/>
  <c r="S697" i="25"/>
  <c r="S696" i="25"/>
  <c r="S695" i="25"/>
  <c r="S694" i="25"/>
  <c r="S693" i="25"/>
  <c r="S692" i="25"/>
  <c r="S691" i="25"/>
  <c r="S690" i="25"/>
  <c r="S689" i="25"/>
  <c r="S688" i="25"/>
  <c r="S687" i="25"/>
  <c r="S686" i="25"/>
  <c r="S685" i="25"/>
  <c r="S684" i="25"/>
  <c r="S683" i="25"/>
  <c r="S682" i="25"/>
  <c r="S681" i="25"/>
  <c r="S680" i="25"/>
  <c r="S679" i="25"/>
  <c r="S678" i="25"/>
  <c r="S677" i="25"/>
  <c r="S676" i="25"/>
  <c r="S675" i="25"/>
  <c r="S674" i="25"/>
  <c r="S673" i="25"/>
  <c r="S672" i="25"/>
  <c r="S671" i="25"/>
  <c r="S670" i="25"/>
  <c r="S669" i="25"/>
  <c r="S668" i="25"/>
  <c r="S667" i="25"/>
  <c r="S666" i="25"/>
  <c r="S665" i="25"/>
  <c r="S664" i="25"/>
  <c r="S663" i="25"/>
  <c r="S662" i="25"/>
  <c r="S661" i="25"/>
  <c r="S660" i="25"/>
  <c r="S659" i="25"/>
  <c r="S658" i="25"/>
  <c r="S657" i="25"/>
  <c r="S656" i="25"/>
  <c r="S655" i="25"/>
  <c r="S654" i="25"/>
  <c r="S653" i="25"/>
  <c r="S652" i="25"/>
  <c r="S651" i="25"/>
  <c r="S650" i="25"/>
  <c r="S649" i="25"/>
  <c r="S648" i="25"/>
  <c r="S647" i="25"/>
  <c r="S646" i="25"/>
  <c r="S645" i="25"/>
  <c r="S644" i="25"/>
  <c r="S643" i="25"/>
  <c r="S642" i="25"/>
  <c r="S641" i="25"/>
  <c r="S640" i="25"/>
  <c r="S639" i="25"/>
  <c r="S638" i="25"/>
  <c r="S637" i="25"/>
  <c r="S636" i="25"/>
  <c r="S635" i="25"/>
  <c r="S634" i="25"/>
  <c r="S633" i="25"/>
  <c r="S632" i="25"/>
  <c r="S631" i="25"/>
  <c r="S630" i="25"/>
  <c r="S629" i="25"/>
  <c r="S628" i="25"/>
  <c r="S627" i="25"/>
  <c r="S626" i="25"/>
  <c r="S625" i="25"/>
  <c r="S624" i="25"/>
  <c r="S623" i="25"/>
  <c r="S622" i="25"/>
  <c r="S621" i="25"/>
  <c r="S620" i="25"/>
  <c r="S619" i="25"/>
  <c r="S618" i="25"/>
  <c r="S617" i="25"/>
  <c r="S616" i="25"/>
  <c r="S615" i="25"/>
  <c r="S614" i="25"/>
  <c r="S613" i="25"/>
  <c r="S612" i="25"/>
  <c r="S611" i="25"/>
  <c r="S610" i="25"/>
  <c r="S609" i="25"/>
  <c r="S608" i="25"/>
  <c r="S607" i="25"/>
  <c r="S606" i="25"/>
  <c r="S605" i="25"/>
  <c r="S604" i="25"/>
  <c r="S603" i="25"/>
  <c r="S602" i="25"/>
  <c r="S601" i="25"/>
  <c r="S600" i="25"/>
  <c r="S599" i="25"/>
  <c r="S598" i="25"/>
  <c r="S597" i="25"/>
  <c r="S596" i="25"/>
  <c r="S595" i="25"/>
  <c r="S594" i="25"/>
  <c r="S593" i="25"/>
  <c r="S592" i="25"/>
  <c r="S591" i="25"/>
  <c r="S590" i="25"/>
  <c r="S589" i="25"/>
  <c r="S588" i="25"/>
  <c r="S587" i="25"/>
  <c r="S586" i="25"/>
  <c r="S585" i="25"/>
  <c r="S584" i="25"/>
  <c r="S583" i="25"/>
  <c r="S582" i="25"/>
  <c r="S581" i="25"/>
  <c r="S580" i="25"/>
  <c r="S579" i="25"/>
  <c r="S578" i="25"/>
  <c r="S577" i="25"/>
  <c r="S576" i="25"/>
  <c r="S575" i="25"/>
  <c r="S574" i="25"/>
  <c r="S573" i="25"/>
  <c r="S572" i="25"/>
  <c r="S571" i="25"/>
  <c r="S570" i="25"/>
  <c r="S569" i="25"/>
  <c r="S568" i="25"/>
  <c r="S567" i="25"/>
  <c r="S566" i="25"/>
  <c r="S565" i="25"/>
  <c r="S564" i="25"/>
  <c r="S563" i="25"/>
  <c r="S562" i="25"/>
  <c r="S561" i="25"/>
  <c r="S560" i="25"/>
  <c r="S559" i="25"/>
  <c r="S558" i="25"/>
  <c r="S557" i="25"/>
  <c r="S556" i="25"/>
  <c r="S555" i="25"/>
  <c r="S554" i="25"/>
  <c r="S553" i="25"/>
  <c r="S552" i="25"/>
  <c r="S551" i="25"/>
  <c r="S550" i="25"/>
  <c r="S549" i="25"/>
  <c r="S548" i="25"/>
  <c r="S547" i="25"/>
  <c r="S546" i="25"/>
  <c r="S545" i="25"/>
  <c r="S544" i="25"/>
  <c r="S543" i="25"/>
  <c r="S542" i="25"/>
  <c r="S541" i="25"/>
  <c r="S540" i="25"/>
  <c r="S539" i="25"/>
  <c r="S538" i="25"/>
  <c r="S537" i="25"/>
  <c r="S536" i="25"/>
  <c r="S535" i="25"/>
  <c r="S534" i="25"/>
  <c r="S533" i="25"/>
  <c r="S532" i="25"/>
  <c r="S531" i="25"/>
  <c r="S530" i="25"/>
  <c r="S529" i="25"/>
  <c r="S528" i="25"/>
  <c r="S527" i="25"/>
  <c r="S526" i="25"/>
  <c r="S525" i="25"/>
  <c r="S524" i="25"/>
  <c r="S523" i="25"/>
  <c r="S522" i="25"/>
  <c r="S521" i="25"/>
  <c r="S520" i="25"/>
  <c r="S519" i="25"/>
  <c r="S518" i="25"/>
  <c r="S517" i="25"/>
  <c r="S516" i="25"/>
  <c r="S515" i="25"/>
  <c r="S514" i="25"/>
  <c r="S513" i="25"/>
  <c r="S512" i="25"/>
  <c r="S511" i="25"/>
  <c r="S510" i="25"/>
  <c r="S509" i="25"/>
  <c r="S508" i="25"/>
  <c r="S507" i="25"/>
  <c r="S506" i="25"/>
  <c r="S505" i="25"/>
  <c r="S504" i="25"/>
  <c r="S503" i="25"/>
  <c r="S502" i="25"/>
  <c r="S501" i="25"/>
  <c r="S500" i="25"/>
  <c r="S499" i="25"/>
  <c r="S498" i="25"/>
  <c r="S497" i="25"/>
  <c r="S496" i="25"/>
  <c r="S495" i="25"/>
  <c r="S494" i="25"/>
  <c r="S493" i="25"/>
  <c r="S492" i="25"/>
  <c r="S491" i="25"/>
  <c r="S490" i="25"/>
  <c r="S489" i="25"/>
  <c r="S488" i="25"/>
  <c r="S487" i="25"/>
  <c r="S486" i="25"/>
  <c r="S485" i="25"/>
  <c r="S484" i="25"/>
  <c r="S483" i="25"/>
  <c r="S482" i="25"/>
  <c r="S481" i="25"/>
  <c r="S480" i="25"/>
  <c r="S479" i="25"/>
  <c r="S478" i="25"/>
  <c r="S477" i="25"/>
  <c r="S476" i="25"/>
  <c r="S475" i="25"/>
  <c r="S474" i="25"/>
  <c r="S473" i="25"/>
  <c r="S472" i="25"/>
  <c r="S471" i="25"/>
  <c r="S470" i="25"/>
  <c r="S469" i="25"/>
  <c r="S468" i="25"/>
  <c r="S467" i="25"/>
  <c r="S466" i="25"/>
  <c r="S465" i="25"/>
  <c r="S464" i="25"/>
  <c r="S463" i="25"/>
  <c r="S462" i="25"/>
  <c r="S461" i="25"/>
  <c r="S460" i="25"/>
  <c r="S459" i="25"/>
  <c r="S458" i="25"/>
  <c r="S457" i="25"/>
  <c r="S456" i="25"/>
  <c r="S455" i="25"/>
  <c r="S454" i="25"/>
  <c r="S453" i="25"/>
  <c r="S452" i="25"/>
  <c r="S451" i="25"/>
  <c r="S450" i="25"/>
  <c r="S449" i="25"/>
  <c r="S448" i="25"/>
  <c r="S447" i="25"/>
  <c r="S446" i="25"/>
  <c r="S445" i="25"/>
  <c r="S444" i="25"/>
  <c r="S443" i="25"/>
  <c r="S442" i="25"/>
  <c r="S441" i="25"/>
  <c r="S440" i="25"/>
  <c r="S439" i="25"/>
  <c r="S438" i="25"/>
  <c r="S437" i="25"/>
  <c r="S436" i="25"/>
  <c r="S435" i="25"/>
  <c r="S434" i="25"/>
  <c r="S433" i="25"/>
  <c r="S432" i="25"/>
  <c r="S431" i="25"/>
  <c r="S430" i="25"/>
  <c r="S429" i="25"/>
  <c r="S428" i="25"/>
  <c r="S427" i="25"/>
  <c r="S426" i="25"/>
  <c r="S425" i="25"/>
  <c r="S424" i="25"/>
  <c r="S423" i="25"/>
  <c r="S422" i="25"/>
  <c r="S421" i="25"/>
  <c r="S420" i="25"/>
  <c r="S419" i="25"/>
  <c r="S418" i="25"/>
  <c r="S417" i="25"/>
  <c r="S416" i="25"/>
  <c r="S415" i="25"/>
  <c r="S414" i="25"/>
  <c r="S413" i="25"/>
  <c r="S412" i="25"/>
  <c r="S411" i="25"/>
  <c r="S410" i="25"/>
  <c r="S409" i="25"/>
  <c r="S408" i="25"/>
  <c r="S407" i="25"/>
  <c r="S406" i="25"/>
  <c r="S405" i="25"/>
  <c r="S404" i="25"/>
  <c r="S403" i="25"/>
  <c r="S402" i="25"/>
  <c r="S401" i="25"/>
  <c r="S400" i="25"/>
  <c r="S399" i="25"/>
  <c r="S398" i="25"/>
  <c r="S397" i="25"/>
  <c r="S396" i="25"/>
  <c r="S395" i="25"/>
  <c r="S394" i="25"/>
  <c r="S393" i="25"/>
  <c r="S392" i="25"/>
  <c r="S391" i="25"/>
  <c r="S390" i="25"/>
  <c r="S389" i="25"/>
  <c r="S388" i="25"/>
  <c r="S387" i="25"/>
  <c r="S386" i="25"/>
  <c r="S385" i="25"/>
  <c r="S384" i="25"/>
  <c r="S383" i="25"/>
  <c r="S382" i="25"/>
  <c r="S381" i="25"/>
  <c r="S380" i="25"/>
  <c r="S379" i="25"/>
  <c r="S378" i="25"/>
  <c r="S377" i="25"/>
  <c r="S376" i="25"/>
  <c r="S375" i="25"/>
  <c r="S374" i="25"/>
  <c r="S373" i="25"/>
  <c r="S372" i="25"/>
  <c r="S371" i="25"/>
  <c r="S370" i="25"/>
  <c r="S369" i="25"/>
  <c r="S368" i="25"/>
  <c r="S367" i="25"/>
  <c r="S366" i="25"/>
  <c r="S365" i="25"/>
  <c r="S364" i="25"/>
  <c r="S363" i="25"/>
  <c r="S362" i="25"/>
  <c r="S361" i="25"/>
  <c r="S360" i="25"/>
  <c r="S359" i="25"/>
  <c r="S358" i="25"/>
  <c r="S357" i="25"/>
  <c r="S356" i="25"/>
  <c r="S355" i="25"/>
  <c r="S354" i="25"/>
  <c r="S353" i="25"/>
  <c r="S352" i="25"/>
  <c r="S351" i="25"/>
  <c r="S350" i="25"/>
  <c r="S349" i="25"/>
  <c r="S348" i="25"/>
  <c r="S347" i="25"/>
  <c r="S346" i="25"/>
  <c r="S345" i="25"/>
  <c r="S344" i="25"/>
  <c r="S343" i="25"/>
  <c r="S342" i="25"/>
  <c r="S341" i="25"/>
  <c r="S340" i="25"/>
  <c r="S339" i="25"/>
  <c r="S338" i="25"/>
  <c r="S337" i="25"/>
  <c r="S336" i="25"/>
  <c r="S335" i="25"/>
  <c r="S334" i="25"/>
  <c r="S333" i="25"/>
  <c r="S332" i="25"/>
  <c r="S331" i="25"/>
  <c r="S330" i="25"/>
  <c r="S329" i="25"/>
  <c r="S328" i="25"/>
  <c r="S327" i="25"/>
  <c r="S326" i="25"/>
  <c r="S325" i="25"/>
  <c r="S324" i="25"/>
  <c r="S323" i="25"/>
  <c r="S322" i="25"/>
  <c r="S321" i="25"/>
  <c r="S320" i="25"/>
  <c r="S319" i="25"/>
  <c r="S318" i="25"/>
  <c r="S317" i="25"/>
  <c r="S316" i="25"/>
  <c r="S315" i="25"/>
  <c r="S314" i="25"/>
  <c r="S313" i="25"/>
  <c r="S312" i="25"/>
  <c r="S311" i="25"/>
  <c r="S310" i="25"/>
  <c r="S309" i="25"/>
  <c r="S308" i="25"/>
  <c r="S307" i="25"/>
  <c r="S306" i="25"/>
  <c r="S305" i="25"/>
  <c r="S304" i="25"/>
  <c r="S303" i="25"/>
  <c r="S302" i="25"/>
  <c r="S301" i="25"/>
  <c r="S300" i="25"/>
  <c r="S299" i="25"/>
  <c r="S298" i="25"/>
  <c r="S297" i="25"/>
  <c r="S296" i="25"/>
  <c r="S295" i="25"/>
  <c r="S294" i="25"/>
  <c r="S293" i="25"/>
  <c r="S292" i="25"/>
  <c r="S291" i="25"/>
  <c r="S290" i="25"/>
  <c r="S289" i="25"/>
  <c r="S288" i="25"/>
  <c r="S287" i="25"/>
  <c r="S286" i="25"/>
  <c r="S285" i="25"/>
  <c r="S284" i="25"/>
  <c r="S283" i="25"/>
  <c r="S282" i="25"/>
  <c r="S281" i="25"/>
  <c r="S280" i="25"/>
  <c r="S279" i="25"/>
  <c r="S278" i="25"/>
  <c r="S277" i="25"/>
  <c r="S276" i="25"/>
  <c r="S275" i="25"/>
  <c r="S274" i="25"/>
  <c r="S273" i="25"/>
  <c r="S272" i="25"/>
  <c r="S271" i="25"/>
  <c r="S270" i="25"/>
  <c r="S269" i="25"/>
  <c r="S268" i="25"/>
  <c r="S267" i="25"/>
  <c r="S266" i="25"/>
  <c r="S265" i="25"/>
  <c r="S264" i="25"/>
  <c r="S263" i="25"/>
  <c r="S262" i="25"/>
  <c r="S261" i="25"/>
  <c r="S260" i="25"/>
  <c r="S259" i="25"/>
  <c r="S258" i="25"/>
  <c r="S257" i="25"/>
  <c r="S256" i="25"/>
  <c r="S255" i="25"/>
  <c r="S254" i="25"/>
  <c r="S253" i="25"/>
  <c r="S252" i="25"/>
  <c r="S251" i="25"/>
  <c r="S250" i="25"/>
  <c r="S249" i="25"/>
  <c r="S248" i="25"/>
  <c r="S247" i="25"/>
  <c r="S246" i="25"/>
  <c r="S245" i="25"/>
  <c r="S244" i="25"/>
  <c r="S243" i="25"/>
  <c r="S242" i="25"/>
  <c r="S241" i="25"/>
  <c r="S240" i="25"/>
  <c r="S239" i="25"/>
  <c r="S238" i="25"/>
  <c r="S237" i="25"/>
  <c r="S236" i="25"/>
  <c r="S235" i="25"/>
  <c r="S234" i="25"/>
  <c r="S233" i="25"/>
  <c r="S232" i="25"/>
  <c r="S231" i="25"/>
  <c r="S230" i="25"/>
  <c r="S229" i="25"/>
  <c r="S228" i="25"/>
  <c r="S227" i="25"/>
  <c r="S226" i="25"/>
  <c r="S225" i="25"/>
  <c r="S224" i="25"/>
  <c r="S223" i="25"/>
  <c r="S222" i="25"/>
  <c r="S221" i="25"/>
  <c r="S220" i="25"/>
  <c r="S219" i="25"/>
  <c r="S218" i="25"/>
  <c r="S217" i="25"/>
  <c r="S216" i="25"/>
  <c r="S215" i="25"/>
  <c r="S214" i="25"/>
  <c r="S213" i="25"/>
  <c r="S212" i="25"/>
  <c r="S211" i="25"/>
  <c r="S210" i="25"/>
  <c r="S209" i="25"/>
  <c r="S208" i="25"/>
  <c r="S207" i="25"/>
  <c r="S206" i="25"/>
  <c r="S205" i="25"/>
  <c r="S204" i="25"/>
  <c r="S203" i="25"/>
  <c r="S202" i="25"/>
  <c r="S201" i="25"/>
  <c r="S200" i="25"/>
  <c r="S199" i="25"/>
  <c r="S198" i="25"/>
  <c r="S197" i="25"/>
  <c r="S196" i="25"/>
  <c r="S195" i="25"/>
  <c r="S194" i="25"/>
  <c r="S193" i="25"/>
  <c r="S192" i="25"/>
  <c r="S191" i="25"/>
  <c r="S190" i="25"/>
  <c r="S189" i="25"/>
  <c r="S188" i="25"/>
  <c r="S187" i="25"/>
  <c r="S186" i="25"/>
  <c r="S185" i="25"/>
  <c r="S184" i="25"/>
  <c r="S183" i="25"/>
  <c r="S182" i="25"/>
  <c r="S181" i="25"/>
  <c r="S180" i="25"/>
  <c r="S179" i="25"/>
  <c r="S178" i="25"/>
  <c r="S177" i="25"/>
  <c r="S176" i="25"/>
  <c r="S175" i="25"/>
  <c r="S174" i="25"/>
  <c r="S173" i="25"/>
  <c r="S172" i="25"/>
  <c r="S171" i="25"/>
  <c r="S170" i="25"/>
  <c r="S169" i="25"/>
  <c r="S168" i="25"/>
  <c r="S167" i="25"/>
  <c r="S166" i="25"/>
  <c r="S165" i="25"/>
  <c r="S164" i="25"/>
  <c r="S163" i="25"/>
  <c r="S162" i="25"/>
  <c r="S161" i="25"/>
  <c r="S160" i="25"/>
  <c r="S159" i="25"/>
  <c r="S158" i="25"/>
  <c r="S157" i="25"/>
  <c r="S156" i="25"/>
  <c r="S155" i="25"/>
  <c r="S154" i="25"/>
  <c r="S153" i="25"/>
  <c r="S152" i="25"/>
  <c r="S151" i="25"/>
  <c r="S150" i="25"/>
  <c r="S149" i="25"/>
  <c r="S148" i="25"/>
  <c r="S147" i="25"/>
  <c r="S146" i="25"/>
  <c r="S145" i="25"/>
  <c r="S144" i="25"/>
  <c r="S143" i="25"/>
  <c r="S142" i="25"/>
  <c r="S141" i="25"/>
  <c r="S140" i="25"/>
  <c r="S139" i="25"/>
  <c r="S138" i="25"/>
  <c r="S137" i="25"/>
  <c r="S136" i="25"/>
  <c r="S135" i="25"/>
  <c r="S134" i="25"/>
  <c r="S133" i="25"/>
  <c r="S132" i="25"/>
  <c r="S131" i="25"/>
  <c r="S130" i="25"/>
  <c r="S129" i="25"/>
  <c r="S128" i="25"/>
  <c r="S127" i="25"/>
  <c r="S126" i="25"/>
  <c r="S125" i="25"/>
  <c r="S124" i="25"/>
  <c r="S123" i="25"/>
  <c r="S122" i="25"/>
  <c r="S121" i="25"/>
  <c r="S120" i="25"/>
  <c r="S119" i="25"/>
  <c r="S118" i="25"/>
  <c r="S117" i="25"/>
  <c r="S116" i="25"/>
  <c r="S115" i="25"/>
  <c r="S114" i="25"/>
  <c r="S113" i="25"/>
  <c r="S112" i="25"/>
  <c r="S111" i="25"/>
  <c r="S110" i="25"/>
  <c r="S109" i="25"/>
  <c r="S108" i="25"/>
  <c r="S107" i="25"/>
  <c r="S106" i="25"/>
  <c r="S105" i="25"/>
  <c r="S104" i="25"/>
  <c r="S103" i="25"/>
  <c r="S102" i="25"/>
  <c r="S101" i="25"/>
  <c r="S100" i="25"/>
  <c r="S99" i="25"/>
  <c r="S98" i="25"/>
  <c r="S97" i="25"/>
  <c r="S96" i="25"/>
  <c r="S95" i="25"/>
  <c r="S94" i="25"/>
  <c r="S93" i="25"/>
  <c r="S92" i="25"/>
  <c r="S91" i="25"/>
  <c r="S90" i="25"/>
  <c r="S89" i="25"/>
  <c r="S88" i="25"/>
  <c r="S87" i="25"/>
  <c r="S86" i="25"/>
  <c r="S85" i="25"/>
  <c r="S84" i="25"/>
  <c r="S83" i="25"/>
  <c r="S82" i="25"/>
  <c r="S81" i="25"/>
  <c r="S80" i="25"/>
  <c r="S79" i="25"/>
  <c r="S78" i="25"/>
  <c r="S77" i="25"/>
  <c r="S76" i="25"/>
  <c r="S75" i="25"/>
  <c r="S74" i="25"/>
  <c r="S73" i="25"/>
  <c r="S72" i="25"/>
  <c r="S71" i="25"/>
  <c r="S70" i="25"/>
  <c r="S69" i="25"/>
  <c r="S68" i="25"/>
  <c r="S67" i="25"/>
  <c r="S66" i="25"/>
  <c r="S65" i="25"/>
  <c r="S64" i="25"/>
  <c r="S63" i="25"/>
  <c r="S62" i="25"/>
  <c r="S61" i="25"/>
  <c r="S60" i="25"/>
  <c r="S59" i="25"/>
  <c r="S58" i="25"/>
  <c r="S57" i="25"/>
  <c r="S56" i="25"/>
  <c r="S55" i="25"/>
  <c r="S54" i="25"/>
  <c r="S53" i="25"/>
  <c r="S52" i="25"/>
  <c r="S51" i="25"/>
  <c r="S50" i="25"/>
  <c r="S49" i="25"/>
  <c r="S48" i="25"/>
  <c r="S47" i="25"/>
  <c r="S46" i="25"/>
  <c r="S45" i="25"/>
  <c r="S44" i="25"/>
  <c r="S43" i="25"/>
  <c r="S42" i="25"/>
  <c r="S41" i="25"/>
  <c r="S40" i="25"/>
  <c r="S39" i="25"/>
  <c r="S38" i="25"/>
  <c r="S37" i="25"/>
  <c r="S36" i="25"/>
  <c r="S35" i="25"/>
  <c r="S34" i="25"/>
  <c r="S33" i="25"/>
  <c r="S32" i="25"/>
  <c r="S31" i="25"/>
  <c r="S30" i="25"/>
  <c r="S29" i="25"/>
  <c r="S28" i="25"/>
  <c r="S27" i="25"/>
  <c r="S26" i="25"/>
  <c r="S25" i="25"/>
  <c r="S24" i="25"/>
  <c r="S23" i="25"/>
  <c r="S22" i="25"/>
  <c r="AW18" i="25"/>
  <c r="AX18" i="25" s="1"/>
  <c r="AY18" i="25" s="1"/>
  <c r="AZ18" i="25" s="1"/>
  <c r="BA18" i="25" s="1"/>
  <c r="BB18" i="25" s="1"/>
  <c r="BC18" i="25" s="1"/>
  <c r="BD18" i="25" s="1"/>
  <c r="BE18" i="25" s="1"/>
  <c r="BF18" i="25" s="1"/>
  <c r="AX21" i="25"/>
  <c r="AY21" i="25" s="1"/>
  <c r="AZ21" i="25" s="1"/>
  <c r="BA21" i="25" s="1"/>
  <c r="BB21" i="25" s="1"/>
  <c r="BC21" i="25" s="1"/>
  <c r="BD21" i="25" s="1"/>
  <c r="BE21" i="25" s="1"/>
  <c r="BF21" i="25" s="1"/>
  <c r="BI21" i="25"/>
  <c r="V21" i="25"/>
  <c r="W21" i="25" s="1"/>
  <c r="X21" i="25" s="1"/>
  <c r="Y21" i="25" s="1"/>
  <c r="Z21" i="25" s="1"/>
  <c r="AA21" i="25" s="1"/>
  <c r="AB21" i="25" s="1"/>
  <c r="AC21" i="25" s="1"/>
  <c r="AD21" i="25" s="1"/>
  <c r="AG21" i="25"/>
  <c r="AH21" i="25" s="1"/>
  <c r="AI21" i="25" s="1"/>
  <c r="AJ21" i="25" s="1"/>
  <c r="AK21" i="25" s="1"/>
  <c r="AL21" i="25" s="1"/>
  <c r="AM21" i="25" s="1"/>
  <c r="AN21" i="25" s="1"/>
  <c r="AO21" i="25" s="1"/>
  <c r="D11" i="1"/>
  <c r="L1021" i="25"/>
  <c r="Q1021" i="25" s="1"/>
  <c r="L1020" i="25"/>
  <c r="Q1020" i="25" s="1"/>
  <c r="L1019" i="25"/>
  <c r="Q1019" i="25" s="1"/>
  <c r="L1018" i="25"/>
  <c r="Q1018" i="25" s="1"/>
  <c r="L1017" i="25"/>
  <c r="Q1017" i="25" s="1"/>
  <c r="L1016" i="25"/>
  <c r="Q1016" i="25" s="1"/>
  <c r="L1015" i="25"/>
  <c r="Q1015" i="25" s="1"/>
  <c r="L1014" i="25"/>
  <c r="Q1014" i="25" s="1"/>
  <c r="L1013" i="25"/>
  <c r="Q1013" i="25" s="1"/>
  <c r="L1012" i="25"/>
  <c r="Q1012" i="25" s="1"/>
  <c r="L1011" i="25"/>
  <c r="Q1011" i="25" s="1"/>
  <c r="L1010" i="25"/>
  <c r="Q1010" i="25" s="1"/>
  <c r="L1009" i="25"/>
  <c r="Q1009" i="25" s="1"/>
  <c r="L1008" i="25"/>
  <c r="Q1008" i="25" s="1"/>
  <c r="L1007" i="25"/>
  <c r="Q1007" i="25" s="1"/>
  <c r="L1006" i="25"/>
  <c r="Q1006" i="25" s="1"/>
  <c r="L1005" i="25"/>
  <c r="Q1005" i="25" s="1"/>
  <c r="L1004" i="25"/>
  <c r="Q1004" i="25" s="1"/>
  <c r="L1003" i="25"/>
  <c r="Q1003" i="25" s="1"/>
  <c r="L1002" i="25"/>
  <c r="Q1002" i="25" s="1"/>
  <c r="L1001" i="25"/>
  <c r="Q1001" i="25" s="1"/>
  <c r="L1000" i="25"/>
  <c r="Q1000" i="25" s="1"/>
  <c r="L999" i="25"/>
  <c r="Q999" i="25" s="1"/>
  <c r="L998" i="25"/>
  <c r="Q998" i="25" s="1"/>
  <c r="L997" i="25"/>
  <c r="Q997" i="25" s="1"/>
  <c r="L996" i="25"/>
  <c r="Q996" i="25" s="1"/>
  <c r="L995" i="25"/>
  <c r="Q995" i="25" s="1"/>
  <c r="L994" i="25"/>
  <c r="Q994" i="25" s="1"/>
  <c r="L993" i="25"/>
  <c r="Q993" i="25" s="1"/>
  <c r="L992" i="25"/>
  <c r="Q992" i="25" s="1"/>
  <c r="L991" i="25"/>
  <c r="Q991" i="25" s="1"/>
  <c r="L990" i="25"/>
  <c r="Q990" i="25" s="1"/>
  <c r="L989" i="25"/>
  <c r="Q989" i="25" s="1"/>
  <c r="L988" i="25"/>
  <c r="Q988" i="25" s="1"/>
  <c r="L987" i="25"/>
  <c r="Q987" i="25" s="1"/>
  <c r="L986" i="25"/>
  <c r="Q986" i="25" s="1"/>
  <c r="L985" i="25"/>
  <c r="Q985" i="25" s="1"/>
  <c r="L984" i="25"/>
  <c r="Q984" i="25" s="1"/>
  <c r="L983" i="25"/>
  <c r="Q983" i="25" s="1"/>
  <c r="L982" i="25"/>
  <c r="Q982" i="25" s="1"/>
  <c r="L981" i="25"/>
  <c r="Q981" i="25" s="1"/>
  <c r="L980" i="25"/>
  <c r="Q980" i="25" s="1"/>
  <c r="L979" i="25"/>
  <c r="Q979" i="25" s="1"/>
  <c r="L978" i="25"/>
  <c r="Q978" i="25" s="1"/>
  <c r="L977" i="25"/>
  <c r="Q977" i="25" s="1"/>
  <c r="L976" i="25"/>
  <c r="Q976" i="25" s="1"/>
  <c r="L975" i="25"/>
  <c r="Q975" i="25" s="1"/>
  <c r="L974" i="25"/>
  <c r="Q974" i="25" s="1"/>
  <c r="L973" i="25"/>
  <c r="Q973" i="25" s="1"/>
  <c r="L972" i="25"/>
  <c r="Q972" i="25" s="1"/>
  <c r="L971" i="25"/>
  <c r="Q971" i="25" s="1"/>
  <c r="L970" i="25"/>
  <c r="Q970" i="25" s="1"/>
  <c r="L969" i="25"/>
  <c r="Q969" i="25" s="1"/>
  <c r="L968" i="25"/>
  <c r="Q968" i="25" s="1"/>
  <c r="L967" i="25"/>
  <c r="Q967" i="25" s="1"/>
  <c r="L966" i="25"/>
  <c r="Q966" i="25" s="1"/>
  <c r="L965" i="25"/>
  <c r="Q965" i="25" s="1"/>
  <c r="L964" i="25"/>
  <c r="Q964" i="25" s="1"/>
  <c r="L963" i="25"/>
  <c r="Q963" i="25" s="1"/>
  <c r="L962" i="25"/>
  <c r="Q962" i="25" s="1"/>
  <c r="L961" i="25"/>
  <c r="Q961" i="25" s="1"/>
  <c r="L960" i="25"/>
  <c r="Q960" i="25" s="1"/>
  <c r="L959" i="25"/>
  <c r="Q959" i="25" s="1"/>
  <c r="L958" i="25"/>
  <c r="Q958" i="25" s="1"/>
  <c r="L957" i="25"/>
  <c r="Q957" i="25" s="1"/>
  <c r="L956" i="25"/>
  <c r="Q956" i="25" s="1"/>
  <c r="L955" i="25"/>
  <c r="Q955" i="25" s="1"/>
  <c r="L954" i="25"/>
  <c r="Q954" i="25" s="1"/>
  <c r="L953" i="25"/>
  <c r="Q953" i="25" s="1"/>
  <c r="L952" i="25"/>
  <c r="Q952" i="25" s="1"/>
  <c r="L951" i="25"/>
  <c r="Q951" i="25" s="1"/>
  <c r="L950" i="25"/>
  <c r="Q950" i="25" s="1"/>
  <c r="L949" i="25"/>
  <c r="Q949" i="25" s="1"/>
  <c r="L948" i="25"/>
  <c r="Q948" i="25" s="1"/>
  <c r="L947" i="25"/>
  <c r="Q947" i="25" s="1"/>
  <c r="L946" i="25"/>
  <c r="Q946" i="25" s="1"/>
  <c r="L945" i="25"/>
  <c r="Q945" i="25" s="1"/>
  <c r="L944" i="25"/>
  <c r="Q944" i="25" s="1"/>
  <c r="L943" i="25"/>
  <c r="Q943" i="25" s="1"/>
  <c r="L942" i="25"/>
  <c r="Q942" i="25" s="1"/>
  <c r="L941" i="25"/>
  <c r="Q941" i="25" s="1"/>
  <c r="L940" i="25"/>
  <c r="Q940" i="25" s="1"/>
  <c r="L939" i="25"/>
  <c r="Q939" i="25" s="1"/>
  <c r="L938" i="25"/>
  <c r="Q938" i="25" s="1"/>
  <c r="L937" i="25"/>
  <c r="Q937" i="25" s="1"/>
  <c r="L936" i="25"/>
  <c r="Q936" i="25" s="1"/>
  <c r="L935" i="25"/>
  <c r="Q935" i="25" s="1"/>
  <c r="L934" i="25"/>
  <c r="Q934" i="25" s="1"/>
  <c r="L933" i="25"/>
  <c r="Q933" i="25" s="1"/>
  <c r="L932" i="25"/>
  <c r="Q932" i="25" s="1"/>
  <c r="L931" i="25"/>
  <c r="Q931" i="25" s="1"/>
  <c r="L930" i="25"/>
  <c r="Q930" i="25" s="1"/>
  <c r="L929" i="25"/>
  <c r="Q929" i="25" s="1"/>
  <c r="L928" i="25"/>
  <c r="Q928" i="25" s="1"/>
  <c r="L927" i="25"/>
  <c r="Q927" i="25" s="1"/>
  <c r="L926" i="25"/>
  <c r="Q926" i="25" s="1"/>
  <c r="L925" i="25"/>
  <c r="Q925" i="25" s="1"/>
  <c r="L924" i="25"/>
  <c r="Q924" i="25" s="1"/>
  <c r="L923" i="25"/>
  <c r="Q923" i="25" s="1"/>
  <c r="L922" i="25"/>
  <c r="Q922" i="25" s="1"/>
  <c r="L921" i="25"/>
  <c r="Q921" i="25" s="1"/>
  <c r="L920" i="25"/>
  <c r="Q920" i="25" s="1"/>
  <c r="L919" i="25"/>
  <c r="Q919" i="25" s="1"/>
  <c r="L918" i="25"/>
  <c r="Q918" i="25" s="1"/>
  <c r="L917" i="25"/>
  <c r="Q917" i="25" s="1"/>
  <c r="L916" i="25"/>
  <c r="Q916" i="25" s="1"/>
  <c r="L915" i="25"/>
  <c r="Q915" i="25" s="1"/>
  <c r="L914" i="25"/>
  <c r="Q914" i="25" s="1"/>
  <c r="L913" i="25"/>
  <c r="Q913" i="25" s="1"/>
  <c r="L912" i="25"/>
  <c r="Q912" i="25" s="1"/>
  <c r="L911" i="25"/>
  <c r="Q911" i="25" s="1"/>
  <c r="L910" i="25"/>
  <c r="Q910" i="25" s="1"/>
  <c r="L909" i="25"/>
  <c r="Q909" i="25" s="1"/>
  <c r="L908" i="25"/>
  <c r="Q908" i="25" s="1"/>
  <c r="L907" i="25"/>
  <c r="Q907" i="25" s="1"/>
  <c r="L906" i="25"/>
  <c r="Q906" i="25" s="1"/>
  <c r="L905" i="25"/>
  <c r="Q905" i="25" s="1"/>
  <c r="L904" i="25"/>
  <c r="Q904" i="25" s="1"/>
  <c r="L903" i="25"/>
  <c r="Q903" i="25" s="1"/>
  <c r="L902" i="25"/>
  <c r="Q902" i="25" s="1"/>
  <c r="L901" i="25"/>
  <c r="Q901" i="25" s="1"/>
  <c r="L900" i="25"/>
  <c r="Q900" i="25" s="1"/>
  <c r="L899" i="25"/>
  <c r="Q899" i="25" s="1"/>
  <c r="L898" i="25"/>
  <c r="Q898" i="25" s="1"/>
  <c r="L897" i="25"/>
  <c r="Q897" i="25" s="1"/>
  <c r="L896" i="25"/>
  <c r="Q896" i="25" s="1"/>
  <c r="L895" i="25"/>
  <c r="Q895" i="25" s="1"/>
  <c r="L894" i="25"/>
  <c r="Q894" i="25" s="1"/>
  <c r="L893" i="25"/>
  <c r="Q893" i="25" s="1"/>
  <c r="L892" i="25"/>
  <c r="Q892" i="25" s="1"/>
  <c r="L891" i="25"/>
  <c r="Q891" i="25" s="1"/>
  <c r="L890" i="25"/>
  <c r="Q890" i="25" s="1"/>
  <c r="L889" i="25"/>
  <c r="Q889" i="25" s="1"/>
  <c r="L888" i="25"/>
  <c r="Q888" i="25" s="1"/>
  <c r="L887" i="25"/>
  <c r="Q887" i="25" s="1"/>
  <c r="L886" i="25"/>
  <c r="Q886" i="25" s="1"/>
  <c r="L885" i="25"/>
  <c r="Q885" i="25" s="1"/>
  <c r="L884" i="25"/>
  <c r="Q884" i="25" s="1"/>
  <c r="L883" i="25"/>
  <c r="Q883" i="25" s="1"/>
  <c r="L882" i="25"/>
  <c r="Q882" i="25" s="1"/>
  <c r="L881" i="25"/>
  <c r="Q881" i="25" s="1"/>
  <c r="L880" i="25"/>
  <c r="Q880" i="25" s="1"/>
  <c r="L879" i="25"/>
  <c r="Q879" i="25" s="1"/>
  <c r="L878" i="25"/>
  <c r="Q878" i="25" s="1"/>
  <c r="L877" i="25"/>
  <c r="Q877" i="25" s="1"/>
  <c r="L876" i="25"/>
  <c r="Q876" i="25" s="1"/>
  <c r="L875" i="25"/>
  <c r="Q875" i="25" s="1"/>
  <c r="L874" i="25"/>
  <c r="Q874" i="25" s="1"/>
  <c r="L873" i="25"/>
  <c r="Q873" i="25" s="1"/>
  <c r="L872" i="25"/>
  <c r="Q872" i="25" s="1"/>
  <c r="L871" i="25"/>
  <c r="Q871" i="25" s="1"/>
  <c r="L870" i="25"/>
  <c r="Q870" i="25" s="1"/>
  <c r="L869" i="25"/>
  <c r="Q869" i="25" s="1"/>
  <c r="L868" i="25"/>
  <c r="Q868" i="25" s="1"/>
  <c r="L867" i="25"/>
  <c r="Q867" i="25" s="1"/>
  <c r="L866" i="25"/>
  <c r="Q866" i="25" s="1"/>
  <c r="L865" i="25"/>
  <c r="Q865" i="25" s="1"/>
  <c r="L864" i="25"/>
  <c r="Q864" i="25" s="1"/>
  <c r="L863" i="25"/>
  <c r="Q863" i="25" s="1"/>
  <c r="L862" i="25"/>
  <c r="Q862" i="25" s="1"/>
  <c r="L861" i="25"/>
  <c r="Q861" i="25" s="1"/>
  <c r="L860" i="25"/>
  <c r="Q860" i="25" s="1"/>
  <c r="L859" i="25"/>
  <c r="Q859" i="25" s="1"/>
  <c r="L858" i="25"/>
  <c r="Q858" i="25" s="1"/>
  <c r="L857" i="25"/>
  <c r="Q857" i="25" s="1"/>
  <c r="L856" i="25"/>
  <c r="Q856" i="25" s="1"/>
  <c r="L855" i="25"/>
  <c r="Q855" i="25" s="1"/>
  <c r="L854" i="25"/>
  <c r="Q854" i="25" s="1"/>
  <c r="L853" i="25"/>
  <c r="Q853" i="25" s="1"/>
  <c r="L852" i="25"/>
  <c r="Q852" i="25" s="1"/>
  <c r="L851" i="25"/>
  <c r="Q851" i="25" s="1"/>
  <c r="L850" i="25"/>
  <c r="Q850" i="25" s="1"/>
  <c r="L849" i="25"/>
  <c r="Q849" i="25" s="1"/>
  <c r="L848" i="25"/>
  <c r="Q848" i="25" s="1"/>
  <c r="L847" i="25"/>
  <c r="Q847" i="25" s="1"/>
  <c r="L846" i="25"/>
  <c r="Q846" i="25" s="1"/>
  <c r="L845" i="25"/>
  <c r="Q845" i="25" s="1"/>
  <c r="L844" i="25"/>
  <c r="Q844" i="25" s="1"/>
  <c r="L843" i="25"/>
  <c r="Q843" i="25" s="1"/>
  <c r="L842" i="25"/>
  <c r="Q842" i="25" s="1"/>
  <c r="L841" i="25"/>
  <c r="Q841" i="25" s="1"/>
  <c r="L840" i="25"/>
  <c r="Q840" i="25" s="1"/>
  <c r="L839" i="25"/>
  <c r="Q839" i="25" s="1"/>
  <c r="L838" i="25"/>
  <c r="Q838" i="25" s="1"/>
  <c r="L837" i="25"/>
  <c r="Q837" i="25" s="1"/>
  <c r="L836" i="25"/>
  <c r="Q836" i="25" s="1"/>
  <c r="L835" i="25"/>
  <c r="Q835" i="25" s="1"/>
  <c r="L834" i="25"/>
  <c r="Q834" i="25" s="1"/>
  <c r="L833" i="25"/>
  <c r="Q833" i="25" s="1"/>
  <c r="L832" i="25"/>
  <c r="Q832" i="25" s="1"/>
  <c r="L831" i="25"/>
  <c r="Q831" i="25" s="1"/>
  <c r="L830" i="25"/>
  <c r="Q830" i="25" s="1"/>
  <c r="L829" i="25"/>
  <c r="Q829" i="25" s="1"/>
  <c r="L828" i="25"/>
  <c r="Q828" i="25" s="1"/>
  <c r="L827" i="25"/>
  <c r="Q827" i="25" s="1"/>
  <c r="L826" i="25"/>
  <c r="Q826" i="25" s="1"/>
  <c r="L825" i="25"/>
  <c r="Q825" i="25" s="1"/>
  <c r="L824" i="25"/>
  <c r="Q824" i="25" s="1"/>
  <c r="L823" i="25"/>
  <c r="Q823" i="25" s="1"/>
  <c r="L822" i="25"/>
  <c r="Q822" i="25" s="1"/>
  <c r="L821" i="25"/>
  <c r="Q821" i="25" s="1"/>
  <c r="L820" i="25"/>
  <c r="Q820" i="25" s="1"/>
  <c r="L819" i="25"/>
  <c r="Q819" i="25" s="1"/>
  <c r="L818" i="25"/>
  <c r="Q818" i="25" s="1"/>
  <c r="L817" i="25"/>
  <c r="Q817" i="25" s="1"/>
  <c r="L816" i="25"/>
  <c r="Q816" i="25" s="1"/>
  <c r="L815" i="25"/>
  <c r="Q815" i="25" s="1"/>
  <c r="L814" i="25"/>
  <c r="Q814" i="25" s="1"/>
  <c r="L813" i="25"/>
  <c r="Q813" i="25" s="1"/>
  <c r="L812" i="25"/>
  <c r="Q812" i="25" s="1"/>
  <c r="L811" i="25"/>
  <c r="Q811" i="25" s="1"/>
  <c r="L810" i="25"/>
  <c r="Q810" i="25" s="1"/>
  <c r="L809" i="25"/>
  <c r="Q809" i="25" s="1"/>
  <c r="L808" i="25"/>
  <c r="Q808" i="25" s="1"/>
  <c r="L807" i="25"/>
  <c r="Q807" i="25" s="1"/>
  <c r="L806" i="25"/>
  <c r="Q806" i="25" s="1"/>
  <c r="L805" i="25"/>
  <c r="Q805" i="25" s="1"/>
  <c r="L804" i="25"/>
  <c r="Q804" i="25" s="1"/>
  <c r="L803" i="25"/>
  <c r="Q803" i="25" s="1"/>
  <c r="L802" i="25"/>
  <c r="Q802" i="25" s="1"/>
  <c r="L801" i="25"/>
  <c r="Q801" i="25" s="1"/>
  <c r="L800" i="25"/>
  <c r="Q800" i="25" s="1"/>
  <c r="L799" i="25"/>
  <c r="Q799" i="25" s="1"/>
  <c r="L798" i="25"/>
  <c r="Q798" i="25" s="1"/>
  <c r="L797" i="25"/>
  <c r="Q797" i="25" s="1"/>
  <c r="L796" i="25"/>
  <c r="Q796" i="25" s="1"/>
  <c r="L795" i="25"/>
  <c r="Q795" i="25" s="1"/>
  <c r="L794" i="25"/>
  <c r="Q794" i="25" s="1"/>
  <c r="L793" i="25"/>
  <c r="Q793" i="25" s="1"/>
  <c r="L792" i="25"/>
  <c r="Q792" i="25" s="1"/>
  <c r="L791" i="25"/>
  <c r="Q791" i="25" s="1"/>
  <c r="L790" i="25"/>
  <c r="Q790" i="25" s="1"/>
  <c r="L789" i="25"/>
  <c r="Q789" i="25" s="1"/>
  <c r="L788" i="25"/>
  <c r="Q788" i="25" s="1"/>
  <c r="L787" i="25"/>
  <c r="Q787" i="25" s="1"/>
  <c r="L786" i="25"/>
  <c r="Q786" i="25" s="1"/>
  <c r="L785" i="25"/>
  <c r="Q785" i="25" s="1"/>
  <c r="L784" i="25"/>
  <c r="Q784" i="25" s="1"/>
  <c r="L783" i="25"/>
  <c r="Q783" i="25" s="1"/>
  <c r="L782" i="25"/>
  <c r="Q782" i="25" s="1"/>
  <c r="L781" i="25"/>
  <c r="Q781" i="25" s="1"/>
  <c r="L780" i="25"/>
  <c r="Q780" i="25" s="1"/>
  <c r="L779" i="25"/>
  <c r="Q779" i="25" s="1"/>
  <c r="L778" i="25"/>
  <c r="Q778" i="25" s="1"/>
  <c r="L777" i="25"/>
  <c r="Q777" i="25" s="1"/>
  <c r="L776" i="25"/>
  <c r="Q776" i="25" s="1"/>
  <c r="L775" i="25"/>
  <c r="Q775" i="25" s="1"/>
  <c r="L774" i="25"/>
  <c r="Q774" i="25" s="1"/>
  <c r="L773" i="25"/>
  <c r="Q773" i="25" s="1"/>
  <c r="L772" i="25"/>
  <c r="Q772" i="25" s="1"/>
  <c r="L771" i="25"/>
  <c r="Q771" i="25" s="1"/>
  <c r="L770" i="25"/>
  <c r="Q770" i="25" s="1"/>
  <c r="L769" i="25"/>
  <c r="Q769" i="25" s="1"/>
  <c r="L768" i="25"/>
  <c r="Q768" i="25" s="1"/>
  <c r="L767" i="25"/>
  <c r="Q767" i="25" s="1"/>
  <c r="L766" i="25"/>
  <c r="Q766" i="25" s="1"/>
  <c r="L765" i="25"/>
  <c r="Q765" i="25" s="1"/>
  <c r="L764" i="25"/>
  <c r="Q764" i="25" s="1"/>
  <c r="L763" i="25"/>
  <c r="Q763" i="25" s="1"/>
  <c r="L762" i="25"/>
  <c r="Q762" i="25" s="1"/>
  <c r="L761" i="25"/>
  <c r="Q761" i="25" s="1"/>
  <c r="L760" i="25"/>
  <c r="Q760" i="25" s="1"/>
  <c r="L759" i="25"/>
  <c r="Q759" i="25" s="1"/>
  <c r="L758" i="25"/>
  <c r="Q758" i="25" s="1"/>
  <c r="L757" i="25"/>
  <c r="Q757" i="25" s="1"/>
  <c r="L756" i="25"/>
  <c r="Q756" i="25" s="1"/>
  <c r="L755" i="25"/>
  <c r="Q755" i="25" s="1"/>
  <c r="L754" i="25"/>
  <c r="Q754" i="25" s="1"/>
  <c r="L753" i="25"/>
  <c r="Q753" i="25" s="1"/>
  <c r="L752" i="25"/>
  <c r="Q752" i="25" s="1"/>
  <c r="L751" i="25"/>
  <c r="Q751" i="25" s="1"/>
  <c r="L750" i="25"/>
  <c r="Q750" i="25" s="1"/>
  <c r="L749" i="25"/>
  <c r="Q749" i="25" s="1"/>
  <c r="L748" i="25"/>
  <c r="Q748" i="25" s="1"/>
  <c r="L747" i="25"/>
  <c r="Q747" i="25" s="1"/>
  <c r="L746" i="25"/>
  <c r="Q746" i="25" s="1"/>
  <c r="L745" i="25"/>
  <c r="Q745" i="25" s="1"/>
  <c r="L744" i="25"/>
  <c r="Q744" i="25" s="1"/>
  <c r="L743" i="25"/>
  <c r="Q743" i="25" s="1"/>
  <c r="L742" i="25"/>
  <c r="Q742" i="25" s="1"/>
  <c r="L741" i="25"/>
  <c r="Q741" i="25" s="1"/>
  <c r="L740" i="25"/>
  <c r="Q740" i="25" s="1"/>
  <c r="L739" i="25"/>
  <c r="Q739" i="25" s="1"/>
  <c r="L738" i="25"/>
  <c r="Q738" i="25" s="1"/>
  <c r="L737" i="25"/>
  <c r="Q737" i="25" s="1"/>
  <c r="L736" i="25"/>
  <c r="Q736" i="25" s="1"/>
  <c r="L735" i="25"/>
  <c r="Q735" i="25" s="1"/>
  <c r="L734" i="25"/>
  <c r="Q734" i="25" s="1"/>
  <c r="L733" i="25"/>
  <c r="Q733" i="25" s="1"/>
  <c r="L732" i="25"/>
  <c r="Q732" i="25" s="1"/>
  <c r="L731" i="25"/>
  <c r="Q731" i="25" s="1"/>
  <c r="L730" i="25"/>
  <c r="Q730" i="25" s="1"/>
  <c r="L729" i="25"/>
  <c r="Q729" i="25" s="1"/>
  <c r="L728" i="25"/>
  <c r="Q728" i="25" s="1"/>
  <c r="L727" i="25"/>
  <c r="Q727" i="25" s="1"/>
  <c r="L726" i="25"/>
  <c r="Q726" i="25" s="1"/>
  <c r="L725" i="25"/>
  <c r="Q725" i="25" s="1"/>
  <c r="L724" i="25"/>
  <c r="Q724" i="25" s="1"/>
  <c r="L723" i="25"/>
  <c r="Q723" i="25" s="1"/>
  <c r="L722" i="25"/>
  <c r="Q722" i="25" s="1"/>
  <c r="L721" i="25"/>
  <c r="Q721" i="25" s="1"/>
  <c r="L720" i="25"/>
  <c r="Q720" i="25" s="1"/>
  <c r="L719" i="25"/>
  <c r="Q719" i="25" s="1"/>
  <c r="L718" i="25"/>
  <c r="Q718" i="25" s="1"/>
  <c r="L717" i="25"/>
  <c r="Q717" i="25" s="1"/>
  <c r="L716" i="25"/>
  <c r="Q716" i="25" s="1"/>
  <c r="L715" i="25"/>
  <c r="Q715" i="25" s="1"/>
  <c r="L714" i="25"/>
  <c r="Q714" i="25" s="1"/>
  <c r="L713" i="25"/>
  <c r="Q713" i="25" s="1"/>
  <c r="L712" i="25"/>
  <c r="Q712" i="25" s="1"/>
  <c r="L711" i="25"/>
  <c r="Q711" i="25" s="1"/>
  <c r="L710" i="25"/>
  <c r="Q710" i="25" s="1"/>
  <c r="L709" i="25"/>
  <c r="Q709" i="25" s="1"/>
  <c r="L708" i="25"/>
  <c r="Q708" i="25" s="1"/>
  <c r="L707" i="25"/>
  <c r="Q707" i="25" s="1"/>
  <c r="L706" i="25"/>
  <c r="Q706" i="25" s="1"/>
  <c r="L705" i="25"/>
  <c r="Q705" i="25" s="1"/>
  <c r="L704" i="25"/>
  <c r="Q704" i="25" s="1"/>
  <c r="L703" i="25"/>
  <c r="Q703" i="25" s="1"/>
  <c r="L702" i="25"/>
  <c r="Q702" i="25" s="1"/>
  <c r="L701" i="25"/>
  <c r="Q701" i="25" s="1"/>
  <c r="L700" i="25"/>
  <c r="Q700" i="25" s="1"/>
  <c r="L699" i="25"/>
  <c r="Q699" i="25" s="1"/>
  <c r="L698" i="25"/>
  <c r="Q698" i="25" s="1"/>
  <c r="L697" i="25"/>
  <c r="Q697" i="25" s="1"/>
  <c r="L696" i="25"/>
  <c r="Q696" i="25" s="1"/>
  <c r="L695" i="25"/>
  <c r="Q695" i="25" s="1"/>
  <c r="L694" i="25"/>
  <c r="Q694" i="25" s="1"/>
  <c r="L693" i="25"/>
  <c r="Q693" i="25" s="1"/>
  <c r="L692" i="25"/>
  <c r="Q692" i="25" s="1"/>
  <c r="L691" i="25"/>
  <c r="Q691" i="25" s="1"/>
  <c r="L690" i="25"/>
  <c r="Q690" i="25" s="1"/>
  <c r="L689" i="25"/>
  <c r="Q689" i="25" s="1"/>
  <c r="L688" i="25"/>
  <c r="Q688" i="25" s="1"/>
  <c r="L687" i="25"/>
  <c r="Q687" i="25" s="1"/>
  <c r="L686" i="25"/>
  <c r="Q686" i="25" s="1"/>
  <c r="L685" i="25"/>
  <c r="Q685" i="25" s="1"/>
  <c r="L684" i="25"/>
  <c r="Q684" i="25" s="1"/>
  <c r="L683" i="25"/>
  <c r="Q683" i="25" s="1"/>
  <c r="L682" i="25"/>
  <c r="Q682" i="25" s="1"/>
  <c r="L681" i="25"/>
  <c r="Q681" i="25" s="1"/>
  <c r="L680" i="25"/>
  <c r="Q680" i="25" s="1"/>
  <c r="L679" i="25"/>
  <c r="Q679" i="25" s="1"/>
  <c r="L678" i="25"/>
  <c r="Q678" i="25" s="1"/>
  <c r="L677" i="25"/>
  <c r="Q677" i="25" s="1"/>
  <c r="L676" i="25"/>
  <c r="Q676" i="25" s="1"/>
  <c r="L675" i="25"/>
  <c r="Q675" i="25" s="1"/>
  <c r="L674" i="25"/>
  <c r="Q674" i="25" s="1"/>
  <c r="L673" i="25"/>
  <c r="Q673" i="25" s="1"/>
  <c r="L672" i="25"/>
  <c r="Q672" i="25" s="1"/>
  <c r="L671" i="25"/>
  <c r="Q671" i="25" s="1"/>
  <c r="L670" i="25"/>
  <c r="Q670" i="25" s="1"/>
  <c r="L669" i="25"/>
  <c r="Q669" i="25" s="1"/>
  <c r="L668" i="25"/>
  <c r="Q668" i="25" s="1"/>
  <c r="L667" i="25"/>
  <c r="Q667" i="25" s="1"/>
  <c r="L666" i="25"/>
  <c r="Q666" i="25" s="1"/>
  <c r="L665" i="25"/>
  <c r="Q665" i="25" s="1"/>
  <c r="L664" i="25"/>
  <c r="Q664" i="25" s="1"/>
  <c r="L663" i="25"/>
  <c r="Q663" i="25" s="1"/>
  <c r="L662" i="25"/>
  <c r="Q662" i="25" s="1"/>
  <c r="L661" i="25"/>
  <c r="Q661" i="25" s="1"/>
  <c r="L660" i="25"/>
  <c r="Q660" i="25" s="1"/>
  <c r="L659" i="25"/>
  <c r="Q659" i="25" s="1"/>
  <c r="L658" i="25"/>
  <c r="Q658" i="25" s="1"/>
  <c r="L657" i="25"/>
  <c r="Q657" i="25" s="1"/>
  <c r="L656" i="25"/>
  <c r="Q656" i="25" s="1"/>
  <c r="L655" i="25"/>
  <c r="Q655" i="25" s="1"/>
  <c r="L654" i="25"/>
  <c r="Q654" i="25" s="1"/>
  <c r="L653" i="25"/>
  <c r="Q653" i="25" s="1"/>
  <c r="L652" i="25"/>
  <c r="Q652" i="25" s="1"/>
  <c r="L651" i="25"/>
  <c r="Q651" i="25" s="1"/>
  <c r="L650" i="25"/>
  <c r="Q650" i="25" s="1"/>
  <c r="L649" i="25"/>
  <c r="Q649" i="25" s="1"/>
  <c r="L648" i="25"/>
  <c r="Q648" i="25" s="1"/>
  <c r="L647" i="25"/>
  <c r="Q647" i="25" s="1"/>
  <c r="L646" i="25"/>
  <c r="Q646" i="25" s="1"/>
  <c r="L645" i="25"/>
  <c r="Q645" i="25" s="1"/>
  <c r="L644" i="25"/>
  <c r="Q644" i="25" s="1"/>
  <c r="L643" i="25"/>
  <c r="Q643" i="25" s="1"/>
  <c r="L642" i="25"/>
  <c r="Q642" i="25" s="1"/>
  <c r="L641" i="25"/>
  <c r="Q641" i="25" s="1"/>
  <c r="L640" i="25"/>
  <c r="Q640" i="25" s="1"/>
  <c r="L639" i="25"/>
  <c r="Q639" i="25" s="1"/>
  <c r="L638" i="25"/>
  <c r="Q638" i="25" s="1"/>
  <c r="L637" i="25"/>
  <c r="Q637" i="25" s="1"/>
  <c r="L636" i="25"/>
  <c r="Q636" i="25" s="1"/>
  <c r="L635" i="25"/>
  <c r="Q635" i="25" s="1"/>
  <c r="L634" i="25"/>
  <c r="Q634" i="25" s="1"/>
  <c r="L633" i="25"/>
  <c r="Q633" i="25" s="1"/>
  <c r="L632" i="25"/>
  <c r="Q632" i="25" s="1"/>
  <c r="L631" i="25"/>
  <c r="Q631" i="25" s="1"/>
  <c r="L630" i="25"/>
  <c r="Q630" i="25" s="1"/>
  <c r="L629" i="25"/>
  <c r="Q629" i="25" s="1"/>
  <c r="L628" i="25"/>
  <c r="Q628" i="25" s="1"/>
  <c r="L627" i="25"/>
  <c r="Q627" i="25" s="1"/>
  <c r="L626" i="25"/>
  <c r="Q626" i="25" s="1"/>
  <c r="L625" i="25"/>
  <c r="Q625" i="25" s="1"/>
  <c r="L624" i="25"/>
  <c r="Q624" i="25" s="1"/>
  <c r="L623" i="25"/>
  <c r="Q623" i="25" s="1"/>
  <c r="L622" i="25"/>
  <c r="Q622" i="25" s="1"/>
  <c r="L621" i="25"/>
  <c r="Q621" i="25" s="1"/>
  <c r="L620" i="25"/>
  <c r="Q620" i="25" s="1"/>
  <c r="L619" i="25"/>
  <c r="Q619" i="25" s="1"/>
  <c r="L618" i="25"/>
  <c r="Q618" i="25" s="1"/>
  <c r="L617" i="25"/>
  <c r="Q617" i="25" s="1"/>
  <c r="L616" i="25"/>
  <c r="Q616" i="25" s="1"/>
  <c r="L615" i="25"/>
  <c r="Q615" i="25" s="1"/>
  <c r="L614" i="25"/>
  <c r="Q614" i="25" s="1"/>
  <c r="L613" i="25"/>
  <c r="Q613" i="25" s="1"/>
  <c r="L612" i="25"/>
  <c r="Q612" i="25" s="1"/>
  <c r="L611" i="25"/>
  <c r="Q611" i="25" s="1"/>
  <c r="L610" i="25"/>
  <c r="Q610" i="25" s="1"/>
  <c r="L609" i="25"/>
  <c r="Q609" i="25" s="1"/>
  <c r="L608" i="25"/>
  <c r="Q608" i="25" s="1"/>
  <c r="L607" i="25"/>
  <c r="Q607" i="25" s="1"/>
  <c r="L606" i="25"/>
  <c r="Q606" i="25" s="1"/>
  <c r="L605" i="25"/>
  <c r="Q605" i="25" s="1"/>
  <c r="L604" i="25"/>
  <c r="Q604" i="25" s="1"/>
  <c r="L603" i="25"/>
  <c r="Q603" i="25" s="1"/>
  <c r="L602" i="25"/>
  <c r="Q602" i="25" s="1"/>
  <c r="L601" i="25"/>
  <c r="Q601" i="25" s="1"/>
  <c r="L600" i="25"/>
  <c r="Q600" i="25" s="1"/>
  <c r="L599" i="25"/>
  <c r="Q599" i="25" s="1"/>
  <c r="L598" i="25"/>
  <c r="Q598" i="25" s="1"/>
  <c r="L597" i="25"/>
  <c r="Q597" i="25" s="1"/>
  <c r="L596" i="25"/>
  <c r="Q596" i="25" s="1"/>
  <c r="L595" i="25"/>
  <c r="Q595" i="25" s="1"/>
  <c r="L594" i="25"/>
  <c r="Q594" i="25" s="1"/>
  <c r="L593" i="25"/>
  <c r="Q593" i="25" s="1"/>
  <c r="L592" i="25"/>
  <c r="Q592" i="25" s="1"/>
  <c r="L591" i="25"/>
  <c r="Q591" i="25" s="1"/>
  <c r="L590" i="25"/>
  <c r="Q590" i="25" s="1"/>
  <c r="L589" i="25"/>
  <c r="Q589" i="25" s="1"/>
  <c r="L588" i="25"/>
  <c r="Q588" i="25" s="1"/>
  <c r="L587" i="25"/>
  <c r="Q587" i="25" s="1"/>
  <c r="L586" i="25"/>
  <c r="Q586" i="25" s="1"/>
  <c r="L585" i="25"/>
  <c r="Q585" i="25" s="1"/>
  <c r="L584" i="25"/>
  <c r="Q584" i="25" s="1"/>
  <c r="L583" i="25"/>
  <c r="Q583" i="25" s="1"/>
  <c r="L582" i="25"/>
  <c r="Q582" i="25" s="1"/>
  <c r="L581" i="25"/>
  <c r="Q581" i="25" s="1"/>
  <c r="L580" i="25"/>
  <c r="Q580" i="25" s="1"/>
  <c r="L579" i="25"/>
  <c r="Q579" i="25" s="1"/>
  <c r="L578" i="25"/>
  <c r="Q578" i="25" s="1"/>
  <c r="L577" i="25"/>
  <c r="Q577" i="25" s="1"/>
  <c r="L576" i="25"/>
  <c r="Q576" i="25" s="1"/>
  <c r="L575" i="25"/>
  <c r="Q575" i="25" s="1"/>
  <c r="L574" i="25"/>
  <c r="Q574" i="25" s="1"/>
  <c r="L573" i="25"/>
  <c r="Q573" i="25" s="1"/>
  <c r="L572" i="25"/>
  <c r="Q572" i="25" s="1"/>
  <c r="L571" i="25"/>
  <c r="Q571" i="25" s="1"/>
  <c r="L570" i="25"/>
  <c r="Q570" i="25" s="1"/>
  <c r="L569" i="25"/>
  <c r="Q569" i="25" s="1"/>
  <c r="L568" i="25"/>
  <c r="Q568" i="25" s="1"/>
  <c r="L567" i="25"/>
  <c r="Q567" i="25" s="1"/>
  <c r="L566" i="25"/>
  <c r="Q566" i="25" s="1"/>
  <c r="L565" i="25"/>
  <c r="Q565" i="25" s="1"/>
  <c r="L564" i="25"/>
  <c r="Q564" i="25" s="1"/>
  <c r="L563" i="25"/>
  <c r="Q563" i="25" s="1"/>
  <c r="L562" i="25"/>
  <c r="Q562" i="25" s="1"/>
  <c r="L561" i="25"/>
  <c r="Q561" i="25" s="1"/>
  <c r="L560" i="25"/>
  <c r="Q560" i="25" s="1"/>
  <c r="L559" i="25"/>
  <c r="Q559" i="25" s="1"/>
  <c r="L558" i="25"/>
  <c r="Q558" i="25" s="1"/>
  <c r="L557" i="25"/>
  <c r="Q557" i="25" s="1"/>
  <c r="L556" i="25"/>
  <c r="Q556" i="25" s="1"/>
  <c r="L555" i="25"/>
  <c r="Q555" i="25" s="1"/>
  <c r="L554" i="25"/>
  <c r="Q554" i="25" s="1"/>
  <c r="L553" i="25"/>
  <c r="Q553" i="25" s="1"/>
  <c r="L552" i="25"/>
  <c r="Q552" i="25" s="1"/>
  <c r="L551" i="25"/>
  <c r="Q551" i="25" s="1"/>
  <c r="L550" i="25"/>
  <c r="Q550" i="25" s="1"/>
  <c r="L549" i="25"/>
  <c r="Q549" i="25" s="1"/>
  <c r="L548" i="25"/>
  <c r="Q548" i="25" s="1"/>
  <c r="L547" i="25"/>
  <c r="Q547" i="25" s="1"/>
  <c r="L546" i="25"/>
  <c r="Q546" i="25" s="1"/>
  <c r="L545" i="25"/>
  <c r="Q545" i="25" s="1"/>
  <c r="L544" i="25"/>
  <c r="Q544" i="25" s="1"/>
  <c r="L543" i="25"/>
  <c r="Q543" i="25" s="1"/>
  <c r="L542" i="25"/>
  <c r="Q542" i="25" s="1"/>
  <c r="L541" i="25"/>
  <c r="Q541" i="25" s="1"/>
  <c r="L540" i="25"/>
  <c r="Q540" i="25" s="1"/>
  <c r="L539" i="25"/>
  <c r="Q539" i="25" s="1"/>
  <c r="L538" i="25"/>
  <c r="Q538" i="25" s="1"/>
  <c r="L537" i="25"/>
  <c r="Q537" i="25" s="1"/>
  <c r="L536" i="25"/>
  <c r="Q536" i="25" s="1"/>
  <c r="L535" i="25"/>
  <c r="Q535" i="25" s="1"/>
  <c r="L534" i="25"/>
  <c r="Q534" i="25" s="1"/>
  <c r="L533" i="25"/>
  <c r="Q533" i="25" s="1"/>
  <c r="L532" i="25"/>
  <c r="Q532" i="25" s="1"/>
  <c r="L531" i="25"/>
  <c r="Q531" i="25" s="1"/>
  <c r="L530" i="25"/>
  <c r="Q530" i="25" s="1"/>
  <c r="L529" i="25"/>
  <c r="Q529" i="25" s="1"/>
  <c r="L528" i="25"/>
  <c r="Q528" i="25" s="1"/>
  <c r="L527" i="25"/>
  <c r="Q527" i="25" s="1"/>
  <c r="L526" i="25"/>
  <c r="Q526" i="25" s="1"/>
  <c r="L525" i="25"/>
  <c r="Q525" i="25" s="1"/>
  <c r="L524" i="25"/>
  <c r="Q524" i="25" s="1"/>
  <c r="L523" i="25"/>
  <c r="Q523" i="25" s="1"/>
  <c r="L522" i="25"/>
  <c r="Q522" i="25" s="1"/>
  <c r="L521" i="25"/>
  <c r="Q521" i="25" s="1"/>
  <c r="L520" i="25"/>
  <c r="Q520" i="25" s="1"/>
  <c r="L519" i="25"/>
  <c r="Q519" i="25" s="1"/>
  <c r="L518" i="25"/>
  <c r="Q518" i="25" s="1"/>
  <c r="L517" i="25"/>
  <c r="Q517" i="25" s="1"/>
  <c r="L516" i="25"/>
  <c r="Q516" i="25" s="1"/>
  <c r="L515" i="25"/>
  <c r="Q515" i="25" s="1"/>
  <c r="L514" i="25"/>
  <c r="Q514" i="25" s="1"/>
  <c r="L513" i="25"/>
  <c r="Q513" i="25" s="1"/>
  <c r="L512" i="25"/>
  <c r="Q512" i="25" s="1"/>
  <c r="L511" i="25"/>
  <c r="Q511" i="25" s="1"/>
  <c r="L510" i="25"/>
  <c r="Q510" i="25" s="1"/>
  <c r="L509" i="25"/>
  <c r="Q509" i="25" s="1"/>
  <c r="L508" i="25"/>
  <c r="Q508" i="25" s="1"/>
  <c r="L507" i="25"/>
  <c r="Q507" i="25" s="1"/>
  <c r="L506" i="25"/>
  <c r="Q506" i="25" s="1"/>
  <c r="L505" i="25"/>
  <c r="Q505" i="25" s="1"/>
  <c r="L504" i="25"/>
  <c r="Q504" i="25" s="1"/>
  <c r="L503" i="25"/>
  <c r="Q503" i="25" s="1"/>
  <c r="L502" i="25"/>
  <c r="Q502" i="25" s="1"/>
  <c r="L501" i="25"/>
  <c r="Q501" i="25" s="1"/>
  <c r="L500" i="25"/>
  <c r="Q500" i="25" s="1"/>
  <c r="L499" i="25"/>
  <c r="Q499" i="25" s="1"/>
  <c r="L498" i="25"/>
  <c r="Q498" i="25" s="1"/>
  <c r="L497" i="25"/>
  <c r="Q497" i="25" s="1"/>
  <c r="L496" i="25"/>
  <c r="Q496" i="25" s="1"/>
  <c r="L495" i="25"/>
  <c r="Q495" i="25" s="1"/>
  <c r="L494" i="25"/>
  <c r="Q494" i="25" s="1"/>
  <c r="L493" i="25"/>
  <c r="Q493" i="25" s="1"/>
  <c r="L492" i="25"/>
  <c r="Q492" i="25" s="1"/>
  <c r="L491" i="25"/>
  <c r="Q491" i="25" s="1"/>
  <c r="L490" i="25"/>
  <c r="Q490" i="25" s="1"/>
  <c r="L489" i="25"/>
  <c r="Q489" i="25" s="1"/>
  <c r="L488" i="25"/>
  <c r="Q488" i="25" s="1"/>
  <c r="L487" i="25"/>
  <c r="Q487" i="25" s="1"/>
  <c r="L486" i="25"/>
  <c r="Q486" i="25" s="1"/>
  <c r="L485" i="25"/>
  <c r="Q485" i="25" s="1"/>
  <c r="L484" i="25"/>
  <c r="Q484" i="25" s="1"/>
  <c r="L483" i="25"/>
  <c r="Q483" i="25" s="1"/>
  <c r="L482" i="25"/>
  <c r="Q482" i="25" s="1"/>
  <c r="L481" i="25"/>
  <c r="Q481" i="25" s="1"/>
  <c r="L480" i="25"/>
  <c r="Q480" i="25" s="1"/>
  <c r="L479" i="25"/>
  <c r="Q479" i="25" s="1"/>
  <c r="L478" i="25"/>
  <c r="Q478" i="25" s="1"/>
  <c r="L477" i="25"/>
  <c r="Q477" i="25" s="1"/>
  <c r="L476" i="25"/>
  <c r="Q476" i="25" s="1"/>
  <c r="L475" i="25"/>
  <c r="Q475" i="25" s="1"/>
  <c r="L474" i="25"/>
  <c r="Q474" i="25" s="1"/>
  <c r="L473" i="25"/>
  <c r="Q473" i="25" s="1"/>
  <c r="L472" i="25"/>
  <c r="Q472" i="25" s="1"/>
  <c r="L471" i="25"/>
  <c r="Q471" i="25" s="1"/>
  <c r="L470" i="25"/>
  <c r="Q470" i="25" s="1"/>
  <c r="L469" i="25"/>
  <c r="Q469" i="25" s="1"/>
  <c r="L468" i="25"/>
  <c r="Q468" i="25" s="1"/>
  <c r="L467" i="25"/>
  <c r="Q467" i="25" s="1"/>
  <c r="L466" i="25"/>
  <c r="Q466" i="25" s="1"/>
  <c r="L465" i="25"/>
  <c r="Q465" i="25" s="1"/>
  <c r="L464" i="25"/>
  <c r="Q464" i="25" s="1"/>
  <c r="L463" i="25"/>
  <c r="Q463" i="25" s="1"/>
  <c r="L462" i="25"/>
  <c r="Q462" i="25" s="1"/>
  <c r="L461" i="25"/>
  <c r="Q461" i="25" s="1"/>
  <c r="L460" i="25"/>
  <c r="Q460" i="25" s="1"/>
  <c r="L459" i="25"/>
  <c r="Q459" i="25" s="1"/>
  <c r="L458" i="25"/>
  <c r="Q458" i="25" s="1"/>
  <c r="L457" i="25"/>
  <c r="Q457" i="25" s="1"/>
  <c r="L456" i="25"/>
  <c r="Q456" i="25" s="1"/>
  <c r="L455" i="25"/>
  <c r="Q455" i="25" s="1"/>
  <c r="L454" i="25"/>
  <c r="Q454" i="25" s="1"/>
  <c r="L453" i="25"/>
  <c r="Q453" i="25" s="1"/>
  <c r="L452" i="25"/>
  <c r="Q452" i="25" s="1"/>
  <c r="L451" i="25"/>
  <c r="Q451" i="25" s="1"/>
  <c r="L450" i="25"/>
  <c r="Q450" i="25" s="1"/>
  <c r="L449" i="25"/>
  <c r="Q449" i="25" s="1"/>
  <c r="L448" i="25"/>
  <c r="Q448" i="25" s="1"/>
  <c r="L447" i="25"/>
  <c r="Q447" i="25" s="1"/>
  <c r="L446" i="25"/>
  <c r="Q446" i="25" s="1"/>
  <c r="L445" i="25"/>
  <c r="Q445" i="25" s="1"/>
  <c r="L444" i="25"/>
  <c r="Q444" i="25" s="1"/>
  <c r="L443" i="25"/>
  <c r="Q443" i="25" s="1"/>
  <c r="L442" i="25"/>
  <c r="Q442" i="25" s="1"/>
  <c r="L441" i="25"/>
  <c r="Q441" i="25" s="1"/>
  <c r="L440" i="25"/>
  <c r="Q440" i="25" s="1"/>
  <c r="L439" i="25"/>
  <c r="Q439" i="25" s="1"/>
  <c r="L438" i="25"/>
  <c r="Q438" i="25" s="1"/>
  <c r="L437" i="25"/>
  <c r="Q437" i="25" s="1"/>
  <c r="L436" i="25"/>
  <c r="Q436" i="25" s="1"/>
  <c r="L435" i="25"/>
  <c r="Q435" i="25" s="1"/>
  <c r="L434" i="25"/>
  <c r="Q434" i="25" s="1"/>
  <c r="L433" i="25"/>
  <c r="Q433" i="25" s="1"/>
  <c r="L432" i="25"/>
  <c r="Q432" i="25" s="1"/>
  <c r="L431" i="25"/>
  <c r="Q431" i="25" s="1"/>
  <c r="L430" i="25"/>
  <c r="Q430" i="25" s="1"/>
  <c r="L429" i="25"/>
  <c r="Q429" i="25" s="1"/>
  <c r="L428" i="25"/>
  <c r="Q428" i="25" s="1"/>
  <c r="L427" i="25"/>
  <c r="Q427" i="25" s="1"/>
  <c r="L426" i="25"/>
  <c r="Q426" i="25" s="1"/>
  <c r="L425" i="25"/>
  <c r="Q425" i="25" s="1"/>
  <c r="L424" i="25"/>
  <c r="Q424" i="25" s="1"/>
  <c r="L423" i="25"/>
  <c r="Q423" i="25" s="1"/>
  <c r="L422" i="25"/>
  <c r="Q422" i="25" s="1"/>
  <c r="L421" i="25"/>
  <c r="Q421" i="25" s="1"/>
  <c r="L420" i="25"/>
  <c r="Q420" i="25" s="1"/>
  <c r="L419" i="25"/>
  <c r="Q419" i="25" s="1"/>
  <c r="L418" i="25"/>
  <c r="Q418" i="25" s="1"/>
  <c r="L417" i="25"/>
  <c r="Q417" i="25" s="1"/>
  <c r="L416" i="25"/>
  <c r="Q416" i="25" s="1"/>
  <c r="L415" i="25"/>
  <c r="Q415" i="25" s="1"/>
  <c r="L414" i="25"/>
  <c r="Q414" i="25" s="1"/>
  <c r="L413" i="25"/>
  <c r="Q413" i="25" s="1"/>
  <c r="L412" i="25"/>
  <c r="Q412" i="25" s="1"/>
  <c r="L411" i="25"/>
  <c r="Q411" i="25" s="1"/>
  <c r="L410" i="25"/>
  <c r="Q410" i="25" s="1"/>
  <c r="L409" i="25"/>
  <c r="Q409" i="25" s="1"/>
  <c r="L408" i="25"/>
  <c r="Q408" i="25" s="1"/>
  <c r="L407" i="25"/>
  <c r="Q407" i="25" s="1"/>
  <c r="L406" i="25"/>
  <c r="Q406" i="25" s="1"/>
  <c r="L405" i="25"/>
  <c r="Q405" i="25" s="1"/>
  <c r="L404" i="25"/>
  <c r="Q404" i="25" s="1"/>
  <c r="L403" i="25"/>
  <c r="Q403" i="25" s="1"/>
  <c r="L402" i="25"/>
  <c r="Q402" i="25" s="1"/>
  <c r="L401" i="25"/>
  <c r="Q401" i="25" s="1"/>
  <c r="L400" i="25"/>
  <c r="Q400" i="25" s="1"/>
  <c r="L399" i="25"/>
  <c r="Q399" i="25" s="1"/>
  <c r="L398" i="25"/>
  <c r="Q398" i="25" s="1"/>
  <c r="L397" i="25"/>
  <c r="Q397" i="25" s="1"/>
  <c r="L396" i="25"/>
  <c r="Q396" i="25" s="1"/>
  <c r="L395" i="25"/>
  <c r="Q395" i="25" s="1"/>
  <c r="L394" i="25"/>
  <c r="Q394" i="25" s="1"/>
  <c r="L393" i="25"/>
  <c r="Q393" i="25" s="1"/>
  <c r="L392" i="25"/>
  <c r="Q392" i="25" s="1"/>
  <c r="L391" i="25"/>
  <c r="Q391" i="25" s="1"/>
  <c r="L390" i="25"/>
  <c r="Q390" i="25" s="1"/>
  <c r="L389" i="25"/>
  <c r="Q389" i="25" s="1"/>
  <c r="L388" i="25"/>
  <c r="Q388" i="25" s="1"/>
  <c r="L387" i="25"/>
  <c r="Q387" i="25" s="1"/>
  <c r="L386" i="25"/>
  <c r="Q386" i="25" s="1"/>
  <c r="L385" i="25"/>
  <c r="Q385" i="25" s="1"/>
  <c r="L384" i="25"/>
  <c r="Q384" i="25" s="1"/>
  <c r="L383" i="25"/>
  <c r="Q383" i="25" s="1"/>
  <c r="L382" i="25"/>
  <c r="Q382" i="25" s="1"/>
  <c r="L381" i="25"/>
  <c r="Q381" i="25" s="1"/>
  <c r="L380" i="25"/>
  <c r="Q380" i="25" s="1"/>
  <c r="L379" i="25"/>
  <c r="Q379" i="25" s="1"/>
  <c r="L378" i="25"/>
  <c r="Q378" i="25" s="1"/>
  <c r="L377" i="25"/>
  <c r="Q377" i="25" s="1"/>
  <c r="L376" i="25"/>
  <c r="Q376" i="25" s="1"/>
  <c r="L375" i="25"/>
  <c r="Q375" i="25" s="1"/>
  <c r="L374" i="25"/>
  <c r="Q374" i="25" s="1"/>
  <c r="L373" i="25"/>
  <c r="Q373" i="25" s="1"/>
  <c r="L372" i="25"/>
  <c r="Q372" i="25" s="1"/>
  <c r="L371" i="25"/>
  <c r="Q371" i="25" s="1"/>
  <c r="L370" i="25"/>
  <c r="Q370" i="25" s="1"/>
  <c r="L369" i="25"/>
  <c r="Q369" i="25" s="1"/>
  <c r="L368" i="25"/>
  <c r="Q368" i="25" s="1"/>
  <c r="L367" i="25"/>
  <c r="Q367" i="25" s="1"/>
  <c r="L366" i="25"/>
  <c r="Q366" i="25" s="1"/>
  <c r="L365" i="25"/>
  <c r="Q365" i="25" s="1"/>
  <c r="L364" i="25"/>
  <c r="Q364" i="25" s="1"/>
  <c r="L363" i="25"/>
  <c r="Q363" i="25" s="1"/>
  <c r="L362" i="25"/>
  <c r="Q362" i="25" s="1"/>
  <c r="L361" i="25"/>
  <c r="Q361" i="25" s="1"/>
  <c r="L360" i="25"/>
  <c r="Q360" i="25" s="1"/>
  <c r="L359" i="25"/>
  <c r="Q359" i="25" s="1"/>
  <c r="L358" i="25"/>
  <c r="Q358" i="25" s="1"/>
  <c r="L357" i="25"/>
  <c r="Q357" i="25" s="1"/>
  <c r="L356" i="25"/>
  <c r="Q356" i="25" s="1"/>
  <c r="L355" i="25"/>
  <c r="Q355" i="25" s="1"/>
  <c r="L354" i="25"/>
  <c r="Q354" i="25" s="1"/>
  <c r="L353" i="25"/>
  <c r="Q353" i="25" s="1"/>
  <c r="L352" i="25"/>
  <c r="Q352" i="25" s="1"/>
  <c r="L351" i="25"/>
  <c r="Q351" i="25" s="1"/>
  <c r="L350" i="25"/>
  <c r="Q350" i="25" s="1"/>
  <c r="L349" i="25"/>
  <c r="Q349" i="25" s="1"/>
  <c r="L348" i="25"/>
  <c r="Q348" i="25" s="1"/>
  <c r="L347" i="25"/>
  <c r="Q347" i="25" s="1"/>
  <c r="L346" i="25"/>
  <c r="Q346" i="25" s="1"/>
  <c r="L345" i="25"/>
  <c r="Q345" i="25" s="1"/>
  <c r="L344" i="25"/>
  <c r="Q344" i="25" s="1"/>
  <c r="L343" i="25"/>
  <c r="Q343" i="25" s="1"/>
  <c r="L342" i="25"/>
  <c r="Q342" i="25" s="1"/>
  <c r="L341" i="25"/>
  <c r="Q341" i="25" s="1"/>
  <c r="L340" i="25"/>
  <c r="Q340" i="25" s="1"/>
  <c r="L339" i="25"/>
  <c r="Q339" i="25" s="1"/>
  <c r="L338" i="25"/>
  <c r="Q338" i="25" s="1"/>
  <c r="L337" i="25"/>
  <c r="Q337" i="25" s="1"/>
  <c r="L336" i="25"/>
  <c r="Q336" i="25" s="1"/>
  <c r="L335" i="25"/>
  <c r="Q335" i="25" s="1"/>
  <c r="L334" i="25"/>
  <c r="Q334" i="25" s="1"/>
  <c r="L333" i="25"/>
  <c r="Q333" i="25" s="1"/>
  <c r="L332" i="25"/>
  <c r="Q332" i="25" s="1"/>
  <c r="L331" i="25"/>
  <c r="Q331" i="25" s="1"/>
  <c r="L330" i="25"/>
  <c r="Q330" i="25" s="1"/>
  <c r="L329" i="25"/>
  <c r="Q329" i="25" s="1"/>
  <c r="L328" i="25"/>
  <c r="Q328" i="25" s="1"/>
  <c r="L327" i="25"/>
  <c r="Q327" i="25" s="1"/>
  <c r="L326" i="25"/>
  <c r="Q326" i="25" s="1"/>
  <c r="L325" i="25"/>
  <c r="Q325" i="25" s="1"/>
  <c r="L324" i="25"/>
  <c r="Q324" i="25" s="1"/>
  <c r="L323" i="25"/>
  <c r="Q323" i="25" s="1"/>
  <c r="L322" i="25"/>
  <c r="Q322" i="25" s="1"/>
  <c r="L321" i="25"/>
  <c r="Q321" i="25" s="1"/>
  <c r="L320" i="25"/>
  <c r="Q320" i="25" s="1"/>
  <c r="L319" i="25"/>
  <c r="Q319" i="25" s="1"/>
  <c r="L318" i="25"/>
  <c r="Q318" i="25" s="1"/>
  <c r="L317" i="25"/>
  <c r="Q317" i="25" s="1"/>
  <c r="L316" i="25"/>
  <c r="Q316" i="25" s="1"/>
  <c r="L315" i="25"/>
  <c r="Q315" i="25" s="1"/>
  <c r="L314" i="25"/>
  <c r="Q314" i="25" s="1"/>
  <c r="L313" i="25"/>
  <c r="Q313" i="25" s="1"/>
  <c r="L312" i="25"/>
  <c r="Q312" i="25" s="1"/>
  <c r="L311" i="25"/>
  <c r="Q311" i="25" s="1"/>
  <c r="L310" i="25"/>
  <c r="Q310" i="25" s="1"/>
  <c r="L309" i="25"/>
  <c r="Q309" i="25" s="1"/>
  <c r="L308" i="25"/>
  <c r="Q308" i="25" s="1"/>
  <c r="L307" i="25"/>
  <c r="Q307" i="25" s="1"/>
  <c r="L306" i="25"/>
  <c r="Q306" i="25" s="1"/>
  <c r="L305" i="25"/>
  <c r="Q305" i="25" s="1"/>
  <c r="L304" i="25"/>
  <c r="Q304" i="25" s="1"/>
  <c r="L303" i="25"/>
  <c r="Q303" i="25" s="1"/>
  <c r="L302" i="25"/>
  <c r="Q302" i="25" s="1"/>
  <c r="L301" i="25"/>
  <c r="Q301" i="25" s="1"/>
  <c r="L300" i="25"/>
  <c r="Q300" i="25" s="1"/>
  <c r="L299" i="25"/>
  <c r="Q299" i="25" s="1"/>
  <c r="L298" i="25"/>
  <c r="Q298" i="25" s="1"/>
  <c r="L297" i="25"/>
  <c r="Q297" i="25" s="1"/>
  <c r="L296" i="25"/>
  <c r="Q296" i="25" s="1"/>
  <c r="L295" i="25"/>
  <c r="Q295" i="25" s="1"/>
  <c r="L294" i="25"/>
  <c r="Q294" i="25" s="1"/>
  <c r="L293" i="25"/>
  <c r="Q293" i="25" s="1"/>
  <c r="L292" i="25"/>
  <c r="Q292" i="25" s="1"/>
  <c r="L291" i="25"/>
  <c r="Q291" i="25" s="1"/>
  <c r="L290" i="25"/>
  <c r="Q290" i="25" s="1"/>
  <c r="L289" i="25"/>
  <c r="Q289" i="25" s="1"/>
  <c r="L288" i="25"/>
  <c r="Q288" i="25" s="1"/>
  <c r="L287" i="25"/>
  <c r="Q287" i="25" s="1"/>
  <c r="L286" i="25"/>
  <c r="Q286" i="25" s="1"/>
  <c r="L285" i="25"/>
  <c r="Q285" i="25" s="1"/>
  <c r="L284" i="25"/>
  <c r="Q284" i="25" s="1"/>
  <c r="L283" i="25"/>
  <c r="Q283" i="25" s="1"/>
  <c r="L282" i="25"/>
  <c r="Q282" i="25" s="1"/>
  <c r="L281" i="25"/>
  <c r="Q281" i="25" s="1"/>
  <c r="L280" i="25"/>
  <c r="Q280" i="25" s="1"/>
  <c r="L279" i="25"/>
  <c r="Q279" i="25" s="1"/>
  <c r="L278" i="25"/>
  <c r="Q278" i="25" s="1"/>
  <c r="L277" i="25"/>
  <c r="Q277" i="25" s="1"/>
  <c r="L276" i="25"/>
  <c r="Q276" i="25" s="1"/>
  <c r="L275" i="25"/>
  <c r="Q275" i="25" s="1"/>
  <c r="L274" i="25"/>
  <c r="Q274" i="25" s="1"/>
  <c r="L273" i="25"/>
  <c r="Q273" i="25" s="1"/>
  <c r="L272" i="25"/>
  <c r="Q272" i="25" s="1"/>
  <c r="L271" i="25"/>
  <c r="Q271" i="25" s="1"/>
  <c r="L270" i="25"/>
  <c r="Q270" i="25" s="1"/>
  <c r="L269" i="25"/>
  <c r="Q269" i="25" s="1"/>
  <c r="L268" i="25"/>
  <c r="Q268" i="25" s="1"/>
  <c r="L267" i="25"/>
  <c r="Q267" i="25" s="1"/>
  <c r="L266" i="25"/>
  <c r="Q266" i="25" s="1"/>
  <c r="L265" i="25"/>
  <c r="Q265" i="25" s="1"/>
  <c r="L264" i="25"/>
  <c r="Q264" i="25" s="1"/>
  <c r="L263" i="25"/>
  <c r="Q263" i="25" s="1"/>
  <c r="L262" i="25"/>
  <c r="Q262" i="25" s="1"/>
  <c r="L261" i="25"/>
  <c r="Q261" i="25" s="1"/>
  <c r="L260" i="25"/>
  <c r="Q260" i="25" s="1"/>
  <c r="L259" i="25"/>
  <c r="Q259" i="25" s="1"/>
  <c r="L258" i="25"/>
  <c r="Q258" i="25" s="1"/>
  <c r="L257" i="25"/>
  <c r="Q257" i="25" s="1"/>
  <c r="L256" i="25"/>
  <c r="Q256" i="25" s="1"/>
  <c r="L255" i="25"/>
  <c r="Q255" i="25" s="1"/>
  <c r="L254" i="25"/>
  <c r="Q254" i="25" s="1"/>
  <c r="L253" i="25"/>
  <c r="Q253" i="25" s="1"/>
  <c r="L252" i="25"/>
  <c r="Q252" i="25" s="1"/>
  <c r="L251" i="25"/>
  <c r="Q251" i="25" s="1"/>
  <c r="L250" i="25"/>
  <c r="Q250" i="25" s="1"/>
  <c r="L249" i="25"/>
  <c r="Q249" i="25" s="1"/>
  <c r="L248" i="25"/>
  <c r="Q248" i="25" s="1"/>
  <c r="L247" i="25"/>
  <c r="Q247" i="25" s="1"/>
  <c r="L246" i="25"/>
  <c r="Q246" i="25" s="1"/>
  <c r="L245" i="25"/>
  <c r="Q245" i="25" s="1"/>
  <c r="L244" i="25"/>
  <c r="Q244" i="25" s="1"/>
  <c r="L243" i="25"/>
  <c r="Q243" i="25" s="1"/>
  <c r="L242" i="25"/>
  <c r="Q242" i="25" s="1"/>
  <c r="L241" i="25"/>
  <c r="Q241" i="25" s="1"/>
  <c r="L240" i="25"/>
  <c r="Q240" i="25" s="1"/>
  <c r="L239" i="25"/>
  <c r="Q239" i="25" s="1"/>
  <c r="L238" i="25"/>
  <c r="Q238" i="25" s="1"/>
  <c r="L237" i="25"/>
  <c r="Q237" i="25" s="1"/>
  <c r="L236" i="25"/>
  <c r="Q236" i="25" s="1"/>
  <c r="L235" i="25"/>
  <c r="Q235" i="25" s="1"/>
  <c r="L234" i="25"/>
  <c r="Q234" i="25" s="1"/>
  <c r="L233" i="25"/>
  <c r="Q233" i="25" s="1"/>
  <c r="L232" i="25"/>
  <c r="Q232" i="25" s="1"/>
  <c r="L231" i="25"/>
  <c r="Q231" i="25" s="1"/>
  <c r="L230" i="25"/>
  <c r="Q230" i="25" s="1"/>
  <c r="L229" i="25"/>
  <c r="Q229" i="25" s="1"/>
  <c r="L228" i="25"/>
  <c r="Q228" i="25" s="1"/>
  <c r="L227" i="25"/>
  <c r="Q227" i="25" s="1"/>
  <c r="L226" i="25"/>
  <c r="Q226" i="25" s="1"/>
  <c r="L225" i="25"/>
  <c r="Q225" i="25" s="1"/>
  <c r="L224" i="25"/>
  <c r="Q224" i="25" s="1"/>
  <c r="L223" i="25"/>
  <c r="Q223" i="25" s="1"/>
  <c r="L222" i="25"/>
  <c r="Q222" i="25" s="1"/>
  <c r="L221" i="25"/>
  <c r="Q221" i="25" s="1"/>
  <c r="L220" i="25"/>
  <c r="Q220" i="25" s="1"/>
  <c r="L219" i="25"/>
  <c r="Q219" i="25" s="1"/>
  <c r="L218" i="25"/>
  <c r="Q218" i="25" s="1"/>
  <c r="L217" i="25"/>
  <c r="Q217" i="25" s="1"/>
  <c r="L216" i="25"/>
  <c r="Q216" i="25" s="1"/>
  <c r="L215" i="25"/>
  <c r="Q215" i="25" s="1"/>
  <c r="L214" i="25"/>
  <c r="Q214" i="25" s="1"/>
  <c r="L213" i="25"/>
  <c r="Q213" i="25" s="1"/>
  <c r="L212" i="25"/>
  <c r="Q212" i="25" s="1"/>
  <c r="L211" i="25"/>
  <c r="Q211" i="25" s="1"/>
  <c r="L210" i="25"/>
  <c r="Q210" i="25" s="1"/>
  <c r="L209" i="25"/>
  <c r="Q209" i="25" s="1"/>
  <c r="L208" i="25"/>
  <c r="Q208" i="25" s="1"/>
  <c r="L207" i="25"/>
  <c r="Q207" i="25" s="1"/>
  <c r="L206" i="25"/>
  <c r="Q206" i="25" s="1"/>
  <c r="L205" i="25"/>
  <c r="Q205" i="25" s="1"/>
  <c r="L204" i="25"/>
  <c r="Q204" i="25" s="1"/>
  <c r="L203" i="25"/>
  <c r="Q203" i="25" s="1"/>
  <c r="L202" i="25"/>
  <c r="Q202" i="25" s="1"/>
  <c r="L201" i="25"/>
  <c r="Q201" i="25" s="1"/>
  <c r="L200" i="25"/>
  <c r="Q200" i="25" s="1"/>
  <c r="L199" i="25"/>
  <c r="Q199" i="25" s="1"/>
  <c r="L198" i="25"/>
  <c r="Q198" i="25" s="1"/>
  <c r="L197" i="25"/>
  <c r="Q197" i="25" s="1"/>
  <c r="L196" i="25"/>
  <c r="Q196" i="25" s="1"/>
  <c r="L195" i="25"/>
  <c r="Q195" i="25" s="1"/>
  <c r="L194" i="25"/>
  <c r="Q194" i="25" s="1"/>
  <c r="L193" i="25"/>
  <c r="Q193" i="25" s="1"/>
  <c r="L192" i="25"/>
  <c r="Q192" i="25" s="1"/>
  <c r="L191" i="25"/>
  <c r="Q191" i="25" s="1"/>
  <c r="L190" i="25"/>
  <c r="Q190" i="25" s="1"/>
  <c r="L189" i="25"/>
  <c r="Q189" i="25" s="1"/>
  <c r="L188" i="25"/>
  <c r="Q188" i="25" s="1"/>
  <c r="L187" i="25"/>
  <c r="Q187" i="25" s="1"/>
  <c r="L186" i="25"/>
  <c r="Q186" i="25" s="1"/>
  <c r="L185" i="25"/>
  <c r="Q185" i="25" s="1"/>
  <c r="L184" i="25"/>
  <c r="Q184" i="25" s="1"/>
  <c r="L183" i="25"/>
  <c r="Q183" i="25" s="1"/>
  <c r="L182" i="25"/>
  <c r="Q182" i="25" s="1"/>
  <c r="L181" i="25"/>
  <c r="Q181" i="25" s="1"/>
  <c r="L180" i="25"/>
  <c r="Q180" i="25" s="1"/>
  <c r="L179" i="25"/>
  <c r="Q179" i="25" s="1"/>
  <c r="L178" i="25"/>
  <c r="Q178" i="25" s="1"/>
  <c r="L177" i="25"/>
  <c r="Q177" i="25" s="1"/>
  <c r="L176" i="25"/>
  <c r="Q176" i="25" s="1"/>
  <c r="L175" i="25"/>
  <c r="Q175" i="25" s="1"/>
  <c r="L174" i="25"/>
  <c r="Q174" i="25" s="1"/>
  <c r="L173" i="25"/>
  <c r="Q173" i="25" s="1"/>
  <c r="L172" i="25"/>
  <c r="Q172" i="25" s="1"/>
  <c r="L171" i="25"/>
  <c r="Q171" i="25" s="1"/>
  <c r="L170" i="25"/>
  <c r="Q170" i="25" s="1"/>
  <c r="L169" i="25"/>
  <c r="Q169" i="25" s="1"/>
  <c r="L168" i="25"/>
  <c r="Q168" i="25" s="1"/>
  <c r="L167" i="25"/>
  <c r="Q167" i="25" s="1"/>
  <c r="L166" i="25"/>
  <c r="Q166" i="25" s="1"/>
  <c r="L165" i="25"/>
  <c r="Q165" i="25" s="1"/>
  <c r="L164" i="25"/>
  <c r="Q164" i="25" s="1"/>
  <c r="L163" i="25"/>
  <c r="Q163" i="25" s="1"/>
  <c r="L162" i="25"/>
  <c r="Q162" i="25" s="1"/>
  <c r="L161" i="25"/>
  <c r="Q161" i="25" s="1"/>
  <c r="L160" i="25"/>
  <c r="Q160" i="25" s="1"/>
  <c r="L159" i="25"/>
  <c r="Q159" i="25" s="1"/>
  <c r="L158" i="25"/>
  <c r="Q158" i="25" s="1"/>
  <c r="L157" i="25"/>
  <c r="Q157" i="25" s="1"/>
  <c r="L156" i="25"/>
  <c r="Q156" i="25" s="1"/>
  <c r="L155" i="25"/>
  <c r="Q155" i="25" s="1"/>
  <c r="L154" i="25"/>
  <c r="Q154" i="25" s="1"/>
  <c r="L153" i="25"/>
  <c r="Q153" i="25" s="1"/>
  <c r="L152" i="25"/>
  <c r="Q152" i="25" s="1"/>
  <c r="L151" i="25"/>
  <c r="Q151" i="25" s="1"/>
  <c r="L150" i="25"/>
  <c r="Q150" i="25" s="1"/>
  <c r="L149" i="25"/>
  <c r="Q149" i="25" s="1"/>
  <c r="L148" i="25"/>
  <c r="Q148" i="25" s="1"/>
  <c r="L147" i="25"/>
  <c r="Q147" i="25" s="1"/>
  <c r="L146" i="25"/>
  <c r="Q146" i="25" s="1"/>
  <c r="L145" i="25"/>
  <c r="Q145" i="25" s="1"/>
  <c r="L144" i="25"/>
  <c r="Q144" i="25" s="1"/>
  <c r="L143" i="25"/>
  <c r="Q143" i="25" s="1"/>
  <c r="L142" i="25"/>
  <c r="Q142" i="25" s="1"/>
  <c r="L141" i="25"/>
  <c r="Q141" i="25" s="1"/>
  <c r="L140" i="25"/>
  <c r="Q140" i="25" s="1"/>
  <c r="L139" i="25"/>
  <c r="Q139" i="25" s="1"/>
  <c r="L138" i="25"/>
  <c r="Q138" i="25" s="1"/>
  <c r="L137" i="25"/>
  <c r="Q137" i="25" s="1"/>
  <c r="L136" i="25"/>
  <c r="Q136" i="25" s="1"/>
  <c r="L135" i="25"/>
  <c r="Q135" i="25" s="1"/>
  <c r="L134" i="25"/>
  <c r="Q134" i="25" s="1"/>
  <c r="L133" i="25"/>
  <c r="Q133" i="25" s="1"/>
  <c r="L132" i="25"/>
  <c r="Q132" i="25" s="1"/>
  <c r="L131" i="25"/>
  <c r="Q131" i="25" s="1"/>
  <c r="L130" i="25"/>
  <c r="Q130" i="25" s="1"/>
  <c r="L129" i="25"/>
  <c r="Q129" i="25" s="1"/>
  <c r="L128" i="25"/>
  <c r="Q128" i="25" s="1"/>
  <c r="L127" i="25"/>
  <c r="Q127" i="25" s="1"/>
  <c r="L126" i="25"/>
  <c r="Q126" i="25" s="1"/>
  <c r="L125" i="25"/>
  <c r="Q125" i="25" s="1"/>
  <c r="L124" i="25"/>
  <c r="Q124" i="25" s="1"/>
  <c r="L123" i="25"/>
  <c r="Q123" i="25" s="1"/>
  <c r="L122" i="25"/>
  <c r="Q122" i="25" s="1"/>
  <c r="L121" i="25"/>
  <c r="Q121" i="25" s="1"/>
  <c r="L120" i="25"/>
  <c r="Q120" i="25" s="1"/>
  <c r="L119" i="25"/>
  <c r="Q119" i="25" s="1"/>
  <c r="L118" i="25"/>
  <c r="Q118" i="25" s="1"/>
  <c r="L117" i="25"/>
  <c r="Q117" i="25" s="1"/>
  <c r="L116" i="25"/>
  <c r="Q116" i="25" s="1"/>
  <c r="L115" i="25"/>
  <c r="Q115" i="25" s="1"/>
  <c r="L114" i="25"/>
  <c r="Q114" i="25" s="1"/>
  <c r="L113" i="25"/>
  <c r="Q113" i="25" s="1"/>
  <c r="L112" i="25"/>
  <c r="Q112" i="25" s="1"/>
  <c r="L111" i="25"/>
  <c r="Q111" i="25" s="1"/>
  <c r="L110" i="25"/>
  <c r="Q110" i="25" s="1"/>
  <c r="L109" i="25"/>
  <c r="Q109" i="25" s="1"/>
  <c r="L108" i="25"/>
  <c r="Q108" i="25" s="1"/>
  <c r="L107" i="25"/>
  <c r="Q107" i="25" s="1"/>
  <c r="L106" i="25"/>
  <c r="Q106" i="25" s="1"/>
  <c r="L105" i="25"/>
  <c r="Q105" i="25" s="1"/>
  <c r="L104" i="25"/>
  <c r="Q104" i="25" s="1"/>
  <c r="L103" i="25"/>
  <c r="Q103" i="25" s="1"/>
  <c r="L102" i="25"/>
  <c r="Q102" i="25" s="1"/>
  <c r="L101" i="25"/>
  <c r="Q101" i="25" s="1"/>
  <c r="L100" i="25"/>
  <c r="Q100" i="25" s="1"/>
  <c r="L99" i="25"/>
  <c r="Q99" i="25" s="1"/>
  <c r="L98" i="25"/>
  <c r="Q98" i="25" s="1"/>
  <c r="L97" i="25"/>
  <c r="Q97" i="25" s="1"/>
  <c r="L96" i="25"/>
  <c r="Q96" i="25" s="1"/>
  <c r="L95" i="25"/>
  <c r="Q95" i="25" s="1"/>
  <c r="L94" i="25"/>
  <c r="Q94" i="25" s="1"/>
  <c r="L93" i="25"/>
  <c r="Q93" i="25" s="1"/>
  <c r="L92" i="25"/>
  <c r="Q92" i="25" s="1"/>
  <c r="L91" i="25"/>
  <c r="Q91" i="25" s="1"/>
  <c r="L90" i="25"/>
  <c r="Q90" i="25" s="1"/>
  <c r="L89" i="25"/>
  <c r="Q89" i="25" s="1"/>
  <c r="L88" i="25"/>
  <c r="Q88" i="25" s="1"/>
  <c r="L87" i="25"/>
  <c r="Q87" i="25" s="1"/>
  <c r="L86" i="25"/>
  <c r="Q86" i="25" s="1"/>
  <c r="L85" i="25"/>
  <c r="Q85" i="25" s="1"/>
  <c r="L84" i="25"/>
  <c r="Q84" i="25" s="1"/>
  <c r="L83" i="25"/>
  <c r="Q83" i="25" s="1"/>
  <c r="L82" i="25"/>
  <c r="Q82" i="25" s="1"/>
  <c r="L81" i="25"/>
  <c r="Q81" i="25" s="1"/>
  <c r="L80" i="25"/>
  <c r="Q80" i="25" s="1"/>
  <c r="L79" i="25"/>
  <c r="Q79" i="25" s="1"/>
  <c r="L78" i="25"/>
  <c r="Q78" i="25" s="1"/>
  <c r="L77" i="25"/>
  <c r="Q77" i="25" s="1"/>
  <c r="L76" i="25"/>
  <c r="Q76" i="25" s="1"/>
  <c r="L75" i="25"/>
  <c r="Q75" i="25" s="1"/>
  <c r="L74" i="25"/>
  <c r="Q74" i="25" s="1"/>
  <c r="L73" i="25"/>
  <c r="Q73" i="25" s="1"/>
  <c r="L72" i="25"/>
  <c r="Q72" i="25" s="1"/>
  <c r="L71" i="25"/>
  <c r="Q71" i="25" s="1"/>
  <c r="L70" i="25"/>
  <c r="Q70" i="25" s="1"/>
  <c r="L69" i="25"/>
  <c r="Q69" i="25" s="1"/>
  <c r="L68" i="25"/>
  <c r="Q68" i="25" s="1"/>
  <c r="L67" i="25"/>
  <c r="Q67" i="25" s="1"/>
  <c r="L66" i="25"/>
  <c r="Q66" i="25" s="1"/>
  <c r="L65" i="25"/>
  <c r="Q65" i="25" s="1"/>
  <c r="L64" i="25"/>
  <c r="Q64" i="25" s="1"/>
  <c r="L63" i="25"/>
  <c r="Q63" i="25" s="1"/>
  <c r="L62" i="25"/>
  <c r="Q62" i="25" s="1"/>
  <c r="L61" i="25"/>
  <c r="Q61" i="25" s="1"/>
  <c r="L60" i="25"/>
  <c r="Q60" i="25" s="1"/>
  <c r="L59" i="25"/>
  <c r="Q59" i="25" s="1"/>
  <c r="L58" i="25"/>
  <c r="Q58" i="25" s="1"/>
  <c r="L57" i="25"/>
  <c r="Q57" i="25" s="1"/>
  <c r="L56" i="25"/>
  <c r="Q56" i="25" s="1"/>
  <c r="L55" i="25"/>
  <c r="Q55" i="25" s="1"/>
  <c r="L54" i="25"/>
  <c r="Q54" i="25" s="1"/>
  <c r="L53" i="25"/>
  <c r="Q53" i="25" s="1"/>
  <c r="L52" i="25"/>
  <c r="Q52" i="25" s="1"/>
  <c r="L51" i="25"/>
  <c r="Q51" i="25" s="1"/>
  <c r="L50" i="25"/>
  <c r="Q50" i="25" s="1"/>
  <c r="L49" i="25"/>
  <c r="Q49" i="25" s="1"/>
  <c r="L48" i="25"/>
  <c r="Q48" i="25" s="1"/>
  <c r="L47" i="25"/>
  <c r="Q47" i="25" s="1"/>
  <c r="L46" i="25"/>
  <c r="Q46" i="25" s="1"/>
  <c r="L45" i="25"/>
  <c r="Q45" i="25" s="1"/>
  <c r="L44" i="25"/>
  <c r="Q44" i="25" s="1"/>
  <c r="L43" i="25"/>
  <c r="Q43" i="25" s="1"/>
  <c r="L42" i="25"/>
  <c r="Q42" i="25" s="1"/>
  <c r="L41" i="25"/>
  <c r="Q41" i="25" s="1"/>
  <c r="L40" i="25"/>
  <c r="Q40" i="25" s="1"/>
  <c r="L39" i="25"/>
  <c r="Q39" i="25" s="1"/>
  <c r="L38" i="25"/>
  <c r="Q38" i="25" s="1"/>
  <c r="L37" i="25"/>
  <c r="Q37" i="25" s="1"/>
  <c r="L36" i="25"/>
  <c r="Q36" i="25" s="1"/>
  <c r="L35" i="25"/>
  <c r="Q35" i="25" s="1"/>
  <c r="L34" i="25"/>
  <c r="Q34" i="25" s="1"/>
  <c r="L33" i="25"/>
  <c r="Q33" i="25" s="1"/>
  <c r="L32" i="25"/>
  <c r="Q32" i="25" s="1"/>
  <c r="L31" i="25"/>
  <c r="Q31" i="25" s="1"/>
  <c r="L30" i="25"/>
  <c r="Q30" i="25" s="1"/>
  <c r="L29" i="25"/>
  <c r="Q29" i="25" s="1"/>
  <c r="L28" i="25"/>
  <c r="Q28" i="25" s="1"/>
  <c r="L27" i="25"/>
  <c r="Q27" i="25" s="1"/>
  <c r="L26" i="25"/>
  <c r="Q26" i="25" s="1"/>
  <c r="L25" i="25"/>
  <c r="Q25" i="25" s="1"/>
  <c r="L24" i="25"/>
  <c r="Q24" i="25" s="1"/>
  <c r="L23" i="25"/>
  <c r="Q23" i="25" s="1"/>
  <c r="L22" i="25"/>
  <c r="Q22" i="25" s="1"/>
  <c r="I15" i="25"/>
  <c r="I12" i="25"/>
  <c r="I11" i="25"/>
  <c r="I10" i="25"/>
  <c r="I9" i="25"/>
  <c r="I2" i="25"/>
  <c r="I8" i="25" s="1"/>
  <c r="I7" i="25"/>
  <c r="I6" i="25"/>
  <c r="I5" i="25"/>
  <c r="I4" i="25"/>
  <c r="I3" i="25"/>
  <c r="G1021" i="25"/>
  <c r="B1021" i="25"/>
  <c r="B1020" i="25"/>
  <c r="B1019" i="25"/>
  <c r="C1019" i="25" s="1"/>
  <c r="B1018" i="25"/>
  <c r="E1018" i="25" s="1"/>
  <c r="B1017" i="25"/>
  <c r="C1017" i="25" s="1"/>
  <c r="B1016" i="25"/>
  <c r="E1016" i="25" s="1"/>
  <c r="B1015" i="25"/>
  <c r="C1015" i="25" s="1"/>
  <c r="B1014" i="25"/>
  <c r="E1014" i="25" s="1"/>
  <c r="B1013" i="25"/>
  <c r="B1012" i="25"/>
  <c r="B1011" i="25"/>
  <c r="C1011" i="25" s="1"/>
  <c r="B1010" i="25"/>
  <c r="E1010" i="25" s="1"/>
  <c r="B1009" i="25"/>
  <c r="D1009" i="25" s="1"/>
  <c r="B1008" i="25"/>
  <c r="B1007" i="25"/>
  <c r="B1006" i="25"/>
  <c r="C1006" i="25" s="1"/>
  <c r="B1005" i="25"/>
  <c r="E1005" i="25" s="1"/>
  <c r="B1004" i="25"/>
  <c r="B1003" i="25"/>
  <c r="B1002" i="25"/>
  <c r="C1002" i="25" s="1"/>
  <c r="B1001" i="25"/>
  <c r="E1001" i="25" s="1"/>
  <c r="B1000" i="25"/>
  <c r="B999" i="25"/>
  <c r="B998" i="25"/>
  <c r="C998" i="25" s="1"/>
  <c r="B997" i="25"/>
  <c r="E997" i="25" s="1"/>
  <c r="B996" i="25"/>
  <c r="B995" i="25"/>
  <c r="B994" i="25"/>
  <c r="C994" i="25" s="1"/>
  <c r="B993" i="25"/>
  <c r="E993" i="25" s="1"/>
  <c r="B992" i="25"/>
  <c r="B991" i="25"/>
  <c r="B990" i="25"/>
  <c r="B989" i="25"/>
  <c r="E989" i="25" s="1"/>
  <c r="B988" i="25"/>
  <c r="B987" i="25"/>
  <c r="E987" i="25" s="1"/>
  <c r="B986" i="25"/>
  <c r="B985" i="25"/>
  <c r="E985" i="25" s="1"/>
  <c r="B984" i="25"/>
  <c r="B983" i="25"/>
  <c r="B982" i="25"/>
  <c r="B981" i="25"/>
  <c r="E981" i="25" s="1"/>
  <c r="B980" i="25"/>
  <c r="B979" i="25"/>
  <c r="E979" i="25" s="1"/>
  <c r="B978" i="25"/>
  <c r="B977" i="25"/>
  <c r="E977" i="25" s="1"/>
  <c r="B976" i="25"/>
  <c r="B975" i="25"/>
  <c r="B974" i="25"/>
  <c r="B973" i="25"/>
  <c r="E973" i="25" s="1"/>
  <c r="B972" i="25"/>
  <c r="B971" i="25"/>
  <c r="E971" i="25" s="1"/>
  <c r="B970" i="25"/>
  <c r="B969" i="25"/>
  <c r="B968" i="25"/>
  <c r="B967" i="25"/>
  <c r="B966" i="25"/>
  <c r="B965" i="25"/>
  <c r="E965" i="25" s="1"/>
  <c r="B964" i="25"/>
  <c r="B963" i="25"/>
  <c r="E963" i="25" s="1"/>
  <c r="B962" i="25"/>
  <c r="B961" i="25"/>
  <c r="E961" i="25" s="1"/>
  <c r="B960" i="25"/>
  <c r="B959" i="25"/>
  <c r="B958" i="25"/>
  <c r="B957" i="25"/>
  <c r="E957" i="25" s="1"/>
  <c r="B956" i="25"/>
  <c r="B955" i="25"/>
  <c r="E955" i="25" s="1"/>
  <c r="B954" i="25"/>
  <c r="B953" i="25"/>
  <c r="E953" i="25" s="1"/>
  <c r="B952" i="25"/>
  <c r="C952" i="25" s="1"/>
  <c r="B951" i="25"/>
  <c r="E951" i="25" s="1"/>
  <c r="B950" i="25"/>
  <c r="C950" i="25" s="1"/>
  <c r="B949" i="25"/>
  <c r="E949" i="25" s="1"/>
  <c r="B948" i="25"/>
  <c r="C948" i="25" s="1"/>
  <c r="B947" i="25"/>
  <c r="E947" i="25" s="1"/>
  <c r="B946" i="25"/>
  <c r="C946" i="25" s="1"/>
  <c r="B945" i="25"/>
  <c r="E945" i="25" s="1"/>
  <c r="B944" i="25"/>
  <c r="C944" i="25" s="1"/>
  <c r="B943" i="25"/>
  <c r="E943" i="25" s="1"/>
  <c r="B942" i="25"/>
  <c r="C942" i="25" s="1"/>
  <c r="B941" i="25"/>
  <c r="E941" i="25" s="1"/>
  <c r="B940" i="25"/>
  <c r="C940" i="25" s="1"/>
  <c r="B939" i="25"/>
  <c r="E939" i="25" s="1"/>
  <c r="B938" i="25"/>
  <c r="C938" i="25" s="1"/>
  <c r="B937" i="25"/>
  <c r="E937" i="25" s="1"/>
  <c r="B936" i="25"/>
  <c r="C936" i="25" s="1"/>
  <c r="B935" i="25"/>
  <c r="E935" i="25" s="1"/>
  <c r="B934" i="25"/>
  <c r="C934" i="25" s="1"/>
  <c r="B933" i="25"/>
  <c r="E933" i="25" s="1"/>
  <c r="B932" i="25"/>
  <c r="C932" i="25" s="1"/>
  <c r="B931" i="25"/>
  <c r="E931" i="25" s="1"/>
  <c r="B930" i="25"/>
  <c r="C930" i="25" s="1"/>
  <c r="B929" i="25"/>
  <c r="E929" i="25" s="1"/>
  <c r="B928" i="25"/>
  <c r="E928" i="25" s="1"/>
  <c r="B927" i="25"/>
  <c r="B926" i="25"/>
  <c r="C926" i="25" s="1"/>
  <c r="B925" i="25"/>
  <c r="E925" i="25" s="1"/>
  <c r="B924" i="25"/>
  <c r="E924" i="25" s="1"/>
  <c r="B923" i="25"/>
  <c r="B922" i="25"/>
  <c r="B921" i="25"/>
  <c r="B920" i="25"/>
  <c r="E920" i="25" s="1"/>
  <c r="B919" i="25"/>
  <c r="B918" i="25"/>
  <c r="B917" i="25"/>
  <c r="B916" i="25"/>
  <c r="E916" i="25" s="1"/>
  <c r="B915" i="25"/>
  <c r="B914" i="25"/>
  <c r="C914" i="25" s="1"/>
  <c r="B913" i="25"/>
  <c r="E913" i="25" s="1"/>
  <c r="B912" i="25"/>
  <c r="E912" i="25" s="1"/>
  <c r="B911" i="25"/>
  <c r="B910" i="25"/>
  <c r="C910" i="25" s="1"/>
  <c r="B909" i="25"/>
  <c r="E909" i="25" s="1"/>
  <c r="B908" i="25"/>
  <c r="E908" i="25" s="1"/>
  <c r="B907" i="25"/>
  <c r="B906" i="25"/>
  <c r="B905" i="25"/>
  <c r="B904" i="25"/>
  <c r="E904" i="25" s="1"/>
  <c r="B903" i="25"/>
  <c r="B902" i="25"/>
  <c r="C902" i="25" s="1"/>
  <c r="B901" i="25"/>
  <c r="E901" i="25" s="1"/>
  <c r="B900" i="25"/>
  <c r="B899" i="25"/>
  <c r="B898" i="25"/>
  <c r="C898" i="25" s="1"/>
  <c r="B897" i="25"/>
  <c r="E897" i="25" s="1"/>
  <c r="B896" i="25"/>
  <c r="B895" i="25"/>
  <c r="B894" i="25"/>
  <c r="C894" i="25" s="1"/>
  <c r="B893" i="25"/>
  <c r="E893" i="25" s="1"/>
  <c r="B892" i="25"/>
  <c r="B891" i="25"/>
  <c r="B890" i="25"/>
  <c r="C890" i="25" s="1"/>
  <c r="B889" i="25"/>
  <c r="E889" i="25" s="1"/>
  <c r="B888" i="25"/>
  <c r="B887" i="25"/>
  <c r="B886" i="25"/>
  <c r="C886" i="25" s="1"/>
  <c r="B885" i="25"/>
  <c r="E885" i="25" s="1"/>
  <c r="B884" i="25"/>
  <c r="B883" i="25"/>
  <c r="B882" i="25"/>
  <c r="C882" i="25" s="1"/>
  <c r="B881" i="25"/>
  <c r="E881" i="25" s="1"/>
  <c r="B880" i="25"/>
  <c r="B879" i="25"/>
  <c r="B878" i="25"/>
  <c r="C878" i="25" s="1"/>
  <c r="B877" i="25"/>
  <c r="E877" i="25" s="1"/>
  <c r="B876" i="25"/>
  <c r="B875" i="25"/>
  <c r="B874" i="25"/>
  <c r="C874" i="25" s="1"/>
  <c r="B873" i="25"/>
  <c r="E873" i="25" s="1"/>
  <c r="B872" i="25"/>
  <c r="B871" i="25"/>
  <c r="B870" i="25"/>
  <c r="C870" i="25" s="1"/>
  <c r="B869" i="25"/>
  <c r="E869" i="25" s="1"/>
  <c r="B868" i="25"/>
  <c r="B867" i="25"/>
  <c r="B866" i="25"/>
  <c r="C866" i="25" s="1"/>
  <c r="B865" i="25"/>
  <c r="E865" i="25" s="1"/>
  <c r="B864" i="25"/>
  <c r="B863" i="25"/>
  <c r="B862" i="25"/>
  <c r="C862" i="25" s="1"/>
  <c r="B861" i="25"/>
  <c r="E861" i="25" s="1"/>
  <c r="B860" i="25"/>
  <c r="B859" i="25"/>
  <c r="B858" i="25"/>
  <c r="C858" i="25" s="1"/>
  <c r="B857" i="25"/>
  <c r="E857" i="25" s="1"/>
  <c r="B856" i="25"/>
  <c r="B855" i="25"/>
  <c r="B854" i="25"/>
  <c r="C854" i="25" s="1"/>
  <c r="B853" i="25"/>
  <c r="E853" i="25" s="1"/>
  <c r="B852" i="25"/>
  <c r="B851" i="25"/>
  <c r="B850" i="25"/>
  <c r="C850" i="25" s="1"/>
  <c r="B849" i="25"/>
  <c r="E849" i="25" s="1"/>
  <c r="B848" i="25"/>
  <c r="B847" i="25"/>
  <c r="B846" i="25"/>
  <c r="C846" i="25" s="1"/>
  <c r="B845" i="25"/>
  <c r="E845" i="25" s="1"/>
  <c r="B844" i="25"/>
  <c r="B843" i="25"/>
  <c r="B842" i="25"/>
  <c r="C842" i="25" s="1"/>
  <c r="B841" i="25"/>
  <c r="E841" i="25" s="1"/>
  <c r="B840" i="25"/>
  <c r="B839" i="25"/>
  <c r="B838" i="25"/>
  <c r="C838" i="25" s="1"/>
  <c r="B837" i="25"/>
  <c r="E837" i="25" s="1"/>
  <c r="B836" i="25"/>
  <c r="B835" i="25"/>
  <c r="B834" i="25"/>
  <c r="C834" i="25" s="1"/>
  <c r="B833" i="25"/>
  <c r="E833" i="25" s="1"/>
  <c r="B832" i="25"/>
  <c r="B831" i="25"/>
  <c r="B830" i="25"/>
  <c r="C830" i="25" s="1"/>
  <c r="B829" i="25"/>
  <c r="E829" i="25" s="1"/>
  <c r="B828" i="25"/>
  <c r="B827" i="25"/>
  <c r="B826" i="25"/>
  <c r="C826" i="25" s="1"/>
  <c r="B825" i="25"/>
  <c r="E825" i="25" s="1"/>
  <c r="B824" i="25"/>
  <c r="B823" i="25"/>
  <c r="B822" i="25"/>
  <c r="C822" i="25" s="1"/>
  <c r="B821" i="25"/>
  <c r="E821" i="25" s="1"/>
  <c r="B820" i="25"/>
  <c r="B819" i="25"/>
  <c r="B818" i="25"/>
  <c r="C818" i="25" s="1"/>
  <c r="B817" i="25"/>
  <c r="E817" i="25" s="1"/>
  <c r="B816" i="25"/>
  <c r="B815" i="25"/>
  <c r="B814" i="25"/>
  <c r="C814" i="25" s="1"/>
  <c r="B813" i="25"/>
  <c r="E813" i="25" s="1"/>
  <c r="B812" i="25"/>
  <c r="B811" i="25"/>
  <c r="B810" i="25"/>
  <c r="C810" i="25" s="1"/>
  <c r="B809" i="25"/>
  <c r="E809" i="25" s="1"/>
  <c r="B808" i="25"/>
  <c r="B807" i="25"/>
  <c r="B806" i="25"/>
  <c r="C806" i="25" s="1"/>
  <c r="B805" i="25"/>
  <c r="E805" i="25" s="1"/>
  <c r="B804" i="25"/>
  <c r="B803" i="25"/>
  <c r="B802" i="25"/>
  <c r="C802" i="25" s="1"/>
  <c r="B801" i="25"/>
  <c r="E801" i="25" s="1"/>
  <c r="B800" i="25"/>
  <c r="B799" i="25"/>
  <c r="B798" i="25"/>
  <c r="C798" i="25" s="1"/>
  <c r="B797" i="25"/>
  <c r="E797" i="25" s="1"/>
  <c r="B796" i="25"/>
  <c r="B795" i="25"/>
  <c r="B794" i="25"/>
  <c r="C794" i="25" s="1"/>
  <c r="B793" i="25"/>
  <c r="E793" i="25" s="1"/>
  <c r="B792" i="25"/>
  <c r="B791" i="25"/>
  <c r="B790" i="25"/>
  <c r="C790" i="25" s="1"/>
  <c r="B789" i="25"/>
  <c r="E789" i="25" s="1"/>
  <c r="B788" i="25"/>
  <c r="B787" i="25"/>
  <c r="B786" i="25"/>
  <c r="C786" i="25" s="1"/>
  <c r="B785" i="25"/>
  <c r="E785" i="25" s="1"/>
  <c r="B784" i="25"/>
  <c r="C784" i="25" s="1"/>
  <c r="B783" i="25"/>
  <c r="E783" i="25" s="1"/>
  <c r="B782" i="25"/>
  <c r="C782" i="25" s="1"/>
  <c r="B781" i="25"/>
  <c r="E781" i="25" s="1"/>
  <c r="B780" i="25"/>
  <c r="C780" i="25" s="1"/>
  <c r="B779" i="25"/>
  <c r="E779" i="25" s="1"/>
  <c r="B778" i="25"/>
  <c r="C778" i="25" s="1"/>
  <c r="B777" i="25"/>
  <c r="E777" i="25" s="1"/>
  <c r="B776" i="25"/>
  <c r="C776" i="25" s="1"/>
  <c r="B775" i="25"/>
  <c r="E775" i="25" s="1"/>
  <c r="B774" i="25"/>
  <c r="C774" i="25" s="1"/>
  <c r="B773" i="25"/>
  <c r="E773" i="25" s="1"/>
  <c r="B772" i="25"/>
  <c r="C772" i="25" s="1"/>
  <c r="B771" i="25"/>
  <c r="E771" i="25" s="1"/>
  <c r="B770" i="25"/>
  <c r="C770" i="25" s="1"/>
  <c r="B769" i="25"/>
  <c r="E769" i="25" s="1"/>
  <c r="B768" i="25"/>
  <c r="C768" i="25" s="1"/>
  <c r="B767" i="25"/>
  <c r="E767" i="25" s="1"/>
  <c r="B766" i="25"/>
  <c r="C766" i="25" s="1"/>
  <c r="B765" i="25"/>
  <c r="E765" i="25" s="1"/>
  <c r="B764" i="25"/>
  <c r="C764" i="25" s="1"/>
  <c r="B763" i="25"/>
  <c r="E763" i="25" s="1"/>
  <c r="B762" i="25"/>
  <c r="C762" i="25" s="1"/>
  <c r="B761" i="25"/>
  <c r="E761" i="25" s="1"/>
  <c r="B760" i="25"/>
  <c r="C760" i="25" s="1"/>
  <c r="B759" i="25"/>
  <c r="E759" i="25" s="1"/>
  <c r="B758" i="25"/>
  <c r="C758" i="25" s="1"/>
  <c r="B757" i="25"/>
  <c r="E757" i="25" s="1"/>
  <c r="B756" i="25"/>
  <c r="C756" i="25" s="1"/>
  <c r="B755" i="25"/>
  <c r="B754" i="25"/>
  <c r="C754" i="25" s="1"/>
  <c r="B753" i="25"/>
  <c r="E753" i="25" s="1"/>
  <c r="B752" i="25"/>
  <c r="C752" i="25" s="1"/>
  <c r="B751" i="25"/>
  <c r="E751" i="25" s="1"/>
  <c r="B750" i="25"/>
  <c r="C750" i="25" s="1"/>
  <c r="B749" i="25"/>
  <c r="E749" i="25" s="1"/>
  <c r="B748" i="25"/>
  <c r="E748" i="25" s="1"/>
  <c r="B747" i="25"/>
  <c r="E747" i="25" s="1"/>
  <c r="B746" i="25"/>
  <c r="E746" i="25" s="1"/>
  <c r="B745" i="25"/>
  <c r="E745" i="25" s="1"/>
  <c r="B744" i="25"/>
  <c r="B743" i="25"/>
  <c r="E743" i="25" s="1"/>
  <c r="B742" i="25"/>
  <c r="E742" i="25" s="1"/>
  <c r="B741" i="25"/>
  <c r="E741" i="25" s="1"/>
  <c r="B740" i="25"/>
  <c r="E740" i="25" s="1"/>
  <c r="B739" i="25"/>
  <c r="E739" i="25" s="1"/>
  <c r="B738" i="25"/>
  <c r="E738" i="25" s="1"/>
  <c r="B737" i="25"/>
  <c r="E737" i="25" s="1"/>
  <c r="B736" i="25"/>
  <c r="B735" i="25"/>
  <c r="E735" i="25" s="1"/>
  <c r="B734" i="25"/>
  <c r="E734" i="25" s="1"/>
  <c r="B733" i="25"/>
  <c r="E733" i="25" s="1"/>
  <c r="B732" i="25"/>
  <c r="E732" i="25" s="1"/>
  <c r="B731" i="25"/>
  <c r="E731" i="25" s="1"/>
  <c r="B730" i="25"/>
  <c r="E730" i="25" s="1"/>
  <c r="B729" i="25"/>
  <c r="E729" i="25" s="1"/>
  <c r="B728" i="25"/>
  <c r="B727" i="25"/>
  <c r="E727" i="25" s="1"/>
  <c r="B726" i="25"/>
  <c r="E726" i="25" s="1"/>
  <c r="B725" i="25"/>
  <c r="E725" i="25" s="1"/>
  <c r="B724" i="25"/>
  <c r="E724" i="25" s="1"/>
  <c r="B723" i="25"/>
  <c r="E723" i="25" s="1"/>
  <c r="B722" i="25"/>
  <c r="E722" i="25" s="1"/>
  <c r="B721" i="25"/>
  <c r="E721" i="25" s="1"/>
  <c r="B720" i="25"/>
  <c r="B719" i="25"/>
  <c r="E719" i="25" s="1"/>
  <c r="B718" i="25"/>
  <c r="B717" i="25"/>
  <c r="B716" i="25"/>
  <c r="B715" i="25"/>
  <c r="E715" i="25" s="1"/>
  <c r="B714" i="25"/>
  <c r="B713" i="25"/>
  <c r="C713" i="25" s="1"/>
  <c r="B712" i="25"/>
  <c r="E712" i="25" s="1"/>
  <c r="B711" i="25"/>
  <c r="E711" i="25" s="1"/>
  <c r="B710" i="25"/>
  <c r="B709" i="25"/>
  <c r="C709" i="25" s="1"/>
  <c r="B708" i="25"/>
  <c r="E708" i="25" s="1"/>
  <c r="B707" i="25"/>
  <c r="E707" i="25" s="1"/>
  <c r="B706" i="25"/>
  <c r="B705" i="25"/>
  <c r="B704" i="25"/>
  <c r="B703" i="25"/>
  <c r="E703" i="25" s="1"/>
  <c r="B702" i="25"/>
  <c r="B701" i="25"/>
  <c r="B700" i="25"/>
  <c r="B699" i="25"/>
  <c r="E699" i="25" s="1"/>
  <c r="B698" i="25"/>
  <c r="B697" i="25"/>
  <c r="C697" i="25" s="1"/>
  <c r="B696" i="25"/>
  <c r="E696" i="25" s="1"/>
  <c r="B695" i="25"/>
  <c r="E695" i="25" s="1"/>
  <c r="B694" i="25"/>
  <c r="B693" i="25"/>
  <c r="C693" i="25" s="1"/>
  <c r="B692" i="25"/>
  <c r="E692" i="25" s="1"/>
  <c r="B691" i="25"/>
  <c r="E691" i="25" s="1"/>
  <c r="B690" i="25"/>
  <c r="B689" i="25"/>
  <c r="B688" i="25"/>
  <c r="B687" i="25"/>
  <c r="E687" i="25" s="1"/>
  <c r="B686" i="25"/>
  <c r="B685" i="25"/>
  <c r="B684" i="25"/>
  <c r="B683" i="25"/>
  <c r="E683" i="25" s="1"/>
  <c r="B682" i="25"/>
  <c r="B681" i="25"/>
  <c r="C681" i="25" s="1"/>
  <c r="B680" i="25"/>
  <c r="E680" i="25" s="1"/>
  <c r="B679" i="25"/>
  <c r="E679" i="25" s="1"/>
  <c r="B678" i="25"/>
  <c r="B677" i="25"/>
  <c r="C677" i="25" s="1"/>
  <c r="B676" i="25"/>
  <c r="E676" i="25" s="1"/>
  <c r="B675" i="25"/>
  <c r="E675" i="25" s="1"/>
  <c r="B674" i="25"/>
  <c r="B673" i="25"/>
  <c r="B672" i="25"/>
  <c r="B671" i="25"/>
  <c r="E671" i="25" s="1"/>
  <c r="B670" i="25"/>
  <c r="B669" i="25"/>
  <c r="B668" i="25"/>
  <c r="B667" i="25"/>
  <c r="E667" i="25" s="1"/>
  <c r="B666" i="25"/>
  <c r="B665" i="25"/>
  <c r="C665" i="25" s="1"/>
  <c r="B664" i="25"/>
  <c r="E664" i="25" s="1"/>
  <c r="B663" i="25"/>
  <c r="E663" i="25" s="1"/>
  <c r="B662" i="25"/>
  <c r="B661" i="25"/>
  <c r="C661" i="25" s="1"/>
  <c r="B660" i="25"/>
  <c r="E660" i="25" s="1"/>
  <c r="B659" i="25"/>
  <c r="C659" i="25" s="1"/>
  <c r="B658" i="25"/>
  <c r="E658" i="25" s="1"/>
  <c r="B657" i="25"/>
  <c r="C657" i="25" s="1"/>
  <c r="B656" i="25"/>
  <c r="E656" i="25" s="1"/>
  <c r="B655" i="25"/>
  <c r="C655" i="25" s="1"/>
  <c r="B654" i="25"/>
  <c r="E654" i="25" s="1"/>
  <c r="B653" i="25"/>
  <c r="C653" i="25" s="1"/>
  <c r="B652" i="25"/>
  <c r="E652" i="25" s="1"/>
  <c r="B651" i="25"/>
  <c r="C651" i="25" s="1"/>
  <c r="B650" i="25"/>
  <c r="E650" i="25" s="1"/>
  <c r="B649" i="25"/>
  <c r="C649" i="25" s="1"/>
  <c r="B648" i="25"/>
  <c r="E648" i="25" s="1"/>
  <c r="B647" i="25"/>
  <c r="C647" i="25" s="1"/>
  <c r="B646" i="25"/>
  <c r="E646" i="25" s="1"/>
  <c r="B645" i="25"/>
  <c r="C645" i="25" s="1"/>
  <c r="B644" i="25"/>
  <c r="E644" i="25" s="1"/>
  <c r="B643" i="25"/>
  <c r="C643" i="25" s="1"/>
  <c r="B642" i="25"/>
  <c r="E642" i="25" s="1"/>
  <c r="B641" i="25"/>
  <c r="C641" i="25" s="1"/>
  <c r="B640" i="25"/>
  <c r="E640" i="25" s="1"/>
  <c r="B639" i="25"/>
  <c r="C639" i="25" s="1"/>
  <c r="B638" i="25"/>
  <c r="E638" i="25" s="1"/>
  <c r="B637" i="25"/>
  <c r="E637" i="25" s="1"/>
  <c r="B636" i="25"/>
  <c r="E636" i="25" s="1"/>
  <c r="B635" i="25"/>
  <c r="E635" i="25" s="1"/>
  <c r="B634" i="25"/>
  <c r="B633" i="25"/>
  <c r="E633" i="25" s="1"/>
  <c r="B632" i="25"/>
  <c r="E632" i="25" s="1"/>
  <c r="B631" i="25"/>
  <c r="E631" i="25" s="1"/>
  <c r="B630" i="25"/>
  <c r="E630" i="25" s="1"/>
  <c r="B629" i="25"/>
  <c r="E629" i="25" s="1"/>
  <c r="B628" i="25"/>
  <c r="E628" i="25" s="1"/>
  <c r="B627" i="25"/>
  <c r="E627" i="25" s="1"/>
  <c r="B626" i="25"/>
  <c r="B625" i="25"/>
  <c r="E625" i="25" s="1"/>
  <c r="B624" i="25"/>
  <c r="E624" i="25" s="1"/>
  <c r="B623" i="25"/>
  <c r="E623" i="25" s="1"/>
  <c r="B622" i="25"/>
  <c r="E622" i="25" s="1"/>
  <c r="B621" i="25"/>
  <c r="E621" i="25" s="1"/>
  <c r="B620" i="25"/>
  <c r="E620" i="25" s="1"/>
  <c r="B619" i="25"/>
  <c r="E619" i="25" s="1"/>
  <c r="B618" i="25"/>
  <c r="B617" i="25"/>
  <c r="E617" i="25" s="1"/>
  <c r="B616" i="25"/>
  <c r="E616" i="25" s="1"/>
  <c r="B615" i="25"/>
  <c r="E615" i="25" s="1"/>
  <c r="B614" i="25"/>
  <c r="E614" i="25" s="1"/>
  <c r="B613" i="25"/>
  <c r="E613" i="25" s="1"/>
  <c r="B612" i="25"/>
  <c r="E612" i="25" s="1"/>
  <c r="B611" i="25"/>
  <c r="E611" i="25" s="1"/>
  <c r="B610" i="25"/>
  <c r="B609" i="25"/>
  <c r="E609" i="25" s="1"/>
  <c r="B608" i="25"/>
  <c r="E608" i="25" s="1"/>
  <c r="B607" i="25"/>
  <c r="E607" i="25" s="1"/>
  <c r="B606" i="25"/>
  <c r="E606" i="25" s="1"/>
  <c r="B605" i="25"/>
  <c r="E605" i="25" s="1"/>
  <c r="B604" i="25"/>
  <c r="E604" i="25" s="1"/>
  <c r="B603" i="25"/>
  <c r="E603" i="25" s="1"/>
  <c r="B602" i="25"/>
  <c r="B601" i="25"/>
  <c r="E601" i="25" s="1"/>
  <c r="B600" i="25"/>
  <c r="E600" i="25" s="1"/>
  <c r="B599" i="25"/>
  <c r="E599" i="25" s="1"/>
  <c r="B598" i="25"/>
  <c r="E598" i="25" s="1"/>
  <c r="B597" i="25"/>
  <c r="E597" i="25" s="1"/>
  <c r="B596" i="25"/>
  <c r="E596" i="25" s="1"/>
  <c r="B595" i="25"/>
  <c r="E595" i="25" s="1"/>
  <c r="B594" i="25"/>
  <c r="B593" i="25"/>
  <c r="E593" i="25" s="1"/>
  <c r="B592" i="25"/>
  <c r="E592" i="25" s="1"/>
  <c r="B591" i="25"/>
  <c r="E591" i="25" s="1"/>
  <c r="B590" i="25"/>
  <c r="E590" i="25" s="1"/>
  <c r="B589" i="25"/>
  <c r="E589" i="25" s="1"/>
  <c r="B588" i="25"/>
  <c r="E588" i="25" s="1"/>
  <c r="B587" i="25"/>
  <c r="E587" i="25" s="1"/>
  <c r="B586" i="25"/>
  <c r="B585" i="25"/>
  <c r="E585" i="25" s="1"/>
  <c r="B584" i="25"/>
  <c r="E584" i="25" s="1"/>
  <c r="B583" i="25"/>
  <c r="E583" i="25" s="1"/>
  <c r="B582" i="25"/>
  <c r="E582" i="25" s="1"/>
  <c r="B581" i="25"/>
  <c r="E581" i="25" s="1"/>
  <c r="B580" i="25"/>
  <c r="E580" i="25" s="1"/>
  <c r="B579" i="25"/>
  <c r="E579" i="25" s="1"/>
  <c r="B578" i="25"/>
  <c r="B577" i="25"/>
  <c r="E577" i="25" s="1"/>
  <c r="B576" i="25"/>
  <c r="E576" i="25" s="1"/>
  <c r="B575" i="25"/>
  <c r="E575" i="25" s="1"/>
  <c r="B574" i="25"/>
  <c r="E574" i="25" s="1"/>
  <c r="B573" i="25"/>
  <c r="E573" i="25" s="1"/>
  <c r="B572" i="25"/>
  <c r="E572" i="25" s="1"/>
  <c r="B571" i="25"/>
  <c r="E571" i="25" s="1"/>
  <c r="B570" i="25"/>
  <c r="B569" i="25"/>
  <c r="C569" i="25" s="1"/>
  <c r="B568" i="25"/>
  <c r="E568" i="25" s="1"/>
  <c r="B567" i="25"/>
  <c r="B566" i="25"/>
  <c r="B565" i="25"/>
  <c r="C565" i="25" s="1"/>
  <c r="B564" i="25"/>
  <c r="E564" i="25" s="1"/>
  <c r="B563" i="25"/>
  <c r="B562" i="25"/>
  <c r="B561" i="25"/>
  <c r="C561" i="25" s="1"/>
  <c r="B560" i="25"/>
  <c r="E560" i="25" s="1"/>
  <c r="B559" i="25"/>
  <c r="B558" i="25"/>
  <c r="B557" i="25"/>
  <c r="C557" i="25" s="1"/>
  <c r="B556" i="25"/>
  <c r="E556" i="25" s="1"/>
  <c r="B555" i="25"/>
  <c r="B554" i="25"/>
  <c r="B553" i="25"/>
  <c r="C553" i="25" s="1"/>
  <c r="B552" i="25"/>
  <c r="E552" i="25" s="1"/>
  <c r="B551" i="25"/>
  <c r="B550" i="25"/>
  <c r="B549" i="25"/>
  <c r="C549" i="25" s="1"/>
  <c r="B548" i="25"/>
  <c r="E548" i="25" s="1"/>
  <c r="B547" i="25"/>
  <c r="B546" i="25"/>
  <c r="B545" i="25"/>
  <c r="C545" i="25" s="1"/>
  <c r="B544" i="25"/>
  <c r="E544" i="25" s="1"/>
  <c r="B543" i="25"/>
  <c r="B542" i="25"/>
  <c r="B541" i="25"/>
  <c r="C541" i="25" s="1"/>
  <c r="B540" i="25"/>
  <c r="E540" i="25" s="1"/>
  <c r="B539" i="25"/>
  <c r="B538" i="25"/>
  <c r="B537" i="25"/>
  <c r="C537" i="25" s="1"/>
  <c r="B536" i="25"/>
  <c r="E536" i="25" s="1"/>
  <c r="B535" i="25"/>
  <c r="B534" i="25"/>
  <c r="B533" i="25"/>
  <c r="C533" i="25" s="1"/>
  <c r="B532" i="25"/>
  <c r="E532" i="25" s="1"/>
  <c r="B531" i="25"/>
  <c r="B530" i="25"/>
  <c r="B529" i="25"/>
  <c r="C529" i="25" s="1"/>
  <c r="B528" i="25"/>
  <c r="E528" i="25" s="1"/>
  <c r="B527" i="25"/>
  <c r="B526" i="25"/>
  <c r="B525" i="25"/>
  <c r="C525" i="25" s="1"/>
  <c r="B524" i="25"/>
  <c r="E524" i="25" s="1"/>
  <c r="B523" i="25"/>
  <c r="B522" i="25"/>
  <c r="B521" i="25"/>
  <c r="C521" i="25" s="1"/>
  <c r="B520" i="25"/>
  <c r="E520" i="25" s="1"/>
  <c r="B519" i="25"/>
  <c r="B518" i="25"/>
  <c r="B517" i="25"/>
  <c r="C517" i="25" s="1"/>
  <c r="B516" i="25"/>
  <c r="E516" i="25" s="1"/>
  <c r="B515" i="25"/>
  <c r="B514" i="25"/>
  <c r="B513" i="25"/>
  <c r="C513" i="25" s="1"/>
  <c r="B512" i="25"/>
  <c r="E512" i="25" s="1"/>
  <c r="B511" i="25"/>
  <c r="B510" i="25"/>
  <c r="B509" i="25"/>
  <c r="C509" i="25" s="1"/>
  <c r="B508" i="25"/>
  <c r="E508" i="25" s="1"/>
  <c r="B507" i="25"/>
  <c r="B506" i="25"/>
  <c r="B505" i="25"/>
  <c r="C505" i="25" s="1"/>
  <c r="B504" i="25"/>
  <c r="E504" i="25" s="1"/>
  <c r="B503" i="25"/>
  <c r="B502" i="25"/>
  <c r="B501" i="25"/>
  <c r="C501" i="25" s="1"/>
  <c r="B500" i="25"/>
  <c r="E500" i="25" s="1"/>
  <c r="B499" i="25"/>
  <c r="B498" i="25"/>
  <c r="B497" i="25"/>
  <c r="C497" i="25" s="1"/>
  <c r="B496" i="25"/>
  <c r="E496" i="25" s="1"/>
  <c r="B495" i="25"/>
  <c r="B494" i="25"/>
  <c r="B493" i="25"/>
  <c r="C493" i="25" s="1"/>
  <c r="B492" i="25"/>
  <c r="E492" i="25" s="1"/>
  <c r="B491" i="25"/>
  <c r="E491" i="25" s="1"/>
  <c r="B490" i="25"/>
  <c r="E490" i="25" s="1"/>
  <c r="B489" i="25"/>
  <c r="E489" i="25" s="1"/>
  <c r="B488" i="25"/>
  <c r="E488" i="25" s="1"/>
  <c r="B487" i="25"/>
  <c r="E487" i="25" s="1"/>
  <c r="B486" i="25"/>
  <c r="B485" i="25"/>
  <c r="E485" i="25" s="1"/>
  <c r="B484" i="25"/>
  <c r="E484" i="25" s="1"/>
  <c r="B483" i="25"/>
  <c r="E483" i="25" s="1"/>
  <c r="B482" i="25"/>
  <c r="E482" i="25" s="1"/>
  <c r="B481" i="25"/>
  <c r="E481" i="25" s="1"/>
  <c r="B480" i="25"/>
  <c r="E480" i="25" s="1"/>
  <c r="B479" i="25"/>
  <c r="E479" i="25" s="1"/>
  <c r="B478" i="25"/>
  <c r="B477" i="25"/>
  <c r="E477" i="25" s="1"/>
  <c r="B476" i="25"/>
  <c r="E476" i="25" s="1"/>
  <c r="B475" i="25"/>
  <c r="E475" i="25" s="1"/>
  <c r="B474" i="25"/>
  <c r="E474" i="25" s="1"/>
  <c r="B473" i="25"/>
  <c r="E473" i="25" s="1"/>
  <c r="B472" i="25"/>
  <c r="E472" i="25" s="1"/>
  <c r="B471" i="25"/>
  <c r="E471" i="25" s="1"/>
  <c r="B470" i="25"/>
  <c r="B469" i="25"/>
  <c r="E469" i="25" s="1"/>
  <c r="B468" i="25"/>
  <c r="E468" i="25" s="1"/>
  <c r="B467" i="25"/>
  <c r="E467" i="25" s="1"/>
  <c r="B466" i="25"/>
  <c r="E466" i="25" s="1"/>
  <c r="B465" i="25"/>
  <c r="E465" i="25" s="1"/>
  <c r="B464" i="25"/>
  <c r="E464" i="25" s="1"/>
  <c r="B463" i="25"/>
  <c r="E463" i="25" s="1"/>
  <c r="B462" i="25"/>
  <c r="B461" i="25"/>
  <c r="E461" i="25" s="1"/>
  <c r="B460" i="25"/>
  <c r="E460" i="25" s="1"/>
  <c r="B459" i="25"/>
  <c r="E459" i="25" s="1"/>
  <c r="B458" i="25"/>
  <c r="E458" i="25" s="1"/>
  <c r="B457" i="25"/>
  <c r="E457" i="25" s="1"/>
  <c r="B456" i="25"/>
  <c r="E456" i="25" s="1"/>
  <c r="B455" i="25"/>
  <c r="E455" i="25" s="1"/>
  <c r="B454" i="25"/>
  <c r="B453" i="25"/>
  <c r="E453" i="25" s="1"/>
  <c r="B452" i="25"/>
  <c r="E452" i="25" s="1"/>
  <c r="B451" i="25"/>
  <c r="E451" i="25" s="1"/>
  <c r="B450" i="25"/>
  <c r="E450" i="25" s="1"/>
  <c r="B449" i="25"/>
  <c r="E449" i="25" s="1"/>
  <c r="B448" i="25"/>
  <c r="E448" i="25" s="1"/>
  <c r="B447" i="25"/>
  <c r="E447" i="25" s="1"/>
  <c r="B446" i="25"/>
  <c r="B445" i="25"/>
  <c r="E445" i="25" s="1"/>
  <c r="B444" i="25"/>
  <c r="E444" i="25" s="1"/>
  <c r="B443" i="25"/>
  <c r="E443" i="25" s="1"/>
  <c r="B442" i="25"/>
  <c r="E442" i="25" s="1"/>
  <c r="B441" i="25"/>
  <c r="E441" i="25" s="1"/>
  <c r="B440" i="25"/>
  <c r="E440" i="25" s="1"/>
  <c r="B439" i="25"/>
  <c r="E439" i="25" s="1"/>
  <c r="B438" i="25"/>
  <c r="B437" i="25"/>
  <c r="E437" i="25" s="1"/>
  <c r="B436" i="25"/>
  <c r="E436" i="25" s="1"/>
  <c r="B435" i="25"/>
  <c r="E435" i="25" s="1"/>
  <c r="B434" i="25"/>
  <c r="E434" i="25" s="1"/>
  <c r="B433" i="25"/>
  <c r="E433" i="25" s="1"/>
  <c r="B432" i="25"/>
  <c r="E432" i="25" s="1"/>
  <c r="B431" i="25"/>
  <c r="E431" i="25" s="1"/>
  <c r="B430" i="25"/>
  <c r="B429" i="25"/>
  <c r="E429" i="25" s="1"/>
  <c r="B428" i="25"/>
  <c r="E428" i="25" s="1"/>
  <c r="B427" i="25"/>
  <c r="E427" i="25" s="1"/>
  <c r="B426" i="25"/>
  <c r="B425" i="25"/>
  <c r="E425" i="25" s="1"/>
  <c r="B424" i="25"/>
  <c r="E424" i="25" s="1"/>
  <c r="B423" i="25"/>
  <c r="E423" i="25" s="1"/>
  <c r="B422" i="25"/>
  <c r="B421" i="25"/>
  <c r="E421" i="25" s="1"/>
  <c r="B420" i="25"/>
  <c r="E420" i="25" s="1"/>
  <c r="B419" i="25"/>
  <c r="D419" i="25" s="1"/>
  <c r="B418" i="25"/>
  <c r="E418" i="25" s="1"/>
  <c r="B417" i="25"/>
  <c r="C417" i="25" s="1"/>
  <c r="B416" i="25"/>
  <c r="E416" i="25" s="1"/>
  <c r="B415" i="25"/>
  <c r="C415" i="25" s="1"/>
  <c r="B414" i="25"/>
  <c r="B413" i="25"/>
  <c r="C413" i="25" s="1"/>
  <c r="B412" i="25"/>
  <c r="E412" i="25" s="1"/>
  <c r="B411" i="25"/>
  <c r="C411" i="25" s="1"/>
  <c r="B410" i="25"/>
  <c r="E410" i="25" s="1"/>
  <c r="B409" i="25"/>
  <c r="C409" i="25" s="1"/>
  <c r="B408" i="25"/>
  <c r="E408" i="25" s="1"/>
  <c r="B407" i="25"/>
  <c r="C407" i="25" s="1"/>
  <c r="B406" i="25"/>
  <c r="B405" i="25"/>
  <c r="C405" i="25" s="1"/>
  <c r="B404" i="25"/>
  <c r="E404" i="25" s="1"/>
  <c r="B403" i="25"/>
  <c r="C403" i="25" s="1"/>
  <c r="B402" i="25"/>
  <c r="E402" i="25" s="1"/>
  <c r="B401" i="25"/>
  <c r="C401" i="25" s="1"/>
  <c r="B400" i="25"/>
  <c r="E400" i="25" s="1"/>
  <c r="B399" i="25"/>
  <c r="C399" i="25" s="1"/>
  <c r="B398" i="25"/>
  <c r="B397" i="25"/>
  <c r="C397" i="25" s="1"/>
  <c r="B396" i="25"/>
  <c r="E396" i="25" s="1"/>
  <c r="B395" i="25"/>
  <c r="C395" i="25" s="1"/>
  <c r="B394" i="25"/>
  <c r="E394" i="25" s="1"/>
  <c r="B393" i="25"/>
  <c r="C393" i="25" s="1"/>
  <c r="B392" i="25"/>
  <c r="E392" i="25" s="1"/>
  <c r="B391" i="25"/>
  <c r="C391" i="25" s="1"/>
  <c r="B390" i="25"/>
  <c r="B389" i="25"/>
  <c r="C389" i="25" s="1"/>
  <c r="B388" i="25"/>
  <c r="E388" i="25" s="1"/>
  <c r="B387" i="25"/>
  <c r="C387" i="25" s="1"/>
  <c r="B386" i="25"/>
  <c r="E386" i="25" s="1"/>
  <c r="B385" i="25"/>
  <c r="C385" i="25" s="1"/>
  <c r="B384" i="25"/>
  <c r="E384" i="25" s="1"/>
  <c r="B383" i="25"/>
  <c r="C383" i="25" s="1"/>
  <c r="B382" i="25"/>
  <c r="B381" i="25"/>
  <c r="C381" i="25" s="1"/>
  <c r="B380" i="25"/>
  <c r="E380" i="25" s="1"/>
  <c r="B379" i="25"/>
  <c r="C379" i="25" s="1"/>
  <c r="B378" i="25"/>
  <c r="E378" i="25" s="1"/>
  <c r="B377" i="25"/>
  <c r="C377" i="25" s="1"/>
  <c r="B376" i="25"/>
  <c r="E376" i="25" s="1"/>
  <c r="B375" i="25"/>
  <c r="C375" i="25" s="1"/>
  <c r="B374" i="25"/>
  <c r="B373" i="25"/>
  <c r="C373" i="25" s="1"/>
  <c r="B372" i="25"/>
  <c r="E372" i="25" s="1"/>
  <c r="B371" i="25"/>
  <c r="C371" i="25" s="1"/>
  <c r="B370" i="25"/>
  <c r="E370" i="25" s="1"/>
  <c r="B369" i="25"/>
  <c r="C369" i="25" s="1"/>
  <c r="B368" i="25"/>
  <c r="E368" i="25" s="1"/>
  <c r="B367" i="25"/>
  <c r="C367" i="25" s="1"/>
  <c r="B366" i="25"/>
  <c r="B365" i="25"/>
  <c r="C365" i="25" s="1"/>
  <c r="B364" i="25"/>
  <c r="E364" i="25" s="1"/>
  <c r="B363" i="25"/>
  <c r="C363" i="25" s="1"/>
  <c r="B362" i="25"/>
  <c r="E362" i="25" s="1"/>
  <c r="B361" i="25"/>
  <c r="C361" i="25" s="1"/>
  <c r="B360" i="25"/>
  <c r="E360" i="25" s="1"/>
  <c r="B359" i="25"/>
  <c r="C359" i="25" s="1"/>
  <c r="B358" i="25"/>
  <c r="B357" i="25"/>
  <c r="C357" i="25" s="1"/>
  <c r="B356" i="25"/>
  <c r="E356" i="25" s="1"/>
  <c r="B355" i="25"/>
  <c r="C355" i="25" s="1"/>
  <c r="B354" i="25"/>
  <c r="E354" i="25" s="1"/>
  <c r="B353" i="25"/>
  <c r="C353" i="25" s="1"/>
  <c r="B352" i="25"/>
  <c r="E352" i="25" s="1"/>
  <c r="B351" i="25"/>
  <c r="C351" i="25" s="1"/>
  <c r="B350" i="25"/>
  <c r="B349" i="25"/>
  <c r="C349" i="25" s="1"/>
  <c r="B348" i="25"/>
  <c r="E348" i="25" s="1"/>
  <c r="B347" i="25"/>
  <c r="C347" i="25" s="1"/>
  <c r="B346" i="25"/>
  <c r="E346" i="25" s="1"/>
  <c r="B345" i="25"/>
  <c r="C345" i="25" s="1"/>
  <c r="B344" i="25"/>
  <c r="E344" i="25" s="1"/>
  <c r="B343" i="25"/>
  <c r="C343" i="25" s="1"/>
  <c r="B342" i="25"/>
  <c r="B341" i="25"/>
  <c r="C341" i="25" s="1"/>
  <c r="B340" i="25"/>
  <c r="E340" i="25" s="1"/>
  <c r="B339" i="25"/>
  <c r="C339" i="25" s="1"/>
  <c r="B338" i="25"/>
  <c r="E338" i="25" s="1"/>
  <c r="B337" i="25"/>
  <c r="E337" i="25" s="1"/>
  <c r="B336" i="25"/>
  <c r="E336" i="25" s="1"/>
  <c r="B335" i="25"/>
  <c r="E335" i="25" s="1"/>
  <c r="B334" i="25"/>
  <c r="B333" i="25"/>
  <c r="E333" i="25" s="1"/>
  <c r="B332" i="25"/>
  <c r="E332" i="25" s="1"/>
  <c r="B331" i="25"/>
  <c r="E331" i="25" s="1"/>
  <c r="B330" i="25"/>
  <c r="E330" i="25" s="1"/>
  <c r="B329" i="25"/>
  <c r="E329" i="25" s="1"/>
  <c r="B328" i="25"/>
  <c r="E328" i="25" s="1"/>
  <c r="B327" i="25"/>
  <c r="E327" i="25" s="1"/>
  <c r="B326" i="25"/>
  <c r="B325" i="25"/>
  <c r="E325" i="25" s="1"/>
  <c r="B324" i="25"/>
  <c r="E324" i="25" s="1"/>
  <c r="B323" i="25"/>
  <c r="E323" i="25" s="1"/>
  <c r="B322" i="25"/>
  <c r="E322" i="25" s="1"/>
  <c r="B321" i="25"/>
  <c r="E321" i="25" s="1"/>
  <c r="B320" i="25"/>
  <c r="E320" i="25" s="1"/>
  <c r="B319" i="25"/>
  <c r="E319" i="25" s="1"/>
  <c r="B318" i="25"/>
  <c r="B317" i="25"/>
  <c r="E317" i="25" s="1"/>
  <c r="B316" i="25"/>
  <c r="E316" i="25" s="1"/>
  <c r="B315" i="25"/>
  <c r="E315" i="25" s="1"/>
  <c r="B314" i="25"/>
  <c r="E314" i="25" s="1"/>
  <c r="B313" i="25"/>
  <c r="E313" i="25" s="1"/>
  <c r="B312" i="25"/>
  <c r="E312" i="25" s="1"/>
  <c r="B311" i="25"/>
  <c r="E311" i="25" s="1"/>
  <c r="B310" i="25"/>
  <c r="B309" i="25"/>
  <c r="E309" i="25" s="1"/>
  <c r="B308" i="25"/>
  <c r="E308" i="25" s="1"/>
  <c r="B307" i="25"/>
  <c r="E307" i="25" s="1"/>
  <c r="B306" i="25"/>
  <c r="E306" i="25" s="1"/>
  <c r="B305" i="25"/>
  <c r="E305" i="25" s="1"/>
  <c r="B304" i="25"/>
  <c r="E304" i="25" s="1"/>
  <c r="B303" i="25"/>
  <c r="E303" i="25" s="1"/>
  <c r="B302" i="25"/>
  <c r="B301" i="25"/>
  <c r="E301" i="25" s="1"/>
  <c r="B300" i="25"/>
  <c r="E300" i="25" s="1"/>
  <c r="B299" i="25"/>
  <c r="E299" i="25" s="1"/>
  <c r="B298" i="25"/>
  <c r="E298" i="25" s="1"/>
  <c r="B297" i="25"/>
  <c r="E297" i="25" s="1"/>
  <c r="B296" i="25"/>
  <c r="E296" i="25" s="1"/>
  <c r="B295" i="25"/>
  <c r="E295" i="25" s="1"/>
  <c r="B294" i="25"/>
  <c r="B293" i="25"/>
  <c r="E293" i="25" s="1"/>
  <c r="B292" i="25"/>
  <c r="E292" i="25" s="1"/>
  <c r="B291" i="25"/>
  <c r="E291" i="25" s="1"/>
  <c r="B290" i="25"/>
  <c r="E290" i="25" s="1"/>
  <c r="B289" i="25"/>
  <c r="E289" i="25" s="1"/>
  <c r="B288" i="25"/>
  <c r="E288" i="25" s="1"/>
  <c r="B287" i="25"/>
  <c r="E287" i="25" s="1"/>
  <c r="B286" i="25"/>
  <c r="B285" i="25"/>
  <c r="E285" i="25" s="1"/>
  <c r="B284" i="25"/>
  <c r="E284" i="25" s="1"/>
  <c r="B283" i="25"/>
  <c r="E283" i="25" s="1"/>
  <c r="B282" i="25"/>
  <c r="E282" i="25" s="1"/>
  <c r="B281" i="25"/>
  <c r="E281" i="25" s="1"/>
  <c r="B280" i="25"/>
  <c r="E280" i="25" s="1"/>
  <c r="B279" i="25"/>
  <c r="E279" i="25" s="1"/>
  <c r="B278" i="25"/>
  <c r="B277" i="25"/>
  <c r="E277" i="25" s="1"/>
  <c r="B276" i="25"/>
  <c r="E276" i="25" s="1"/>
  <c r="B275" i="25"/>
  <c r="E275" i="25" s="1"/>
  <c r="B274" i="25"/>
  <c r="E274" i="25" s="1"/>
  <c r="B273" i="25"/>
  <c r="E273" i="25" s="1"/>
  <c r="B272" i="25"/>
  <c r="E272" i="25" s="1"/>
  <c r="B271" i="25"/>
  <c r="E271" i="25" s="1"/>
  <c r="B270" i="25"/>
  <c r="B269" i="25"/>
  <c r="E269" i="25" s="1"/>
  <c r="B268" i="25"/>
  <c r="E268" i="25" s="1"/>
  <c r="B267" i="25"/>
  <c r="E267" i="25" s="1"/>
  <c r="B266" i="25"/>
  <c r="E266" i="25" s="1"/>
  <c r="B265" i="25"/>
  <c r="E265" i="25" s="1"/>
  <c r="B264" i="25"/>
  <c r="E264" i="25" s="1"/>
  <c r="B263" i="25"/>
  <c r="E263" i="25" s="1"/>
  <c r="B262" i="25"/>
  <c r="B261" i="25"/>
  <c r="E261" i="25" s="1"/>
  <c r="B260" i="25"/>
  <c r="E260" i="25" s="1"/>
  <c r="B259" i="25"/>
  <c r="E259" i="25" s="1"/>
  <c r="B258" i="25"/>
  <c r="E258" i="25" s="1"/>
  <c r="B257" i="25"/>
  <c r="E257" i="25" s="1"/>
  <c r="B256" i="25"/>
  <c r="E256" i="25" s="1"/>
  <c r="B255" i="25"/>
  <c r="E255" i="25" s="1"/>
  <c r="B254" i="25"/>
  <c r="B253" i="25"/>
  <c r="E253" i="25" s="1"/>
  <c r="B252" i="25"/>
  <c r="E252" i="25" s="1"/>
  <c r="B251" i="25"/>
  <c r="E251" i="25" s="1"/>
  <c r="B250" i="25"/>
  <c r="E250" i="25" s="1"/>
  <c r="B249" i="25"/>
  <c r="E249" i="25" s="1"/>
  <c r="B248" i="25"/>
  <c r="E248" i="25" s="1"/>
  <c r="B247" i="25"/>
  <c r="E247" i="25" s="1"/>
  <c r="B246" i="25"/>
  <c r="B245" i="25"/>
  <c r="E245" i="25" s="1"/>
  <c r="B244" i="25"/>
  <c r="E244" i="25" s="1"/>
  <c r="B243" i="25"/>
  <c r="E243" i="25" s="1"/>
  <c r="B242" i="25"/>
  <c r="E242" i="25" s="1"/>
  <c r="B241" i="25"/>
  <c r="E241" i="25" s="1"/>
  <c r="B240" i="25"/>
  <c r="E240" i="25" s="1"/>
  <c r="B239" i="25"/>
  <c r="E239" i="25" s="1"/>
  <c r="B238" i="25"/>
  <c r="B237" i="25"/>
  <c r="E237" i="25" s="1"/>
  <c r="B236" i="25"/>
  <c r="E236" i="25" s="1"/>
  <c r="B235" i="25"/>
  <c r="E235" i="25" s="1"/>
  <c r="B234" i="25"/>
  <c r="E234" i="25" s="1"/>
  <c r="B233" i="25"/>
  <c r="E233" i="25" s="1"/>
  <c r="B232" i="25"/>
  <c r="E232" i="25" s="1"/>
  <c r="B231" i="25"/>
  <c r="E231" i="25" s="1"/>
  <c r="B230" i="25"/>
  <c r="B229" i="25"/>
  <c r="E229" i="25" s="1"/>
  <c r="B228" i="25"/>
  <c r="E228" i="25" s="1"/>
  <c r="B227" i="25"/>
  <c r="E227" i="25" s="1"/>
  <c r="B226" i="25"/>
  <c r="E226" i="25" s="1"/>
  <c r="B225" i="25"/>
  <c r="E225" i="25" s="1"/>
  <c r="B224" i="25"/>
  <c r="E224" i="25" s="1"/>
  <c r="B223" i="25"/>
  <c r="E223" i="25" s="1"/>
  <c r="B222" i="25"/>
  <c r="B221" i="25"/>
  <c r="E221" i="25" s="1"/>
  <c r="B220" i="25"/>
  <c r="E220" i="25" s="1"/>
  <c r="B219" i="25"/>
  <c r="E219" i="25" s="1"/>
  <c r="B218" i="25"/>
  <c r="E218" i="25" s="1"/>
  <c r="B217" i="25"/>
  <c r="E217" i="25" s="1"/>
  <c r="B216" i="25"/>
  <c r="E216" i="25" s="1"/>
  <c r="B215" i="25"/>
  <c r="E215" i="25" s="1"/>
  <c r="B214" i="25"/>
  <c r="B213" i="25"/>
  <c r="E213" i="25" s="1"/>
  <c r="B212" i="25"/>
  <c r="E212" i="25" s="1"/>
  <c r="B211" i="25"/>
  <c r="E211" i="25" s="1"/>
  <c r="B210" i="25"/>
  <c r="E210" i="25" s="1"/>
  <c r="B209" i="25"/>
  <c r="E209" i="25" s="1"/>
  <c r="B208" i="25"/>
  <c r="E208" i="25" s="1"/>
  <c r="B207" i="25"/>
  <c r="E207" i="25" s="1"/>
  <c r="B206" i="25"/>
  <c r="B205" i="25"/>
  <c r="E205" i="25" s="1"/>
  <c r="B204" i="25"/>
  <c r="E204" i="25" s="1"/>
  <c r="B203" i="25"/>
  <c r="E203" i="25" s="1"/>
  <c r="B202" i="25"/>
  <c r="E202" i="25" s="1"/>
  <c r="B201" i="25"/>
  <c r="E201" i="25" s="1"/>
  <c r="B200" i="25"/>
  <c r="E200" i="25" s="1"/>
  <c r="B199" i="25"/>
  <c r="E199" i="25" s="1"/>
  <c r="B198" i="25"/>
  <c r="B197" i="25"/>
  <c r="E197" i="25" s="1"/>
  <c r="B196" i="25"/>
  <c r="E196" i="25" s="1"/>
  <c r="B195" i="25"/>
  <c r="E195" i="25" s="1"/>
  <c r="B194" i="25"/>
  <c r="E194" i="25" s="1"/>
  <c r="B193" i="25"/>
  <c r="E193" i="25" s="1"/>
  <c r="B192" i="25"/>
  <c r="E192" i="25" s="1"/>
  <c r="B191" i="25"/>
  <c r="E191" i="25" s="1"/>
  <c r="B190" i="25"/>
  <c r="B189" i="25"/>
  <c r="E189" i="25" s="1"/>
  <c r="B188" i="25"/>
  <c r="E188" i="25" s="1"/>
  <c r="B187" i="25"/>
  <c r="E187" i="25" s="1"/>
  <c r="B186" i="25"/>
  <c r="B185" i="25"/>
  <c r="E185" i="25" s="1"/>
  <c r="B184" i="25"/>
  <c r="E184" i="25" s="1"/>
  <c r="B183" i="25"/>
  <c r="E183" i="25" s="1"/>
  <c r="B182" i="25"/>
  <c r="B181" i="25"/>
  <c r="E181" i="25" s="1"/>
  <c r="B180" i="25"/>
  <c r="B179" i="25"/>
  <c r="E179" i="25" s="1"/>
  <c r="B178" i="25"/>
  <c r="B177" i="25"/>
  <c r="E177" i="25" s="1"/>
  <c r="B176" i="25"/>
  <c r="E176" i="25" s="1"/>
  <c r="B175" i="25"/>
  <c r="E175" i="25" s="1"/>
  <c r="B174" i="25"/>
  <c r="B173" i="25"/>
  <c r="D173" i="25" s="1"/>
  <c r="B172" i="25"/>
  <c r="B171" i="25"/>
  <c r="C171" i="25" s="1"/>
  <c r="B170" i="25"/>
  <c r="E170" i="25" s="1"/>
  <c r="B169" i="25"/>
  <c r="B168" i="25"/>
  <c r="B167" i="25"/>
  <c r="C167" i="25" s="1"/>
  <c r="B166" i="25"/>
  <c r="E166" i="25" s="1"/>
  <c r="B165" i="25"/>
  <c r="E165" i="25" s="1"/>
  <c r="B164" i="25"/>
  <c r="B163" i="25"/>
  <c r="B162" i="25"/>
  <c r="B161" i="25"/>
  <c r="B160" i="25"/>
  <c r="B159" i="25"/>
  <c r="B158" i="25"/>
  <c r="B157" i="25"/>
  <c r="E157" i="25" s="1"/>
  <c r="B156" i="25"/>
  <c r="B155" i="25"/>
  <c r="C155" i="25" s="1"/>
  <c r="B154" i="25"/>
  <c r="E154" i="25" s="1"/>
  <c r="B153" i="25"/>
  <c r="B152" i="25"/>
  <c r="B151" i="25"/>
  <c r="C151" i="25" s="1"/>
  <c r="B150" i="25"/>
  <c r="E150" i="25" s="1"/>
  <c r="B149" i="25"/>
  <c r="E149" i="25" s="1"/>
  <c r="B148" i="25"/>
  <c r="B147" i="25"/>
  <c r="B146" i="25"/>
  <c r="B145" i="25"/>
  <c r="B144" i="25"/>
  <c r="B143" i="25"/>
  <c r="B142" i="25"/>
  <c r="B141" i="25"/>
  <c r="E141" i="25" s="1"/>
  <c r="B140" i="25"/>
  <c r="B139" i="25"/>
  <c r="C139" i="25" s="1"/>
  <c r="B138" i="25"/>
  <c r="E138" i="25" s="1"/>
  <c r="B137" i="25"/>
  <c r="B136" i="25"/>
  <c r="B135" i="25"/>
  <c r="D135" i="25" s="1"/>
  <c r="B134" i="25"/>
  <c r="E134" i="25" s="1"/>
  <c r="B133" i="25"/>
  <c r="C133" i="25" s="1"/>
  <c r="B132" i="25"/>
  <c r="E132" i="25" s="1"/>
  <c r="B131" i="25"/>
  <c r="C131" i="25" s="1"/>
  <c r="B130" i="25"/>
  <c r="E130" i="25" s="1"/>
  <c r="B129" i="25"/>
  <c r="C129" i="25" s="1"/>
  <c r="B128" i="25"/>
  <c r="E128" i="25" s="1"/>
  <c r="B127" i="25"/>
  <c r="C127" i="25" s="1"/>
  <c r="B126" i="25"/>
  <c r="E126" i="25" s="1"/>
  <c r="B125" i="25"/>
  <c r="C125" i="25" s="1"/>
  <c r="B124" i="25"/>
  <c r="E124" i="25" s="1"/>
  <c r="B123" i="25"/>
  <c r="C123" i="25" s="1"/>
  <c r="B122" i="25"/>
  <c r="E122" i="25" s="1"/>
  <c r="B121" i="25"/>
  <c r="C121" i="25" s="1"/>
  <c r="B120" i="25"/>
  <c r="E120" i="25" s="1"/>
  <c r="B119" i="25"/>
  <c r="C119" i="25" s="1"/>
  <c r="B118" i="25"/>
  <c r="E118" i="25" s="1"/>
  <c r="B117" i="25"/>
  <c r="C117" i="25" s="1"/>
  <c r="B116" i="25"/>
  <c r="E116" i="25" s="1"/>
  <c r="B115" i="25"/>
  <c r="C115" i="25" s="1"/>
  <c r="B114" i="25"/>
  <c r="E114" i="25" s="1"/>
  <c r="B113" i="25"/>
  <c r="C113" i="25" s="1"/>
  <c r="B112" i="25"/>
  <c r="E112" i="25" s="1"/>
  <c r="B111" i="25"/>
  <c r="C111" i="25" s="1"/>
  <c r="B110" i="25"/>
  <c r="E110" i="25" s="1"/>
  <c r="B109" i="25"/>
  <c r="C109" i="25" s="1"/>
  <c r="B108" i="25"/>
  <c r="E108" i="25" s="1"/>
  <c r="B107" i="25"/>
  <c r="C107" i="25" s="1"/>
  <c r="B106" i="25"/>
  <c r="E106" i="25" s="1"/>
  <c r="B105" i="25"/>
  <c r="C105" i="25" s="1"/>
  <c r="B104" i="25"/>
  <c r="B103" i="25"/>
  <c r="C103" i="25" s="1"/>
  <c r="B102" i="25"/>
  <c r="E102" i="25" s="1"/>
  <c r="B101" i="25"/>
  <c r="B100" i="25"/>
  <c r="B99" i="25"/>
  <c r="C99" i="25" s="1"/>
  <c r="B98" i="25"/>
  <c r="E98" i="25" s="1"/>
  <c r="B97" i="25"/>
  <c r="B96" i="25"/>
  <c r="B95" i="25"/>
  <c r="C95" i="25" s="1"/>
  <c r="B94" i="25"/>
  <c r="E94" i="25" s="1"/>
  <c r="B93" i="25"/>
  <c r="B92" i="25"/>
  <c r="B91" i="25"/>
  <c r="C91" i="25" s="1"/>
  <c r="B90" i="25"/>
  <c r="E90" i="25" s="1"/>
  <c r="B89" i="25"/>
  <c r="B88" i="25"/>
  <c r="B87" i="25"/>
  <c r="C87" i="25" s="1"/>
  <c r="B86" i="25"/>
  <c r="E86" i="25" s="1"/>
  <c r="B85" i="25"/>
  <c r="B84" i="25"/>
  <c r="B83" i="25"/>
  <c r="B82" i="25"/>
  <c r="E82" i="25" s="1"/>
  <c r="B81" i="25"/>
  <c r="C81" i="25" s="1"/>
  <c r="B80" i="25"/>
  <c r="E80" i="25" s="1"/>
  <c r="B79" i="25"/>
  <c r="C79" i="25" s="1"/>
  <c r="B78" i="25"/>
  <c r="E78" i="25" s="1"/>
  <c r="B77" i="25"/>
  <c r="C77" i="25" s="1"/>
  <c r="B76" i="25"/>
  <c r="E76" i="25" s="1"/>
  <c r="B75" i="25"/>
  <c r="C75" i="25" s="1"/>
  <c r="B74" i="25"/>
  <c r="E74" i="25" s="1"/>
  <c r="B73" i="25"/>
  <c r="C73" i="25" s="1"/>
  <c r="B72" i="25"/>
  <c r="E72" i="25" s="1"/>
  <c r="B71" i="25"/>
  <c r="B70" i="25"/>
  <c r="B69" i="25"/>
  <c r="C69" i="25" s="1"/>
  <c r="B68" i="25"/>
  <c r="E68" i="25" s="1"/>
  <c r="B67" i="25"/>
  <c r="B66" i="25"/>
  <c r="B65" i="25"/>
  <c r="C65" i="25" s="1"/>
  <c r="B64" i="25"/>
  <c r="E64" i="25" s="1"/>
  <c r="B63" i="25"/>
  <c r="B62" i="25"/>
  <c r="B61" i="25"/>
  <c r="C61" i="25" s="1"/>
  <c r="B60" i="25"/>
  <c r="E60" i="25" s="1"/>
  <c r="B59" i="25"/>
  <c r="B58" i="25"/>
  <c r="B57" i="25"/>
  <c r="C57" i="25" s="1"/>
  <c r="B56" i="25"/>
  <c r="E56" i="25" s="1"/>
  <c r="B55" i="25"/>
  <c r="B54" i="25"/>
  <c r="B53" i="25"/>
  <c r="C53" i="25" s="1"/>
  <c r="B52" i="25"/>
  <c r="E52" i="25" s="1"/>
  <c r="B51" i="25"/>
  <c r="B50" i="25"/>
  <c r="B49" i="25"/>
  <c r="C49" i="25" s="1"/>
  <c r="B48" i="25"/>
  <c r="E48" i="25" s="1"/>
  <c r="B47" i="25"/>
  <c r="E47" i="25" s="1"/>
  <c r="B46" i="25"/>
  <c r="E46" i="25" s="1"/>
  <c r="B45" i="25"/>
  <c r="C45" i="25" s="1"/>
  <c r="B44" i="25"/>
  <c r="E44" i="25" s="1"/>
  <c r="B43" i="25"/>
  <c r="E43" i="25" s="1"/>
  <c r="B42" i="25"/>
  <c r="B41" i="25"/>
  <c r="C41" i="25" s="1"/>
  <c r="B40" i="25"/>
  <c r="E40" i="25" s="1"/>
  <c r="B39" i="25"/>
  <c r="E39" i="25" s="1"/>
  <c r="B38" i="25"/>
  <c r="E38" i="25" s="1"/>
  <c r="B37" i="25"/>
  <c r="D37" i="25" s="1"/>
  <c r="B36" i="25"/>
  <c r="E36" i="25" s="1"/>
  <c r="B35" i="25"/>
  <c r="E35" i="25" s="1"/>
  <c r="B34" i="25"/>
  <c r="B33" i="25"/>
  <c r="E33" i="25" s="1"/>
  <c r="B32" i="25"/>
  <c r="E32" i="25" s="1"/>
  <c r="B31" i="25"/>
  <c r="E31" i="25" s="1"/>
  <c r="B30" i="25"/>
  <c r="E30" i="25" s="1"/>
  <c r="B29" i="25"/>
  <c r="C29" i="25" s="1"/>
  <c r="B28" i="25"/>
  <c r="E28" i="25" s="1"/>
  <c r="B27" i="25"/>
  <c r="C27" i="25" s="1"/>
  <c r="B26" i="25"/>
  <c r="B25" i="25"/>
  <c r="E25" i="25" s="1"/>
  <c r="B24" i="25"/>
  <c r="E24" i="25" s="1"/>
  <c r="B23" i="25"/>
  <c r="C23" i="25" s="1"/>
  <c r="B22" i="25"/>
  <c r="E22" i="25" s="1"/>
  <c r="BJ21" i="25" l="1"/>
  <c r="E426" i="25"/>
  <c r="C426" i="25"/>
  <c r="C282" i="25"/>
  <c r="C630" i="25"/>
  <c r="C676" i="25"/>
  <c r="D677" i="25"/>
  <c r="M677" i="25" s="1"/>
  <c r="C680" i="25"/>
  <c r="D681" i="25"/>
  <c r="C740" i="25"/>
  <c r="C759" i="25"/>
  <c r="D760" i="25"/>
  <c r="C763" i="25"/>
  <c r="D764" i="25"/>
  <c r="C767" i="25"/>
  <c r="D768" i="25"/>
  <c r="C771" i="25"/>
  <c r="D772" i="25"/>
  <c r="C775" i="25"/>
  <c r="D776" i="25"/>
  <c r="C779" i="25"/>
  <c r="D780" i="25"/>
  <c r="C783" i="25"/>
  <c r="D784" i="25"/>
  <c r="C218" i="25"/>
  <c r="C346" i="25"/>
  <c r="C490" i="25"/>
  <c r="C38" i="25"/>
  <c r="C150" i="25"/>
  <c r="D151" i="25"/>
  <c r="M151" i="25" s="1"/>
  <c r="C154" i="25"/>
  <c r="D155" i="25"/>
  <c r="M155" i="25" s="1"/>
  <c r="C184" i="25"/>
  <c r="C250" i="25"/>
  <c r="C314" i="25"/>
  <c r="C378" i="25"/>
  <c r="C458" i="25"/>
  <c r="C598" i="25"/>
  <c r="M681" i="25"/>
  <c r="M760" i="25"/>
  <c r="M764" i="25"/>
  <c r="M768" i="25"/>
  <c r="M772" i="25"/>
  <c r="M776" i="25"/>
  <c r="M780" i="25"/>
  <c r="M784" i="25"/>
  <c r="E969" i="25"/>
  <c r="C969" i="25"/>
  <c r="C410" i="25"/>
  <c r="C442" i="25"/>
  <c r="C474" i="25"/>
  <c r="C582" i="25"/>
  <c r="C614" i="25"/>
  <c r="C708" i="25"/>
  <c r="D709" i="25"/>
  <c r="M709" i="25" s="1"/>
  <c r="C712" i="25"/>
  <c r="D713" i="25"/>
  <c r="M713" i="25" s="1"/>
  <c r="C724" i="25"/>
  <c r="C925" i="25"/>
  <c r="D926" i="25"/>
  <c r="M926" i="25" s="1"/>
  <c r="C929" i="25"/>
  <c r="D930" i="25"/>
  <c r="M930" i="25" s="1"/>
  <c r="C933" i="25"/>
  <c r="D934" i="25"/>
  <c r="M934" i="25" s="1"/>
  <c r="C937" i="25"/>
  <c r="D938" i="25"/>
  <c r="M938" i="25" s="1"/>
  <c r="C941" i="25"/>
  <c r="D942" i="25"/>
  <c r="M942" i="25" s="1"/>
  <c r="C945" i="25"/>
  <c r="D946" i="25"/>
  <c r="M946" i="25" s="1"/>
  <c r="C949" i="25"/>
  <c r="D950" i="25"/>
  <c r="M950" i="25" s="1"/>
  <c r="C953" i="25"/>
  <c r="C985" i="25"/>
  <c r="C1010" i="25"/>
  <c r="C22" i="25"/>
  <c r="C202" i="25"/>
  <c r="C234" i="25"/>
  <c r="C266" i="25"/>
  <c r="C298" i="25"/>
  <c r="C330" i="25"/>
  <c r="C362" i="25"/>
  <c r="C394" i="25"/>
  <c r="D1015" i="25"/>
  <c r="M1015" i="25" s="1"/>
  <c r="C1018" i="25"/>
  <c r="C30" i="25"/>
  <c r="C46" i="25"/>
  <c r="D73" i="25"/>
  <c r="M73" i="25" s="1"/>
  <c r="C76" i="25"/>
  <c r="D77" i="25"/>
  <c r="M77" i="25" s="1"/>
  <c r="C80" i="25"/>
  <c r="D81" i="25"/>
  <c r="M81" i="25" s="1"/>
  <c r="C106" i="25"/>
  <c r="D107" i="25"/>
  <c r="M107" i="25" s="1"/>
  <c r="C110" i="25"/>
  <c r="D111" i="25"/>
  <c r="M111" i="25" s="1"/>
  <c r="C114" i="25"/>
  <c r="D115" i="25"/>
  <c r="M115" i="25" s="1"/>
  <c r="C118" i="25"/>
  <c r="D119" i="25"/>
  <c r="M119" i="25" s="1"/>
  <c r="C122" i="25"/>
  <c r="D123" i="25"/>
  <c r="M123" i="25" s="1"/>
  <c r="C126" i="25"/>
  <c r="D127" i="25"/>
  <c r="M127" i="25" s="1"/>
  <c r="C130" i="25"/>
  <c r="D131" i="25"/>
  <c r="M131" i="25" s="1"/>
  <c r="C134" i="25"/>
  <c r="C138" i="25"/>
  <c r="D139" i="25"/>
  <c r="M139" i="25" s="1"/>
  <c r="C166" i="25"/>
  <c r="D167" i="25"/>
  <c r="M167" i="25" s="1"/>
  <c r="C170" i="25"/>
  <c r="D171" i="25"/>
  <c r="M171" i="25" s="1"/>
  <c r="C176" i="25"/>
  <c r="C194" i="25"/>
  <c r="C210" i="25"/>
  <c r="C226" i="25"/>
  <c r="C242" i="25"/>
  <c r="C258" i="25"/>
  <c r="C274" i="25"/>
  <c r="C290" i="25"/>
  <c r="C306" i="25"/>
  <c r="C322" i="25"/>
  <c r="C338" i="25"/>
  <c r="C354" i="25"/>
  <c r="C370" i="25"/>
  <c r="C386" i="25"/>
  <c r="C402" i="25"/>
  <c r="C418" i="25"/>
  <c r="C434" i="25"/>
  <c r="C450" i="25"/>
  <c r="C466" i="25"/>
  <c r="C482" i="25"/>
  <c r="C574" i="25"/>
  <c r="C590" i="25"/>
  <c r="C606" i="25"/>
  <c r="C622" i="25"/>
  <c r="C638" i="25"/>
  <c r="D639" i="25"/>
  <c r="M639" i="25" s="1"/>
  <c r="C642" i="25"/>
  <c r="D643" i="25"/>
  <c r="M643" i="25" s="1"/>
  <c r="C646" i="25"/>
  <c r="D647" i="25"/>
  <c r="M647" i="25" s="1"/>
  <c r="C650" i="25"/>
  <c r="D651" i="25"/>
  <c r="M651" i="25" s="1"/>
  <c r="C654" i="25"/>
  <c r="D655" i="25"/>
  <c r="M655" i="25" s="1"/>
  <c r="C658" i="25"/>
  <c r="D659" i="25"/>
  <c r="M659" i="25" s="1"/>
  <c r="C664" i="25"/>
  <c r="D665" i="25"/>
  <c r="M665" i="25" s="1"/>
  <c r="C692" i="25"/>
  <c r="D693" i="25"/>
  <c r="M693" i="25" s="1"/>
  <c r="C696" i="25"/>
  <c r="D697" i="25"/>
  <c r="M697" i="25" s="1"/>
  <c r="C732" i="25"/>
  <c r="C748" i="25"/>
  <c r="C751" i="25"/>
  <c r="C909" i="25"/>
  <c r="D910" i="25"/>
  <c r="M910" i="25" s="1"/>
  <c r="C913" i="25"/>
  <c r="D914" i="25"/>
  <c r="M914" i="25" s="1"/>
  <c r="C961" i="25"/>
  <c r="C977" i="25"/>
  <c r="E26" i="25"/>
  <c r="C26" i="25"/>
  <c r="E42" i="25"/>
  <c r="C42" i="25"/>
  <c r="C51" i="25"/>
  <c r="D51" i="25"/>
  <c r="C55" i="25"/>
  <c r="D55" i="25"/>
  <c r="C59" i="25"/>
  <c r="D59" i="25"/>
  <c r="C63" i="25"/>
  <c r="D63" i="25"/>
  <c r="C67" i="25"/>
  <c r="D67" i="25"/>
  <c r="C71" i="25"/>
  <c r="D71" i="25"/>
  <c r="E84" i="25"/>
  <c r="C84" i="25"/>
  <c r="E88" i="25"/>
  <c r="C88" i="25"/>
  <c r="E92" i="25"/>
  <c r="C92" i="25"/>
  <c r="E96" i="25"/>
  <c r="C96" i="25"/>
  <c r="E100" i="25"/>
  <c r="C100" i="25"/>
  <c r="E104" i="25"/>
  <c r="C104" i="25"/>
  <c r="E142" i="25"/>
  <c r="C142" i="25"/>
  <c r="E146" i="25"/>
  <c r="C146" i="25"/>
  <c r="C159" i="25"/>
  <c r="D159" i="25"/>
  <c r="C163" i="25"/>
  <c r="D163" i="25"/>
  <c r="E190" i="25"/>
  <c r="C190" i="25"/>
  <c r="E206" i="25"/>
  <c r="C206" i="25"/>
  <c r="E222" i="25"/>
  <c r="C222" i="25"/>
  <c r="E238" i="25"/>
  <c r="C238" i="25"/>
  <c r="E254" i="25"/>
  <c r="C254" i="25"/>
  <c r="E270" i="25"/>
  <c r="C270" i="25"/>
  <c r="E286" i="25"/>
  <c r="C286" i="25"/>
  <c r="E302" i="25"/>
  <c r="C302" i="25"/>
  <c r="E318" i="25"/>
  <c r="C318" i="25"/>
  <c r="E334" i="25"/>
  <c r="C334" i="25"/>
  <c r="E350" i="25"/>
  <c r="C350" i="25"/>
  <c r="E366" i="25"/>
  <c r="C366" i="25"/>
  <c r="E382" i="25"/>
  <c r="C382" i="25"/>
  <c r="E398" i="25"/>
  <c r="C398" i="25"/>
  <c r="E414" i="25"/>
  <c r="C414" i="25"/>
  <c r="E430" i="25"/>
  <c r="C430" i="25"/>
  <c r="E446" i="25"/>
  <c r="C446" i="25"/>
  <c r="E462" i="25"/>
  <c r="C462" i="25"/>
  <c r="E478" i="25"/>
  <c r="C478" i="25"/>
  <c r="E494" i="25"/>
  <c r="C494" i="25"/>
  <c r="E498" i="25"/>
  <c r="C498" i="25"/>
  <c r="E502" i="25"/>
  <c r="C502" i="25"/>
  <c r="E506" i="25"/>
  <c r="C506" i="25"/>
  <c r="E510" i="25"/>
  <c r="C510" i="25"/>
  <c r="E514" i="25"/>
  <c r="C514" i="25"/>
  <c r="E518" i="25"/>
  <c r="C518" i="25"/>
  <c r="E522" i="25"/>
  <c r="C522" i="25"/>
  <c r="E526" i="25"/>
  <c r="C526" i="25"/>
  <c r="E530" i="25"/>
  <c r="C530" i="25"/>
  <c r="E534" i="25"/>
  <c r="C534" i="25"/>
  <c r="E538" i="25"/>
  <c r="C538" i="25"/>
  <c r="E542" i="25"/>
  <c r="C542" i="25"/>
  <c r="E546" i="25"/>
  <c r="C546" i="25"/>
  <c r="E550" i="25"/>
  <c r="C550" i="25"/>
  <c r="E554" i="25"/>
  <c r="C554" i="25"/>
  <c r="E558" i="25"/>
  <c r="C558" i="25"/>
  <c r="E562" i="25"/>
  <c r="C562" i="25"/>
  <c r="E566" i="25"/>
  <c r="C566" i="25"/>
  <c r="E570" i="25"/>
  <c r="C570" i="25"/>
  <c r="E586" i="25"/>
  <c r="C586" i="25"/>
  <c r="E602" i="25"/>
  <c r="C602" i="25"/>
  <c r="E618" i="25"/>
  <c r="C618" i="25"/>
  <c r="E634" i="25"/>
  <c r="C634" i="25"/>
  <c r="E668" i="25"/>
  <c r="C668" i="25"/>
  <c r="E672" i="25"/>
  <c r="C672" i="25"/>
  <c r="C685" i="25"/>
  <c r="D685" i="25"/>
  <c r="C689" i="25"/>
  <c r="D689" i="25"/>
  <c r="E700" i="25"/>
  <c r="C700" i="25"/>
  <c r="E704" i="25"/>
  <c r="C704" i="25"/>
  <c r="C717" i="25"/>
  <c r="D717" i="25"/>
  <c r="E728" i="25"/>
  <c r="C728" i="25"/>
  <c r="E744" i="25"/>
  <c r="C744" i="25"/>
  <c r="C788" i="25"/>
  <c r="D788" i="25"/>
  <c r="C792" i="25"/>
  <c r="D792" i="25"/>
  <c r="C796" i="25"/>
  <c r="D796" i="25"/>
  <c r="C800" i="25"/>
  <c r="D800" i="25"/>
  <c r="C804" i="25"/>
  <c r="D804" i="25"/>
  <c r="C808" i="25"/>
  <c r="D808" i="25"/>
  <c r="C812" i="25"/>
  <c r="D812" i="25"/>
  <c r="C816" i="25"/>
  <c r="D816" i="25"/>
  <c r="C820" i="25"/>
  <c r="D820" i="25"/>
  <c r="C824" i="25"/>
  <c r="D824" i="25"/>
  <c r="C828" i="25"/>
  <c r="D828" i="25"/>
  <c r="C832" i="25"/>
  <c r="D832" i="25"/>
  <c r="C836" i="25"/>
  <c r="D836" i="25"/>
  <c r="C840" i="25"/>
  <c r="D840" i="25"/>
  <c r="C844" i="25"/>
  <c r="D844" i="25"/>
  <c r="C848" i="25"/>
  <c r="D848" i="25"/>
  <c r="C852" i="25"/>
  <c r="D852" i="25"/>
  <c r="C856" i="25"/>
  <c r="D856" i="25"/>
  <c r="C860" i="25"/>
  <c r="D860" i="25"/>
  <c r="C864" i="25"/>
  <c r="D864" i="25"/>
  <c r="C868" i="25"/>
  <c r="D868" i="25"/>
  <c r="C872" i="25"/>
  <c r="D872" i="25"/>
  <c r="C876" i="25"/>
  <c r="D876" i="25"/>
  <c r="C880" i="25"/>
  <c r="D880" i="25"/>
  <c r="C884" i="25"/>
  <c r="D884" i="25"/>
  <c r="C888" i="25"/>
  <c r="D888" i="25"/>
  <c r="C892" i="25"/>
  <c r="D892" i="25"/>
  <c r="C896" i="25"/>
  <c r="D896" i="25"/>
  <c r="C900" i="25"/>
  <c r="D900" i="25"/>
  <c r="C906" i="25"/>
  <c r="D906" i="25"/>
  <c r="E917" i="25"/>
  <c r="C917" i="25"/>
  <c r="E921" i="25"/>
  <c r="C921" i="25"/>
  <c r="E34" i="25"/>
  <c r="C34" i="25"/>
  <c r="E50" i="25"/>
  <c r="C50" i="25"/>
  <c r="E54" i="25"/>
  <c r="C54" i="25"/>
  <c r="E58" i="25"/>
  <c r="C58" i="25"/>
  <c r="E62" i="25"/>
  <c r="C62" i="25"/>
  <c r="E66" i="25"/>
  <c r="C66" i="25"/>
  <c r="E70" i="25"/>
  <c r="C70" i="25"/>
  <c r="C83" i="25"/>
  <c r="E83" i="25"/>
  <c r="C85" i="25"/>
  <c r="D85" i="25"/>
  <c r="C89" i="25"/>
  <c r="D89" i="25"/>
  <c r="C93" i="25"/>
  <c r="D93" i="25"/>
  <c r="C97" i="25"/>
  <c r="D97" i="25"/>
  <c r="C101" i="25"/>
  <c r="D101" i="25"/>
  <c r="C143" i="25"/>
  <c r="D143" i="25"/>
  <c r="C147" i="25"/>
  <c r="D147" i="25"/>
  <c r="E158" i="25"/>
  <c r="C158" i="25"/>
  <c r="E162" i="25"/>
  <c r="C162" i="25"/>
  <c r="E180" i="25"/>
  <c r="C180" i="25"/>
  <c r="E198" i="25"/>
  <c r="C198" i="25"/>
  <c r="E214" i="25"/>
  <c r="C214" i="25"/>
  <c r="E230" i="25"/>
  <c r="C230" i="25"/>
  <c r="E246" i="25"/>
  <c r="C246" i="25"/>
  <c r="E262" i="25"/>
  <c r="C262" i="25"/>
  <c r="E278" i="25"/>
  <c r="C278" i="25"/>
  <c r="E294" i="25"/>
  <c r="C294" i="25"/>
  <c r="E310" i="25"/>
  <c r="C310" i="25"/>
  <c r="E326" i="25"/>
  <c r="C326" i="25"/>
  <c r="E342" i="25"/>
  <c r="C342" i="25"/>
  <c r="E358" i="25"/>
  <c r="C358" i="25"/>
  <c r="E374" i="25"/>
  <c r="C374" i="25"/>
  <c r="E390" i="25"/>
  <c r="C390" i="25"/>
  <c r="E406" i="25"/>
  <c r="C406" i="25"/>
  <c r="E422" i="25"/>
  <c r="C422" i="25"/>
  <c r="E438" i="25"/>
  <c r="C438" i="25"/>
  <c r="E454" i="25"/>
  <c r="C454" i="25"/>
  <c r="E470" i="25"/>
  <c r="C470" i="25"/>
  <c r="E486" i="25"/>
  <c r="C486" i="25"/>
  <c r="C495" i="25"/>
  <c r="D495" i="25"/>
  <c r="C499" i="25"/>
  <c r="D499" i="25"/>
  <c r="C503" i="25"/>
  <c r="D503" i="25"/>
  <c r="C507" i="25"/>
  <c r="D507" i="25"/>
  <c r="C511" i="25"/>
  <c r="D511" i="25"/>
  <c r="C515" i="25"/>
  <c r="D515" i="25"/>
  <c r="C519" i="25"/>
  <c r="D519" i="25"/>
  <c r="C523" i="25"/>
  <c r="D523" i="25"/>
  <c r="C527" i="25"/>
  <c r="D527" i="25"/>
  <c r="C531" i="25"/>
  <c r="D531" i="25"/>
  <c r="C535" i="25"/>
  <c r="D535" i="25"/>
  <c r="C539" i="25"/>
  <c r="D539" i="25"/>
  <c r="C543" i="25"/>
  <c r="D543" i="25"/>
  <c r="C547" i="25"/>
  <c r="D547" i="25"/>
  <c r="C551" i="25"/>
  <c r="D551" i="25"/>
  <c r="C555" i="25"/>
  <c r="D555" i="25"/>
  <c r="C559" i="25"/>
  <c r="D559" i="25"/>
  <c r="C563" i="25"/>
  <c r="D563" i="25"/>
  <c r="C567" i="25"/>
  <c r="D567" i="25"/>
  <c r="E578" i="25"/>
  <c r="C578" i="25"/>
  <c r="E594" i="25"/>
  <c r="C594" i="25"/>
  <c r="E610" i="25"/>
  <c r="C610" i="25"/>
  <c r="E626" i="25"/>
  <c r="C626" i="25"/>
  <c r="C669" i="25"/>
  <c r="D669" i="25"/>
  <c r="C673" i="25"/>
  <c r="D673" i="25"/>
  <c r="E684" i="25"/>
  <c r="C684" i="25"/>
  <c r="E688" i="25"/>
  <c r="C688" i="25"/>
  <c r="C701" i="25"/>
  <c r="D701" i="25"/>
  <c r="C705" i="25"/>
  <c r="D705" i="25"/>
  <c r="E716" i="25"/>
  <c r="C716" i="25"/>
  <c r="E720" i="25"/>
  <c r="C720" i="25"/>
  <c r="E736" i="25"/>
  <c r="C736" i="25"/>
  <c r="E755" i="25"/>
  <c r="C755" i="25"/>
  <c r="E959" i="25"/>
  <c r="C959" i="25"/>
  <c r="E975" i="25"/>
  <c r="C975" i="25"/>
  <c r="E991" i="25"/>
  <c r="C991" i="25"/>
  <c r="E995" i="25"/>
  <c r="C995" i="25"/>
  <c r="E999" i="25"/>
  <c r="C999" i="25"/>
  <c r="E1003" i="25"/>
  <c r="C1003" i="25"/>
  <c r="E1007" i="25"/>
  <c r="C1007" i="25"/>
  <c r="E1012" i="25"/>
  <c r="C1012" i="25"/>
  <c r="E1020" i="25"/>
  <c r="C1020" i="25"/>
  <c r="E787" i="25"/>
  <c r="C787" i="25"/>
  <c r="E791" i="25"/>
  <c r="C791" i="25"/>
  <c r="E795" i="25"/>
  <c r="C795" i="25"/>
  <c r="E799" i="25"/>
  <c r="C799" i="25"/>
  <c r="E803" i="25"/>
  <c r="C803" i="25"/>
  <c r="E807" i="25"/>
  <c r="C807" i="25"/>
  <c r="E811" i="25"/>
  <c r="C811" i="25"/>
  <c r="E815" i="25"/>
  <c r="C815" i="25"/>
  <c r="E819" i="25"/>
  <c r="C819" i="25"/>
  <c r="E823" i="25"/>
  <c r="C823" i="25"/>
  <c r="E827" i="25"/>
  <c r="C827" i="25"/>
  <c r="E831" i="25"/>
  <c r="C831" i="25"/>
  <c r="E835" i="25"/>
  <c r="C835" i="25"/>
  <c r="E839" i="25"/>
  <c r="C839" i="25"/>
  <c r="E843" i="25"/>
  <c r="C843" i="25"/>
  <c r="E847" i="25"/>
  <c r="C847" i="25"/>
  <c r="E851" i="25"/>
  <c r="C851" i="25"/>
  <c r="E855" i="25"/>
  <c r="C855" i="25"/>
  <c r="E859" i="25"/>
  <c r="C859" i="25"/>
  <c r="E863" i="25"/>
  <c r="C863" i="25"/>
  <c r="E867" i="25"/>
  <c r="C867" i="25"/>
  <c r="E871" i="25"/>
  <c r="C871" i="25"/>
  <c r="E875" i="25"/>
  <c r="C875" i="25"/>
  <c r="E879" i="25"/>
  <c r="C879" i="25"/>
  <c r="E883" i="25"/>
  <c r="C883" i="25"/>
  <c r="E887" i="25"/>
  <c r="C887" i="25"/>
  <c r="E891" i="25"/>
  <c r="C891" i="25"/>
  <c r="E895" i="25"/>
  <c r="C895" i="25"/>
  <c r="E899" i="25"/>
  <c r="C899" i="25"/>
  <c r="E905" i="25"/>
  <c r="C905" i="25"/>
  <c r="C918" i="25"/>
  <c r="D918" i="25"/>
  <c r="C922" i="25"/>
  <c r="D922" i="25"/>
  <c r="E967" i="25"/>
  <c r="C967" i="25"/>
  <c r="E983" i="25"/>
  <c r="C983" i="25"/>
  <c r="C992" i="25"/>
  <c r="D992" i="25"/>
  <c r="C996" i="25"/>
  <c r="D996" i="25"/>
  <c r="C1000" i="25"/>
  <c r="D1000" i="25"/>
  <c r="C1004" i="25"/>
  <c r="D1004" i="25"/>
  <c r="C1008" i="25"/>
  <c r="D1008" i="25"/>
  <c r="C1013" i="25"/>
  <c r="D1013" i="25"/>
  <c r="C1021" i="25"/>
  <c r="D1021" i="25"/>
  <c r="E53" i="25"/>
  <c r="E57" i="25"/>
  <c r="F57" i="25" s="1"/>
  <c r="G57" i="25" s="1"/>
  <c r="E61" i="25"/>
  <c r="F61" i="25" s="1"/>
  <c r="G61" i="25" s="1"/>
  <c r="E65" i="25"/>
  <c r="F65" i="25" s="1"/>
  <c r="G65" i="25" s="1"/>
  <c r="E79" i="25"/>
  <c r="F79" i="25" s="1"/>
  <c r="G79" i="25" s="1"/>
  <c r="E87" i="25"/>
  <c r="F87" i="25" s="1"/>
  <c r="G87" i="25" s="1"/>
  <c r="E91" i="25"/>
  <c r="E95" i="25"/>
  <c r="F95" i="25" s="1"/>
  <c r="G95" i="25" s="1"/>
  <c r="E99" i="25"/>
  <c r="F99" i="25" s="1"/>
  <c r="G99" i="25" s="1"/>
  <c r="E105" i="25"/>
  <c r="F105" i="25" s="1"/>
  <c r="G105" i="25" s="1"/>
  <c r="E121" i="25"/>
  <c r="E125" i="25"/>
  <c r="F125" i="25" s="1"/>
  <c r="G125" i="25" s="1"/>
  <c r="E129" i="25"/>
  <c r="F129" i="25" s="1"/>
  <c r="G129" i="25" s="1"/>
  <c r="E140" i="25"/>
  <c r="C140" i="25"/>
  <c r="C153" i="25"/>
  <c r="D153" i="25"/>
  <c r="C169" i="25"/>
  <c r="D169" i="25"/>
  <c r="E174" i="25"/>
  <c r="C174" i="25"/>
  <c r="E182" i="25"/>
  <c r="C182" i="25"/>
  <c r="E69" i="25"/>
  <c r="F69" i="25" s="1"/>
  <c r="G69" i="25" s="1"/>
  <c r="E75" i="25"/>
  <c r="F75" i="25" s="1"/>
  <c r="G75" i="25" s="1"/>
  <c r="E103" i="25"/>
  <c r="F103" i="25" s="1"/>
  <c r="G103" i="25" s="1"/>
  <c r="E109" i="25"/>
  <c r="F109" i="25" s="1"/>
  <c r="G109" i="25" s="1"/>
  <c r="E113" i="25"/>
  <c r="F113" i="25" s="1"/>
  <c r="G113" i="25" s="1"/>
  <c r="E117" i="25"/>
  <c r="F117" i="25" s="1"/>
  <c r="G117" i="25" s="1"/>
  <c r="E133" i="25"/>
  <c r="F133" i="25" s="1"/>
  <c r="G133" i="25" s="1"/>
  <c r="C137" i="25"/>
  <c r="D137" i="25"/>
  <c r="C145" i="25"/>
  <c r="D145" i="25"/>
  <c r="E148" i="25"/>
  <c r="C148" i="25"/>
  <c r="E156" i="25"/>
  <c r="C156" i="25"/>
  <c r="C161" i="25"/>
  <c r="D161" i="25"/>
  <c r="E164" i="25"/>
  <c r="C164" i="25"/>
  <c r="E172" i="25"/>
  <c r="C172" i="25"/>
  <c r="C24" i="25"/>
  <c r="C28" i="25"/>
  <c r="C32" i="25"/>
  <c r="C36" i="25"/>
  <c r="C40" i="25"/>
  <c r="C44" i="25"/>
  <c r="C48" i="25"/>
  <c r="E51" i="25"/>
  <c r="F51" i="25" s="1"/>
  <c r="G51" i="25" s="1"/>
  <c r="C52" i="25"/>
  <c r="D53" i="25"/>
  <c r="M53" i="25" s="1"/>
  <c r="E55" i="25"/>
  <c r="C56" i="25"/>
  <c r="D57" i="25"/>
  <c r="M57" i="25" s="1"/>
  <c r="E59" i="25"/>
  <c r="F59" i="25" s="1"/>
  <c r="G59" i="25" s="1"/>
  <c r="C60" i="25"/>
  <c r="D61" i="25"/>
  <c r="M61" i="25" s="1"/>
  <c r="E63" i="25"/>
  <c r="F63" i="25" s="1"/>
  <c r="G63" i="25" s="1"/>
  <c r="C64" i="25"/>
  <c r="D65" i="25"/>
  <c r="M65" i="25" s="1"/>
  <c r="E67" i="25"/>
  <c r="F67" i="25" s="1"/>
  <c r="G67" i="25" s="1"/>
  <c r="C68" i="25"/>
  <c r="D69" i="25"/>
  <c r="M69" i="25" s="1"/>
  <c r="E71" i="25"/>
  <c r="C72" i="25"/>
  <c r="E73" i="25"/>
  <c r="F73" i="25" s="1"/>
  <c r="G73" i="25" s="1"/>
  <c r="C74" i="25"/>
  <c r="D75" i="25"/>
  <c r="M75" i="25" s="1"/>
  <c r="E77" i="25"/>
  <c r="F77" i="25" s="1"/>
  <c r="G77" i="25" s="1"/>
  <c r="C78" i="25"/>
  <c r="D79" i="25"/>
  <c r="M79" i="25" s="1"/>
  <c r="E81" i="25"/>
  <c r="F81" i="25" s="1"/>
  <c r="G81" i="25" s="1"/>
  <c r="C82" i="25"/>
  <c r="D83" i="25"/>
  <c r="E85" i="25"/>
  <c r="F85" i="25" s="1"/>
  <c r="G85" i="25" s="1"/>
  <c r="C86" i="25"/>
  <c r="D87" i="25"/>
  <c r="M87" i="25" s="1"/>
  <c r="E89" i="25"/>
  <c r="C90" i="25"/>
  <c r="D91" i="25"/>
  <c r="M91" i="25" s="1"/>
  <c r="E93" i="25"/>
  <c r="F93" i="25" s="1"/>
  <c r="G93" i="25" s="1"/>
  <c r="C94" i="25"/>
  <c r="D95" i="25"/>
  <c r="M95" i="25" s="1"/>
  <c r="E97" i="25"/>
  <c r="C98" i="25"/>
  <c r="D99" i="25"/>
  <c r="M99" i="25" s="1"/>
  <c r="E101" i="25"/>
  <c r="F101" i="25" s="1"/>
  <c r="G101" i="25" s="1"/>
  <c r="C102" i="25"/>
  <c r="D103" i="25"/>
  <c r="M103" i="25" s="1"/>
  <c r="D105" i="25"/>
  <c r="M105" i="25" s="1"/>
  <c r="E107" i="25"/>
  <c r="F107" i="25" s="1"/>
  <c r="G107" i="25" s="1"/>
  <c r="C108" i="25"/>
  <c r="D109" i="25"/>
  <c r="E111" i="25"/>
  <c r="C112" i="25"/>
  <c r="D113" i="25"/>
  <c r="M113" i="25" s="1"/>
  <c r="E115" i="25"/>
  <c r="F115" i="25" s="1"/>
  <c r="G115" i="25" s="1"/>
  <c r="C116" i="25"/>
  <c r="D117" i="25"/>
  <c r="E119" i="25"/>
  <c r="C120" i="25"/>
  <c r="D121" i="25"/>
  <c r="M121" i="25" s="1"/>
  <c r="E123" i="25"/>
  <c r="F123" i="25" s="1"/>
  <c r="G123" i="25" s="1"/>
  <c r="C124" i="25"/>
  <c r="D125" i="25"/>
  <c r="E127" i="25"/>
  <c r="C128" i="25"/>
  <c r="D129" i="25"/>
  <c r="M129" i="25" s="1"/>
  <c r="E131" i="25"/>
  <c r="F131" i="25" s="1"/>
  <c r="G131" i="25" s="1"/>
  <c r="C132" i="25"/>
  <c r="D133" i="25"/>
  <c r="M133" i="25" s="1"/>
  <c r="C135" i="25"/>
  <c r="E135" i="25"/>
  <c r="E136" i="25"/>
  <c r="C136" i="25"/>
  <c r="E137" i="25"/>
  <c r="C141" i="25"/>
  <c r="D141" i="25"/>
  <c r="E144" i="25"/>
  <c r="C144" i="25"/>
  <c r="E145" i="25"/>
  <c r="C149" i="25"/>
  <c r="D149" i="25"/>
  <c r="E152" i="25"/>
  <c r="C152" i="25"/>
  <c r="E153" i="25"/>
  <c r="C157" i="25"/>
  <c r="D157" i="25"/>
  <c r="E160" i="25"/>
  <c r="C160" i="25"/>
  <c r="E161" i="25"/>
  <c r="C165" i="25"/>
  <c r="D165" i="25"/>
  <c r="E168" i="25"/>
  <c r="C168" i="25"/>
  <c r="E169" i="25"/>
  <c r="E178" i="25"/>
  <c r="C178" i="25"/>
  <c r="E186" i="25"/>
  <c r="C186" i="25"/>
  <c r="C188" i="25"/>
  <c r="C192" i="25"/>
  <c r="C196" i="25"/>
  <c r="C200" i="25"/>
  <c r="C204" i="25"/>
  <c r="C208" i="25"/>
  <c r="C212" i="25"/>
  <c r="C216" i="25"/>
  <c r="C220" i="25"/>
  <c r="C224" i="25"/>
  <c r="C228" i="25"/>
  <c r="C232" i="25"/>
  <c r="C236" i="25"/>
  <c r="C240" i="25"/>
  <c r="C244" i="25"/>
  <c r="C248" i="25"/>
  <c r="C252" i="25"/>
  <c r="C256" i="25"/>
  <c r="C260" i="25"/>
  <c r="C264" i="25"/>
  <c r="C268" i="25"/>
  <c r="C272" i="25"/>
  <c r="C276" i="25"/>
  <c r="C280" i="25"/>
  <c r="C284" i="25"/>
  <c r="C288" i="25"/>
  <c r="C292" i="25"/>
  <c r="C296" i="25"/>
  <c r="C300" i="25"/>
  <c r="C304" i="25"/>
  <c r="C308" i="25"/>
  <c r="C312" i="25"/>
  <c r="C316" i="25"/>
  <c r="C320" i="25"/>
  <c r="C324" i="25"/>
  <c r="C328" i="25"/>
  <c r="C332" i="25"/>
  <c r="C336" i="25"/>
  <c r="C340" i="25"/>
  <c r="C344" i="25"/>
  <c r="F346" i="25"/>
  <c r="G346" i="25" s="1"/>
  <c r="C348" i="25"/>
  <c r="C352" i="25"/>
  <c r="F354" i="25"/>
  <c r="G354" i="25" s="1"/>
  <c r="C356" i="25"/>
  <c r="C360" i="25"/>
  <c r="F362" i="25"/>
  <c r="G362" i="25" s="1"/>
  <c r="C364" i="25"/>
  <c r="C368" i="25"/>
  <c r="C372" i="25"/>
  <c r="C376" i="25"/>
  <c r="C380" i="25"/>
  <c r="C384" i="25"/>
  <c r="C388" i="25"/>
  <c r="C392" i="25"/>
  <c r="C396" i="25"/>
  <c r="C400" i="25"/>
  <c r="C404" i="25"/>
  <c r="C408" i="25"/>
  <c r="F410" i="25"/>
  <c r="G410" i="25" s="1"/>
  <c r="C412" i="25"/>
  <c r="C416" i="25"/>
  <c r="F418" i="25"/>
  <c r="G418" i="25" s="1"/>
  <c r="C420" i="25"/>
  <c r="C424" i="25"/>
  <c r="C428" i="25"/>
  <c r="C432" i="25"/>
  <c r="C436" i="25"/>
  <c r="C440" i="25"/>
  <c r="C444" i="25"/>
  <c r="C448" i="25"/>
  <c r="C452" i="25"/>
  <c r="C456" i="25"/>
  <c r="C460" i="25"/>
  <c r="C464" i="25"/>
  <c r="C468" i="25"/>
  <c r="C472" i="25"/>
  <c r="C476" i="25"/>
  <c r="C480" i="25"/>
  <c r="C484" i="25"/>
  <c r="C488" i="25"/>
  <c r="C492" i="25"/>
  <c r="D493" i="25"/>
  <c r="E495" i="25"/>
  <c r="C496" i="25"/>
  <c r="D497" i="25"/>
  <c r="M497" i="25" s="1"/>
  <c r="E499" i="25"/>
  <c r="F499" i="25" s="1"/>
  <c r="G499" i="25" s="1"/>
  <c r="C500" i="25"/>
  <c r="D501" i="25"/>
  <c r="M501" i="25" s="1"/>
  <c r="E503" i="25"/>
  <c r="C504" i="25"/>
  <c r="D505" i="25"/>
  <c r="M505" i="25" s="1"/>
  <c r="E507" i="25"/>
  <c r="C508" i="25"/>
  <c r="D509" i="25"/>
  <c r="E511" i="25"/>
  <c r="C512" i="25"/>
  <c r="D513" i="25"/>
  <c r="M513" i="25" s="1"/>
  <c r="E515" i="25"/>
  <c r="F515" i="25" s="1"/>
  <c r="G515" i="25" s="1"/>
  <c r="C516" i="25"/>
  <c r="D517" i="25"/>
  <c r="M517" i="25" s="1"/>
  <c r="E519" i="25"/>
  <c r="C520" i="25"/>
  <c r="D521" i="25"/>
  <c r="M521" i="25" s="1"/>
  <c r="E523" i="25"/>
  <c r="F523" i="25" s="1"/>
  <c r="G523" i="25" s="1"/>
  <c r="C524" i="25"/>
  <c r="D525" i="25"/>
  <c r="E527" i="25"/>
  <c r="C528" i="25"/>
  <c r="D529" i="25"/>
  <c r="M529" i="25" s="1"/>
  <c r="E531" i="25"/>
  <c r="F531" i="25" s="1"/>
  <c r="G531" i="25" s="1"/>
  <c r="C532" i="25"/>
  <c r="D533" i="25"/>
  <c r="M533" i="25" s="1"/>
  <c r="E535" i="25"/>
  <c r="C536" i="25"/>
  <c r="D537" i="25"/>
  <c r="M537" i="25" s="1"/>
  <c r="E539" i="25"/>
  <c r="C540" i="25"/>
  <c r="D541" i="25"/>
  <c r="E543" i="25"/>
  <c r="C544" i="25"/>
  <c r="D545" i="25"/>
  <c r="M545" i="25" s="1"/>
  <c r="E547" i="25"/>
  <c r="F547" i="25" s="1"/>
  <c r="G547" i="25" s="1"/>
  <c r="C548" i="25"/>
  <c r="D549" i="25"/>
  <c r="M549" i="25" s="1"/>
  <c r="E551" i="25"/>
  <c r="C552" i="25"/>
  <c r="D553" i="25"/>
  <c r="M553" i="25" s="1"/>
  <c r="E555" i="25"/>
  <c r="F555" i="25" s="1"/>
  <c r="G555" i="25" s="1"/>
  <c r="C556" i="25"/>
  <c r="D557" i="25"/>
  <c r="E559" i="25"/>
  <c r="C560" i="25"/>
  <c r="D561" i="25"/>
  <c r="M561" i="25" s="1"/>
  <c r="E563" i="25"/>
  <c r="F563" i="25" s="1"/>
  <c r="G563" i="25" s="1"/>
  <c r="C564" i="25"/>
  <c r="D565" i="25"/>
  <c r="M565" i="25" s="1"/>
  <c r="E567" i="25"/>
  <c r="C568" i="25"/>
  <c r="D569" i="25"/>
  <c r="M569" i="25" s="1"/>
  <c r="C572" i="25"/>
  <c r="C576" i="25"/>
  <c r="C580" i="25"/>
  <c r="C584" i="25"/>
  <c r="C588" i="25"/>
  <c r="C592" i="25"/>
  <c r="C596" i="25"/>
  <c r="C600" i="25"/>
  <c r="C604" i="25"/>
  <c r="C608" i="25"/>
  <c r="C612" i="25"/>
  <c r="C616" i="25"/>
  <c r="C620" i="25"/>
  <c r="C624" i="25"/>
  <c r="C628" i="25"/>
  <c r="C632" i="25"/>
  <c r="C636" i="25"/>
  <c r="E639" i="25"/>
  <c r="F639" i="25" s="1"/>
  <c r="G639" i="25" s="1"/>
  <c r="C640" i="25"/>
  <c r="D641" i="25"/>
  <c r="M641" i="25" s="1"/>
  <c r="E643" i="25"/>
  <c r="F643" i="25" s="1"/>
  <c r="G643" i="25" s="1"/>
  <c r="C644" i="25"/>
  <c r="D645" i="25"/>
  <c r="E647" i="25"/>
  <c r="F647" i="25" s="1"/>
  <c r="G647" i="25" s="1"/>
  <c r="C648" i="25"/>
  <c r="D649" i="25"/>
  <c r="M649" i="25" s="1"/>
  <c r="E651" i="25"/>
  <c r="F651" i="25" s="1"/>
  <c r="G651" i="25" s="1"/>
  <c r="C652" i="25"/>
  <c r="D653" i="25"/>
  <c r="E655" i="25"/>
  <c r="F655" i="25" s="1"/>
  <c r="G655" i="25" s="1"/>
  <c r="C656" i="25"/>
  <c r="D657" i="25"/>
  <c r="M657" i="25" s="1"/>
  <c r="E659" i="25"/>
  <c r="F659" i="25" s="1"/>
  <c r="G659" i="25" s="1"/>
  <c r="C660" i="25"/>
  <c r="D661" i="25"/>
  <c r="E662" i="25"/>
  <c r="C662" i="25"/>
  <c r="C667" i="25"/>
  <c r="D667" i="25"/>
  <c r="E670" i="25"/>
  <c r="C670" i="25"/>
  <c r="C675" i="25"/>
  <c r="D675" i="25"/>
  <c r="E678" i="25"/>
  <c r="C678" i="25"/>
  <c r="C683" i="25"/>
  <c r="D683" i="25"/>
  <c r="E686" i="25"/>
  <c r="C686" i="25"/>
  <c r="C691" i="25"/>
  <c r="D691" i="25"/>
  <c r="E694" i="25"/>
  <c r="C694" i="25"/>
  <c r="C699" i="25"/>
  <c r="D699" i="25"/>
  <c r="E702" i="25"/>
  <c r="C702" i="25"/>
  <c r="C707" i="25"/>
  <c r="D707" i="25"/>
  <c r="E710" i="25"/>
  <c r="C710" i="25"/>
  <c r="C715" i="25"/>
  <c r="D715" i="25"/>
  <c r="E718" i="25"/>
  <c r="C718" i="25"/>
  <c r="E139" i="25"/>
  <c r="F139" i="25" s="1"/>
  <c r="G139" i="25" s="1"/>
  <c r="E143" i="25"/>
  <c r="F143" i="25" s="1"/>
  <c r="G143" i="25" s="1"/>
  <c r="E147" i="25"/>
  <c r="F147" i="25" s="1"/>
  <c r="G147" i="25" s="1"/>
  <c r="E151" i="25"/>
  <c r="F151" i="25" s="1"/>
  <c r="G151" i="25" s="1"/>
  <c r="E155" i="25"/>
  <c r="F155" i="25" s="1"/>
  <c r="G155" i="25" s="1"/>
  <c r="E159" i="25"/>
  <c r="F159" i="25" s="1"/>
  <c r="G159" i="25" s="1"/>
  <c r="E163" i="25"/>
  <c r="F163" i="25" s="1"/>
  <c r="G163" i="25" s="1"/>
  <c r="E167" i="25"/>
  <c r="F167" i="25" s="1"/>
  <c r="G167" i="25" s="1"/>
  <c r="E171" i="25"/>
  <c r="F344" i="25"/>
  <c r="G344" i="25" s="1"/>
  <c r="F360" i="25"/>
  <c r="G360" i="25" s="1"/>
  <c r="F416" i="25"/>
  <c r="G416" i="25" s="1"/>
  <c r="E493" i="25"/>
  <c r="F493" i="25" s="1"/>
  <c r="G493" i="25" s="1"/>
  <c r="E497" i="25"/>
  <c r="E501" i="25"/>
  <c r="F501" i="25" s="1"/>
  <c r="G501" i="25" s="1"/>
  <c r="E505" i="25"/>
  <c r="F505" i="25" s="1"/>
  <c r="G505" i="25" s="1"/>
  <c r="E509" i="25"/>
  <c r="F509" i="25" s="1"/>
  <c r="G509" i="25" s="1"/>
  <c r="E513" i="25"/>
  <c r="F513" i="25" s="1"/>
  <c r="G513" i="25" s="1"/>
  <c r="E517" i="25"/>
  <c r="F517" i="25" s="1"/>
  <c r="G517" i="25" s="1"/>
  <c r="E521" i="25"/>
  <c r="F521" i="25" s="1"/>
  <c r="G521" i="25" s="1"/>
  <c r="E525" i="25"/>
  <c r="F525" i="25" s="1"/>
  <c r="G525" i="25" s="1"/>
  <c r="E529" i="25"/>
  <c r="E533" i="25"/>
  <c r="F533" i="25" s="1"/>
  <c r="G533" i="25" s="1"/>
  <c r="E537" i="25"/>
  <c r="F537" i="25" s="1"/>
  <c r="G537" i="25" s="1"/>
  <c r="E541" i="25"/>
  <c r="F541" i="25" s="1"/>
  <c r="G541" i="25" s="1"/>
  <c r="E545" i="25"/>
  <c r="F545" i="25" s="1"/>
  <c r="G545" i="25" s="1"/>
  <c r="E549" i="25"/>
  <c r="F549" i="25" s="1"/>
  <c r="G549" i="25" s="1"/>
  <c r="E553" i="25"/>
  <c r="F553" i="25" s="1"/>
  <c r="G553" i="25" s="1"/>
  <c r="E557" i="25"/>
  <c r="F557" i="25" s="1"/>
  <c r="G557" i="25" s="1"/>
  <c r="E561" i="25"/>
  <c r="E565" i="25"/>
  <c r="F565" i="25" s="1"/>
  <c r="G565" i="25" s="1"/>
  <c r="E569" i="25"/>
  <c r="F569" i="25" s="1"/>
  <c r="G569" i="25" s="1"/>
  <c r="E641" i="25"/>
  <c r="F641" i="25" s="1"/>
  <c r="G641" i="25" s="1"/>
  <c r="E645" i="25"/>
  <c r="F645" i="25" s="1"/>
  <c r="G645" i="25" s="1"/>
  <c r="E649" i="25"/>
  <c r="F649" i="25" s="1"/>
  <c r="G649" i="25" s="1"/>
  <c r="E653" i="25"/>
  <c r="F653" i="25" s="1"/>
  <c r="G653" i="25" s="1"/>
  <c r="E657" i="25"/>
  <c r="F657" i="25" s="1"/>
  <c r="G657" i="25" s="1"/>
  <c r="E661" i="25"/>
  <c r="F661" i="25" s="1"/>
  <c r="G661" i="25" s="1"/>
  <c r="C663" i="25"/>
  <c r="D663" i="25"/>
  <c r="E666" i="25"/>
  <c r="C666" i="25"/>
  <c r="C671" i="25"/>
  <c r="D671" i="25"/>
  <c r="E674" i="25"/>
  <c r="C674" i="25"/>
  <c r="C679" i="25"/>
  <c r="D679" i="25"/>
  <c r="E682" i="25"/>
  <c r="C682" i="25"/>
  <c r="C687" i="25"/>
  <c r="D687" i="25"/>
  <c r="E690" i="25"/>
  <c r="C690" i="25"/>
  <c r="C695" i="25"/>
  <c r="D695" i="25"/>
  <c r="E698" i="25"/>
  <c r="C698" i="25"/>
  <c r="C703" i="25"/>
  <c r="D703" i="25"/>
  <c r="E706" i="25"/>
  <c r="C706" i="25"/>
  <c r="C711" i="25"/>
  <c r="D711" i="25"/>
  <c r="E714" i="25"/>
  <c r="C714" i="25"/>
  <c r="C719" i="25"/>
  <c r="D719" i="25"/>
  <c r="E665" i="25"/>
  <c r="F665" i="25" s="1"/>
  <c r="G665" i="25" s="1"/>
  <c r="E669" i="25"/>
  <c r="F669" i="25" s="1"/>
  <c r="G669" i="25" s="1"/>
  <c r="E673" i="25"/>
  <c r="F673" i="25" s="1"/>
  <c r="G673" i="25" s="1"/>
  <c r="E677" i="25"/>
  <c r="F677" i="25" s="1"/>
  <c r="G677" i="25" s="1"/>
  <c r="E681" i="25"/>
  <c r="F681" i="25" s="1"/>
  <c r="G681" i="25" s="1"/>
  <c r="E685" i="25"/>
  <c r="F685" i="25" s="1"/>
  <c r="G685" i="25" s="1"/>
  <c r="E689" i="25"/>
  <c r="F689" i="25" s="1"/>
  <c r="G689" i="25" s="1"/>
  <c r="E693" i="25"/>
  <c r="F693" i="25" s="1"/>
  <c r="G693" i="25" s="1"/>
  <c r="E697" i="25"/>
  <c r="F697" i="25" s="1"/>
  <c r="G697" i="25" s="1"/>
  <c r="E701" i="25"/>
  <c r="F701" i="25" s="1"/>
  <c r="G701" i="25" s="1"/>
  <c r="E705" i="25"/>
  <c r="F705" i="25" s="1"/>
  <c r="G705" i="25" s="1"/>
  <c r="E709" i="25"/>
  <c r="F709" i="25" s="1"/>
  <c r="G709" i="25" s="1"/>
  <c r="E713" i="25"/>
  <c r="F713" i="25" s="1"/>
  <c r="G713" i="25" s="1"/>
  <c r="E717" i="25"/>
  <c r="F717" i="25" s="1"/>
  <c r="G717" i="25" s="1"/>
  <c r="C722" i="25"/>
  <c r="C726" i="25"/>
  <c r="C730" i="25"/>
  <c r="C734" i="25"/>
  <c r="C738" i="25"/>
  <c r="C742" i="25"/>
  <c r="C746" i="25"/>
  <c r="C753" i="25"/>
  <c r="C757" i="25"/>
  <c r="D758" i="25"/>
  <c r="M758" i="25" s="1"/>
  <c r="E760" i="25"/>
  <c r="C761" i="25"/>
  <c r="D762" i="25"/>
  <c r="M762" i="25" s="1"/>
  <c r="E764" i="25"/>
  <c r="F764" i="25" s="1"/>
  <c r="G764" i="25" s="1"/>
  <c r="C765" i="25"/>
  <c r="D766" i="25"/>
  <c r="M766" i="25" s="1"/>
  <c r="E768" i="25"/>
  <c r="C769" i="25"/>
  <c r="D770" i="25"/>
  <c r="M770" i="25" s="1"/>
  <c r="E772" i="25"/>
  <c r="F772" i="25" s="1"/>
  <c r="G772" i="25" s="1"/>
  <c r="C773" i="25"/>
  <c r="D774" i="25"/>
  <c r="M774" i="25" s="1"/>
  <c r="E776" i="25"/>
  <c r="C777" i="25"/>
  <c r="D778" i="25"/>
  <c r="M778" i="25" s="1"/>
  <c r="E780" i="25"/>
  <c r="C781" i="25"/>
  <c r="D782" i="25"/>
  <c r="M782" i="25" s="1"/>
  <c r="E784" i="25"/>
  <c r="C785" i="25"/>
  <c r="D786" i="25"/>
  <c r="M786" i="25" s="1"/>
  <c r="E788" i="25"/>
  <c r="F788" i="25" s="1"/>
  <c r="G788" i="25" s="1"/>
  <c r="C789" i="25"/>
  <c r="D790" i="25"/>
  <c r="M790" i="25" s="1"/>
  <c r="E792" i="25"/>
  <c r="C793" i="25"/>
  <c r="D794" i="25"/>
  <c r="M794" i="25" s="1"/>
  <c r="E796" i="25"/>
  <c r="F796" i="25" s="1"/>
  <c r="G796" i="25" s="1"/>
  <c r="C797" i="25"/>
  <c r="D798" i="25"/>
  <c r="M798" i="25" s="1"/>
  <c r="E800" i="25"/>
  <c r="C801" i="25"/>
  <c r="D802" i="25"/>
  <c r="M802" i="25" s="1"/>
  <c r="E804" i="25"/>
  <c r="F804" i="25" s="1"/>
  <c r="G804" i="25" s="1"/>
  <c r="C805" i="25"/>
  <c r="D806" i="25"/>
  <c r="M806" i="25" s="1"/>
  <c r="E808" i="25"/>
  <c r="C809" i="25"/>
  <c r="D810" i="25"/>
  <c r="M810" i="25" s="1"/>
  <c r="E812" i="25"/>
  <c r="C813" i="25"/>
  <c r="D814" i="25"/>
  <c r="M814" i="25" s="1"/>
  <c r="E816" i="25"/>
  <c r="C817" i="25"/>
  <c r="D818" i="25"/>
  <c r="M818" i="25" s="1"/>
  <c r="E820" i="25"/>
  <c r="F820" i="25" s="1"/>
  <c r="G820" i="25" s="1"/>
  <c r="C821" i="25"/>
  <c r="D822" i="25"/>
  <c r="M822" i="25" s="1"/>
  <c r="E824" i="25"/>
  <c r="C825" i="25"/>
  <c r="D826" i="25"/>
  <c r="M826" i="25" s="1"/>
  <c r="E828" i="25"/>
  <c r="F828" i="25" s="1"/>
  <c r="G828" i="25" s="1"/>
  <c r="C829" i="25"/>
  <c r="D830" i="25"/>
  <c r="M830" i="25" s="1"/>
  <c r="E832" i="25"/>
  <c r="C833" i="25"/>
  <c r="D834" i="25"/>
  <c r="M834" i="25" s="1"/>
  <c r="E836" i="25"/>
  <c r="F836" i="25" s="1"/>
  <c r="G836" i="25" s="1"/>
  <c r="C837" i="25"/>
  <c r="D838" i="25"/>
  <c r="M838" i="25" s="1"/>
  <c r="E840" i="25"/>
  <c r="C841" i="25"/>
  <c r="D842" i="25"/>
  <c r="M842" i="25" s="1"/>
  <c r="E844" i="25"/>
  <c r="C845" i="25"/>
  <c r="D846" i="25"/>
  <c r="M846" i="25" s="1"/>
  <c r="E848" i="25"/>
  <c r="C849" i="25"/>
  <c r="D850" i="25"/>
  <c r="M850" i="25" s="1"/>
  <c r="E852" i="25"/>
  <c r="F852" i="25" s="1"/>
  <c r="G852" i="25" s="1"/>
  <c r="C853" i="25"/>
  <c r="D854" i="25"/>
  <c r="M854" i="25" s="1"/>
  <c r="E856" i="25"/>
  <c r="C857" i="25"/>
  <c r="D858" i="25"/>
  <c r="M858" i="25" s="1"/>
  <c r="E860" i="25"/>
  <c r="F860" i="25" s="1"/>
  <c r="G860" i="25" s="1"/>
  <c r="C861" i="25"/>
  <c r="D862" i="25"/>
  <c r="M862" i="25" s="1"/>
  <c r="E864" i="25"/>
  <c r="C865" i="25"/>
  <c r="D866" i="25"/>
  <c r="M866" i="25" s="1"/>
  <c r="E868" i="25"/>
  <c r="F868" i="25" s="1"/>
  <c r="G868" i="25" s="1"/>
  <c r="C869" i="25"/>
  <c r="D870" i="25"/>
  <c r="M870" i="25" s="1"/>
  <c r="E872" i="25"/>
  <c r="C873" i="25"/>
  <c r="D874" i="25"/>
  <c r="M874" i="25" s="1"/>
  <c r="E876" i="25"/>
  <c r="F876" i="25" s="1"/>
  <c r="G876" i="25" s="1"/>
  <c r="C877" i="25"/>
  <c r="D878" i="25"/>
  <c r="M878" i="25" s="1"/>
  <c r="E880" i="25"/>
  <c r="C881" i="25"/>
  <c r="D882" i="25"/>
  <c r="M882" i="25" s="1"/>
  <c r="E884" i="25"/>
  <c r="F884" i="25" s="1"/>
  <c r="G884" i="25" s="1"/>
  <c r="C885" i="25"/>
  <c r="D886" i="25"/>
  <c r="M886" i="25" s="1"/>
  <c r="E888" i="25"/>
  <c r="C889" i="25"/>
  <c r="D890" i="25"/>
  <c r="M890" i="25" s="1"/>
  <c r="E892" i="25"/>
  <c r="C893" i="25"/>
  <c r="D894" i="25"/>
  <c r="M894" i="25" s="1"/>
  <c r="E896" i="25"/>
  <c r="C897" i="25"/>
  <c r="D898" i="25"/>
  <c r="M898" i="25" s="1"/>
  <c r="E900" i="25"/>
  <c r="F900" i="25" s="1"/>
  <c r="G900" i="25" s="1"/>
  <c r="C901" i="25"/>
  <c r="D902" i="25"/>
  <c r="M902" i="25" s="1"/>
  <c r="E903" i="25"/>
  <c r="C903" i="25"/>
  <c r="C908" i="25"/>
  <c r="D908" i="25"/>
  <c r="E911" i="25"/>
  <c r="C911" i="25"/>
  <c r="C916" i="25"/>
  <c r="D916" i="25"/>
  <c r="E919" i="25"/>
  <c r="C919" i="25"/>
  <c r="C924" i="25"/>
  <c r="D924" i="25"/>
  <c r="E927" i="25"/>
  <c r="C927" i="25"/>
  <c r="E758" i="25"/>
  <c r="E762" i="25"/>
  <c r="F762" i="25" s="1"/>
  <c r="G762" i="25" s="1"/>
  <c r="E766" i="25"/>
  <c r="E770" i="25"/>
  <c r="F770" i="25" s="1"/>
  <c r="G770" i="25" s="1"/>
  <c r="E774" i="25"/>
  <c r="E778" i="25"/>
  <c r="F778" i="25" s="1"/>
  <c r="G778" i="25" s="1"/>
  <c r="E782" i="25"/>
  <c r="E786" i="25"/>
  <c r="F786" i="25" s="1"/>
  <c r="G786" i="25" s="1"/>
  <c r="E790" i="25"/>
  <c r="E794" i="25"/>
  <c r="F794" i="25" s="1"/>
  <c r="G794" i="25" s="1"/>
  <c r="E798" i="25"/>
  <c r="E802" i="25"/>
  <c r="F802" i="25" s="1"/>
  <c r="G802" i="25" s="1"/>
  <c r="E806" i="25"/>
  <c r="E810" i="25"/>
  <c r="F810" i="25" s="1"/>
  <c r="G810" i="25" s="1"/>
  <c r="E814" i="25"/>
  <c r="E818" i="25"/>
  <c r="F818" i="25" s="1"/>
  <c r="G818" i="25" s="1"/>
  <c r="E822" i="25"/>
  <c r="E826" i="25"/>
  <c r="F826" i="25" s="1"/>
  <c r="G826" i="25" s="1"/>
  <c r="E830" i="25"/>
  <c r="E834" i="25"/>
  <c r="F834" i="25" s="1"/>
  <c r="G834" i="25" s="1"/>
  <c r="E838" i="25"/>
  <c r="E842" i="25"/>
  <c r="F842" i="25" s="1"/>
  <c r="G842" i="25" s="1"/>
  <c r="E846" i="25"/>
  <c r="E850" i="25"/>
  <c r="F850" i="25" s="1"/>
  <c r="G850" i="25" s="1"/>
  <c r="E854" i="25"/>
  <c r="E858" i="25"/>
  <c r="F858" i="25" s="1"/>
  <c r="G858" i="25" s="1"/>
  <c r="E862" i="25"/>
  <c r="E866" i="25"/>
  <c r="F866" i="25" s="1"/>
  <c r="G866" i="25" s="1"/>
  <c r="E870" i="25"/>
  <c r="E874" i="25"/>
  <c r="E878" i="25"/>
  <c r="E882" i="25"/>
  <c r="F882" i="25" s="1"/>
  <c r="G882" i="25" s="1"/>
  <c r="E886" i="25"/>
  <c r="E890" i="25"/>
  <c r="F890" i="25" s="1"/>
  <c r="G890" i="25" s="1"/>
  <c r="E894" i="25"/>
  <c r="E898" i="25"/>
  <c r="F898" i="25" s="1"/>
  <c r="G898" i="25" s="1"/>
  <c r="E902" i="25"/>
  <c r="C904" i="25"/>
  <c r="D904" i="25"/>
  <c r="E907" i="25"/>
  <c r="F907" i="25" s="1"/>
  <c r="G907" i="25" s="1"/>
  <c r="C907" i="25"/>
  <c r="C912" i="25"/>
  <c r="D912" i="25"/>
  <c r="E915" i="25"/>
  <c r="F915" i="25" s="1"/>
  <c r="G915" i="25" s="1"/>
  <c r="C915" i="25"/>
  <c r="C920" i="25"/>
  <c r="D920" i="25"/>
  <c r="E923" i="25"/>
  <c r="F923" i="25" s="1"/>
  <c r="G923" i="25" s="1"/>
  <c r="C923" i="25"/>
  <c r="C928" i="25"/>
  <c r="D928" i="25"/>
  <c r="E906" i="25"/>
  <c r="F906" i="25" s="1"/>
  <c r="G906" i="25" s="1"/>
  <c r="E910" i="25"/>
  <c r="E914" i="25"/>
  <c r="F914" i="25" s="1"/>
  <c r="G914" i="25" s="1"/>
  <c r="E918" i="25"/>
  <c r="E922" i="25"/>
  <c r="F922" i="25" s="1"/>
  <c r="G922" i="25" s="1"/>
  <c r="E926" i="25"/>
  <c r="E930" i="25"/>
  <c r="F930" i="25" s="1"/>
  <c r="G930" i="25" s="1"/>
  <c r="C931" i="25"/>
  <c r="D932" i="25"/>
  <c r="M932" i="25" s="1"/>
  <c r="E934" i="25"/>
  <c r="C935" i="25"/>
  <c r="D936" i="25"/>
  <c r="M936" i="25" s="1"/>
  <c r="E938" i="25"/>
  <c r="F938" i="25" s="1"/>
  <c r="G938" i="25" s="1"/>
  <c r="C939" i="25"/>
  <c r="D940" i="25"/>
  <c r="M940" i="25" s="1"/>
  <c r="E942" i="25"/>
  <c r="C943" i="25"/>
  <c r="D944" i="25"/>
  <c r="M944" i="25" s="1"/>
  <c r="E946" i="25"/>
  <c r="F946" i="25" s="1"/>
  <c r="G946" i="25" s="1"/>
  <c r="C947" i="25"/>
  <c r="D948" i="25"/>
  <c r="M948" i="25" s="1"/>
  <c r="E950" i="25"/>
  <c r="C951" i="25"/>
  <c r="D952" i="25"/>
  <c r="M952" i="25" s="1"/>
  <c r="F953" i="25"/>
  <c r="G953" i="25" s="1"/>
  <c r="C955" i="25"/>
  <c r="C957" i="25"/>
  <c r="F961" i="25"/>
  <c r="G961" i="25" s="1"/>
  <c r="C963" i="25"/>
  <c r="C965" i="25"/>
  <c r="F969" i="25"/>
  <c r="G969" i="25" s="1"/>
  <c r="C971" i="25"/>
  <c r="C973" i="25"/>
  <c r="C979" i="25"/>
  <c r="C981" i="25"/>
  <c r="C987" i="25"/>
  <c r="C989" i="25"/>
  <c r="E992" i="25"/>
  <c r="C993" i="25"/>
  <c r="D994" i="25"/>
  <c r="E996" i="25"/>
  <c r="C997" i="25"/>
  <c r="D998" i="25"/>
  <c r="M998" i="25" s="1"/>
  <c r="E1000" i="25"/>
  <c r="C1001" i="25"/>
  <c r="D1002" i="25"/>
  <c r="E1004" i="25"/>
  <c r="C1005" i="25"/>
  <c r="D1006" i="25"/>
  <c r="M1006" i="25" s="1"/>
  <c r="E1008" i="25"/>
  <c r="C1009" i="25"/>
  <c r="D1011" i="25"/>
  <c r="E1013" i="25"/>
  <c r="C1014" i="25"/>
  <c r="E1015" i="25"/>
  <c r="F1015" i="25" s="1"/>
  <c r="G1015" i="25" s="1"/>
  <c r="C1016" i="25"/>
  <c r="D1017" i="25"/>
  <c r="M1017" i="25" s="1"/>
  <c r="D1019" i="25"/>
  <c r="M1019" i="25" s="1"/>
  <c r="E1021" i="25"/>
  <c r="E932" i="25"/>
  <c r="F932" i="25" s="1"/>
  <c r="G932" i="25" s="1"/>
  <c r="E936" i="25"/>
  <c r="E940" i="25"/>
  <c r="F940" i="25" s="1"/>
  <c r="G940" i="25" s="1"/>
  <c r="E944" i="25"/>
  <c r="F944" i="25" s="1"/>
  <c r="G944" i="25" s="1"/>
  <c r="E948" i="25"/>
  <c r="E952" i="25"/>
  <c r="F952" i="25" s="1"/>
  <c r="G952" i="25" s="1"/>
  <c r="E994" i="25"/>
  <c r="E998" i="25"/>
  <c r="F998" i="25" s="1"/>
  <c r="G998" i="25" s="1"/>
  <c r="E1002" i="25"/>
  <c r="F1002" i="25" s="1"/>
  <c r="G1002" i="25" s="1"/>
  <c r="E1006" i="25"/>
  <c r="F1006" i="25" s="1"/>
  <c r="G1006" i="25" s="1"/>
  <c r="E1009" i="25"/>
  <c r="E1011" i="25"/>
  <c r="F1011" i="25" s="1"/>
  <c r="G1011" i="25" s="1"/>
  <c r="E1017" i="25"/>
  <c r="F1017" i="25" s="1"/>
  <c r="G1017" i="25" s="1"/>
  <c r="E1019" i="25"/>
  <c r="F1019" i="25" s="1"/>
  <c r="G1019" i="25" s="1"/>
  <c r="H49" i="25"/>
  <c r="H27" i="25"/>
  <c r="F40" i="25"/>
  <c r="G40" i="25" s="1"/>
  <c r="D23" i="25"/>
  <c r="E23" i="25"/>
  <c r="F23" i="25" s="1"/>
  <c r="G23" i="25" s="1"/>
  <c r="D25" i="25"/>
  <c r="D27" i="25"/>
  <c r="E27" i="25"/>
  <c r="F27" i="25" s="1"/>
  <c r="G27" i="25" s="1"/>
  <c r="D29" i="25"/>
  <c r="E29" i="25"/>
  <c r="F29" i="25" s="1"/>
  <c r="G29" i="25" s="1"/>
  <c r="H32" i="25"/>
  <c r="D33" i="25"/>
  <c r="D35" i="25"/>
  <c r="E37" i="25"/>
  <c r="D39" i="25"/>
  <c r="D41" i="25"/>
  <c r="E41" i="25"/>
  <c r="F41" i="25" s="1"/>
  <c r="G41" i="25" s="1"/>
  <c r="D43" i="25"/>
  <c r="D45" i="25"/>
  <c r="E45" i="25"/>
  <c r="F45" i="25" s="1"/>
  <c r="G45" i="25" s="1"/>
  <c r="F46" i="25"/>
  <c r="G46" i="25" s="1"/>
  <c r="D47" i="25"/>
  <c r="D49" i="25"/>
  <c r="E49" i="25"/>
  <c r="F49" i="25" s="1"/>
  <c r="G49" i="25" s="1"/>
  <c r="F50" i="25"/>
  <c r="G50" i="25" s="1"/>
  <c r="H80" i="25"/>
  <c r="H102" i="25"/>
  <c r="H132" i="25"/>
  <c r="H140" i="25"/>
  <c r="H150" i="25"/>
  <c r="D22" i="25"/>
  <c r="D24" i="25"/>
  <c r="C25" i="25"/>
  <c r="D26" i="25"/>
  <c r="D28" i="25"/>
  <c r="D30" i="25"/>
  <c r="C31" i="25"/>
  <c r="D32" i="25"/>
  <c r="C33" i="25"/>
  <c r="D34" i="25"/>
  <c r="C35" i="25"/>
  <c r="D36" i="25"/>
  <c r="C37" i="25"/>
  <c r="D38" i="25"/>
  <c r="C39" i="25"/>
  <c r="D40" i="25"/>
  <c r="D42" i="25"/>
  <c r="C43" i="25"/>
  <c r="D44" i="25"/>
  <c r="D46" i="25"/>
  <c r="C47" i="25"/>
  <c r="D48" i="25"/>
  <c r="D50" i="25"/>
  <c r="F53" i="25"/>
  <c r="G53" i="25" s="1"/>
  <c r="F55" i="25"/>
  <c r="G55" i="25" s="1"/>
  <c r="H63" i="25"/>
  <c r="F71" i="25"/>
  <c r="G71" i="25" s="1"/>
  <c r="F76" i="25"/>
  <c r="G76" i="25" s="1"/>
  <c r="F80" i="25"/>
  <c r="G80" i="25" s="1"/>
  <c r="F89" i="25"/>
  <c r="G89" i="25" s="1"/>
  <c r="F91" i="25"/>
  <c r="G91" i="25" s="1"/>
  <c r="H99" i="25"/>
  <c r="F108" i="25"/>
  <c r="G108" i="25" s="1"/>
  <c r="F110" i="25"/>
  <c r="G110" i="25" s="1"/>
  <c r="F111" i="25"/>
  <c r="G111" i="25" s="1"/>
  <c r="F116" i="25"/>
  <c r="G116" i="25" s="1"/>
  <c r="F118" i="25"/>
  <c r="G118" i="25" s="1"/>
  <c r="F119" i="25"/>
  <c r="G119" i="25" s="1"/>
  <c r="F121" i="25"/>
  <c r="G121" i="25" s="1"/>
  <c r="F122" i="25"/>
  <c r="G122" i="25" s="1"/>
  <c r="F124" i="25"/>
  <c r="G124" i="25" s="1"/>
  <c r="F127" i="25"/>
  <c r="G127" i="25" s="1"/>
  <c r="F130" i="25"/>
  <c r="G130" i="25" s="1"/>
  <c r="H131" i="25"/>
  <c r="F134" i="25"/>
  <c r="G134" i="25" s="1"/>
  <c r="H137" i="25"/>
  <c r="F149" i="25"/>
  <c r="G149" i="25" s="1"/>
  <c r="F161" i="25"/>
  <c r="G161" i="25" s="1"/>
  <c r="F165" i="25"/>
  <c r="G165" i="25" s="1"/>
  <c r="H169" i="25"/>
  <c r="F171" i="25"/>
  <c r="G171" i="25" s="1"/>
  <c r="E173" i="25"/>
  <c r="C173" i="25"/>
  <c r="D31" i="25"/>
  <c r="D52" i="25"/>
  <c r="D54" i="25"/>
  <c r="D56" i="25"/>
  <c r="D58" i="25"/>
  <c r="D60" i="25"/>
  <c r="D62" i="25"/>
  <c r="D64" i="25"/>
  <c r="D66" i="25"/>
  <c r="D68" i="25"/>
  <c r="D70" i="25"/>
  <c r="D72" i="25"/>
  <c r="D74" i="25"/>
  <c r="D76" i="25"/>
  <c r="D78" i="25"/>
  <c r="D80" i="25"/>
  <c r="D82" i="25"/>
  <c r="D84" i="25"/>
  <c r="D86" i="25"/>
  <c r="D88" i="25"/>
  <c r="D90" i="25"/>
  <c r="D92" i="25"/>
  <c r="D94" i="25"/>
  <c r="D96" i="25"/>
  <c r="D98" i="25"/>
  <c r="D100" i="25"/>
  <c r="D102" i="25"/>
  <c r="D104" i="25"/>
  <c r="D106" i="25"/>
  <c r="D108" i="25"/>
  <c r="D110" i="25"/>
  <c r="D112" i="25"/>
  <c r="D114" i="25"/>
  <c r="D116" i="25"/>
  <c r="D118" i="25"/>
  <c r="D120" i="25"/>
  <c r="D122" i="25"/>
  <c r="D124" i="25"/>
  <c r="D126" i="25"/>
  <c r="D128" i="25"/>
  <c r="D130" i="25"/>
  <c r="D132" i="25"/>
  <c r="D134" i="25"/>
  <c r="D136" i="25"/>
  <c r="D138" i="25"/>
  <c r="D140" i="25"/>
  <c r="D142" i="25"/>
  <c r="D144" i="25"/>
  <c r="D146" i="25"/>
  <c r="D148" i="25"/>
  <c r="D150" i="25"/>
  <c r="D152" i="25"/>
  <c r="D154" i="25"/>
  <c r="D156" i="25"/>
  <c r="D158" i="25"/>
  <c r="D160" i="25"/>
  <c r="D162" i="25"/>
  <c r="D164" i="25"/>
  <c r="D166" i="25"/>
  <c r="D168" i="25"/>
  <c r="D170" i="25"/>
  <c r="D172" i="25"/>
  <c r="D174" i="25"/>
  <c r="C175" i="25"/>
  <c r="D176" i="25"/>
  <c r="C177" i="25"/>
  <c r="D178" i="25"/>
  <c r="C179" i="25"/>
  <c r="D180" i="25"/>
  <c r="C181" i="25"/>
  <c r="D182" i="25"/>
  <c r="C183" i="25"/>
  <c r="D184" i="25"/>
  <c r="C185" i="25"/>
  <c r="D186" i="25"/>
  <c r="C187" i="25"/>
  <c r="D188" i="25"/>
  <c r="C189" i="25"/>
  <c r="D190" i="25"/>
  <c r="C191" i="25"/>
  <c r="D192" i="25"/>
  <c r="C193" i="25"/>
  <c r="D194" i="25"/>
  <c r="C195" i="25"/>
  <c r="D196" i="25"/>
  <c r="C197" i="25"/>
  <c r="D198" i="25"/>
  <c r="C199" i="25"/>
  <c r="D200" i="25"/>
  <c r="C201" i="25"/>
  <c r="D202" i="25"/>
  <c r="C203" i="25"/>
  <c r="D204" i="25"/>
  <c r="C205" i="25"/>
  <c r="D206" i="25"/>
  <c r="C207" i="25"/>
  <c r="D208" i="25"/>
  <c r="C209" i="25"/>
  <c r="D210" i="25"/>
  <c r="C211" i="25"/>
  <c r="D212" i="25"/>
  <c r="C213" i="25"/>
  <c r="D214" i="25"/>
  <c r="C215" i="25"/>
  <c r="D216" i="25"/>
  <c r="C217" i="25"/>
  <c r="D218" i="25"/>
  <c r="C219" i="25"/>
  <c r="D220" i="25"/>
  <c r="C221" i="25"/>
  <c r="D222" i="25"/>
  <c r="C223" i="25"/>
  <c r="D224" i="25"/>
  <c r="C225" i="25"/>
  <c r="D226" i="25"/>
  <c r="C227" i="25"/>
  <c r="D228" i="25"/>
  <c r="C229" i="25"/>
  <c r="D230" i="25"/>
  <c r="C231" i="25"/>
  <c r="D232" i="25"/>
  <c r="C233" i="25"/>
  <c r="D234" i="25"/>
  <c r="C235" i="25"/>
  <c r="D236" i="25"/>
  <c r="C237" i="25"/>
  <c r="D238" i="25"/>
  <c r="C239" i="25"/>
  <c r="D240" i="25"/>
  <c r="C241" i="25"/>
  <c r="D242" i="25"/>
  <c r="C243" i="25"/>
  <c r="D244" i="25"/>
  <c r="C245" i="25"/>
  <c r="D246" i="25"/>
  <c r="C247" i="25"/>
  <c r="D248" i="25"/>
  <c r="C249" i="25"/>
  <c r="D250" i="25"/>
  <c r="C251" i="25"/>
  <c r="D252" i="25"/>
  <c r="C253" i="25"/>
  <c r="D254" i="25"/>
  <c r="C255" i="25"/>
  <c r="D256" i="25"/>
  <c r="C257" i="25"/>
  <c r="D258" i="25"/>
  <c r="C259" i="25"/>
  <c r="D260" i="25"/>
  <c r="C261" i="25"/>
  <c r="D262" i="25"/>
  <c r="C263" i="25"/>
  <c r="D264" i="25"/>
  <c r="C265" i="25"/>
  <c r="D266" i="25"/>
  <c r="C267" i="25"/>
  <c r="D268" i="25"/>
  <c r="C269" i="25"/>
  <c r="D270" i="25"/>
  <c r="C271" i="25"/>
  <c r="D272" i="25"/>
  <c r="C273" i="25"/>
  <c r="D274" i="25"/>
  <c r="C275" i="25"/>
  <c r="D276" i="25"/>
  <c r="C277" i="25"/>
  <c r="D278" i="25"/>
  <c r="C279" i="25"/>
  <c r="D280" i="25"/>
  <c r="C281" i="25"/>
  <c r="D282" i="25"/>
  <c r="C283" i="25"/>
  <c r="D284" i="25"/>
  <c r="C285" i="25"/>
  <c r="D286" i="25"/>
  <c r="C287" i="25"/>
  <c r="D288" i="25"/>
  <c r="C289" i="25"/>
  <c r="D290" i="25"/>
  <c r="C291" i="25"/>
  <c r="D292" i="25"/>
  <c r="C293" i="25"/>
  <c r="D294" i="25"/>
  <c r="C295" i="25"/>
  <c r="D296" i="25"/>
  <c r="C297" i="25"/>
  <c r="D298" i="25"/>
  <c r="C299" i="25"/>
  <c r="D300" i="25"/>
  <c r="C301" i="25"/>
  <c r="D302" i="25"/>
  <c r="C303" i="25"/>
  <c r="D304" i="25"/>
  <c r="C305" i="25"/>
  <c r="D306" i="25"/>
  <c r="C307" i="25"/>
  <c r="D308" i="25"/>
  <c r="C309" i="25"/>
  <c r="D310" i="25"/>
  <c r="C311" i="25"/>
  <c r="D312" i="25"/>
  <c r="C313" i="25"/>
  <c r="D314" i="25"/>
  <c r="C315" i="25"/>
  <c r="D316" i="25"/>
  <c r="C317" i="25"/>
  <c r="D318" i="25"/>
  <c r="C319" i="25"/>
  <c r="D320" i="25"/>
  <c r="C321" i="25"/>
  <c r="D322" i="25"/>
  <c r="C323" i="25"/>
  <c r="D324" i="25"/>
  <c r="C325" i="25"/>
  <c r="D326" i="25"/>
  <c r="C327" i="25"/>
  <c r="D328" i="25"/>
  <c r="C329" i="25"/>
  <c r="D330" i="25"/>
  <c r="C331" i="25"/>
  <c r="D332" i="25"/>
  <c r="C333" i="25"/>
  <c r="D334" i="25"/>
  <c r="C335" i="25"/>
  <c r="D336" i="25"/>
  <c r="C337" i="25"/>
  <c r="D339" i="25"/>
  <c r="M339" i="25" s="1"/>
  <c r="E339" i="25"/>
  <c r="F339" i="25" s="1"/>
  <c r="G339" i="25" s="1"/>
  <c r="D341" i="25"/>
  <c r="E341" i="25"/>
  <c r="F341" i="25" s="1"/>
  <c r="G341" i="25" s="1"/>
  <c r="D343" i="25"/>
  <c r="E343" i="25"/>
  <c r="F343" i="25" s="1"/>
  <c r="G343" i="25" s="1"/>
  <c r="D345" i="25"/>
  <c r="E345" i="25"/>
  <c r="F345" i="25" s="1"/>
  <c r="G345" i="25" s="1"/>
  <c r="D347" i="25"/>
  <c r="E347" i="25"/>
  <c r="F347" i="25" s="1"/>
  <c r="G347" i="25" s="1"/>
  <c r="D349" i="25"/>
  <c r="M349" i="25" s="1"/>
  <c r="E349" i="25"/>
  <c r="F349" i="25" s="1"/>
  <c r="G349" i="25" s="1"/>
  <c r="D351" i="25"/>
  <c r="M351" i="25" s="1"/>
  <c r="E351" i="25"/>
  <c r="F351" i="25" s="1"/>
  <c r="G351" i="25" s="1"/>
  <c r="D353" i="25"/>
  <c r="M353" i="25" s="1"/>
  <c r="E353" i="25"/>
  <c r="F353" i="25" s="1"/>
  <c r="G353" i="25" s="1"/>
  <c r="D355" i="25"/>
  <c r="M355" i="25" s="1"/>
  <c r="E355" i="25"/>
  <c r="F355" i="25" s="1"/>
  <c r="G355" i="25" s="1"/>
  <c r="D357" i="25"/>
  <c r="E357" i="25"/>
  <c r="F357" i="25" s="1"/>
  <c r="G357" i="25" s="1"/>
  <c r="D359" i="25"/>
  <c r="E359" i="25"/>
  <c r="F359" i="25" s="1"/>
  <c r="G359" i="25" s="1"/>
  <c r="D361" i="25"/>
  <c r="E361" i="25"/>
  <c r="F361" i="25" s="1"/>
  <c r="G361" i="25" s="1"/>
  <c r="D363" i="25"/>
  <c r="E363" i="25"/>
  <c r="F363" i="25" s="1"/>
  <c r="G363" i="25" s="1"/>
  <c r="D365" i="25"/>
  <c r="M365" i="25" s="1"/>
  <c r="E365" i="25"/>
  <c r="F365" i="25" s="1"/>
  <c r="G365" i="25" s="1"/>
  <c r="D367" i="25"/>
  <c r="M367" i="25" s="1"/>
  <c r="E367" i="25"/>
  <c r="F367" i="25" s="1"/>
  <c r="G367" i="25" s="1"/>
  <c r="D369" i="25"/>
  <c r="M369" i="25" s="1"/>
  <c r="E369" i="25"/>
  <c r="F369" i="25" s="1"/>
  <c r="G369" i="25" s="1"/>
  <c r="D371" i="25"/>
  <c r="M371" i="25" s="1"/>
  <c r="E371" i="25"/>
  <c r="F371" i="25" s="1"/>
  <c r="G371" i="25" s="1"/>
  <c r="D373" i="25"/>
  <c r="E373" i="25"/>
  <c r="F373" i="25" s="1"/>
  <c r="G373" i="25" s="1"/>
  <c r="D375" i="25"/>
  <c r="E375" i="25"/>
  <c r="F375" i="25" s="1"/>
  <c r="G375" i="25" s="1"/>
  <c r="D377" i="25"/>
  <c r="E377" i="25"/>
  <c r="F377" i="25" s="1"/>
  <c r="G377" i="25" s="1"/>
  <c r="D379" i="25"/>
  <c r="E379" i="25"/>
  <c r="F379" i="25" s="1"/>
  <c r="G379" i="25" s="1"/>
  <c r="D381" i="25"/>
  <c r="M381" i="25" s="1"/>
  <c r="E381" i="25"/>
  <c r="F381" i="25" s="1"/>
  <c r="G381" i="25" s="1"/>
  <c r="D383" i="25"/>
  <c r="M383" i="25" s="1"/>
  <c r="E383" i="25"/>
  <c r="F383" i="25" s="1"/>
  <c r="G383" i="25" s="1"/>
  <c r="D385" i="25"/>
  <c r="M385" i="25" s="1"/>
  <c r="E385" i="25"/>
  <c r="F385" i="25" s="1"/>
  <c r="G385" i="25" s="1"/>
  <c r="D387" i="25"/>
  <c r="M387" i="25" s="1"/>
  <c r="E387" i="25"/>
  <c r="F387" i="25" s="1"/>
  <c r="G387" i="25" s="1"/>
  <c r="D389" i="25"/>
  <c r="E389" i="25"/>
  <c r="F389" i="25" s="1"/>
  <c r="G389" i="25" s="1"/>
  <c r="D391" i="25"/>
  <c r="E391" i="25"/>
  <c r="F391" i="25" s="1"/>
  <c r="G391" i="25" s="1"/>
  <c r="D393" i="25"/>
  <c r="E393" i="25"/>
  <c r="F393" i="25" s="1"/>
  <c r="G393" i="25" s="1"/>
  <c r="D395" i="25"/>
  <c r="E395" i="25"/>
  <c r="F395" i="25" s="1"/>
  <c r="G395" i="25" s="1"/>
  <c r="D397" i="25"/>
  <c r="M397" i="25" s="1"/>
  <c r="E397" i="25"/>
  <c r="F397" i="25" s="1"/>
  <c r="G397" i="25" s="1"/>
  <c r="D399" i="25"/>
  <c r="M399" i="25" s="1"/>
  <c r="E399" i="25"/>
  <c r="F399" i="25" s="1"/>
  <c r="G399" i="25" s="1"/>
  <c r="D401" i="25"/>
  <c r="M401" i="25" s="1"/>
  <c r="E401" i="25"/>
  <c r="F401" i="25" s="1"/>
  <c r="G401" i="25" s="1"/>
  <c r="D403" i="25"/>
  <c r="M403" i="25" s="1"/>
  <c r="E403" i="25"/>
  <c r="F403" i="25" s="1"/>
  <c r="G403" i="25" s="1"/>
  <c r="D405" i="25"/>
  <c r="E405" i="25"/>
  <c r="F405" i="25" s="1"/>
  <c r="G405" i="25" s="1"/>
  <c r="D407" i="25"/>
  <c r="E407" i="25"/>
  <c r="F407" i="25" s="1"/>
  <c r="G407" i="25" s="1"/>
  <c r="D409" i="25"/>
  <c r="E409" i="25"/>
  <c r="F409" i="25" s="1"/>
  <c r="G409" i="25" s="1"/>
  <c r="D411" i="25"/>
  <c r="E411" i="25"/>
  <c r="F411" i="25" s="1"/>
  <c r="G411" i="25" s="1"/>
  <c r="D413" i="25"/>
  <c r="M413" i="25" s="1"/>
  <c r="E413" i="25"/>
  <c r="F413" i="25" s="1"/>
  <c r="G413" i="25" s="1"/>
  <c r="D415" i="25"/>
  <c r="M415" i="25" s="1"/>
  <c r="E415" i="25"/>
  <c r="F415" i="25" s="1"/>
  <c r="G415" i="25" s="1"/>
  <c r="D417" i="25"/>
  <c r="M417" i="25" s="1"/>
  <c r="E417" i="25"/>
  <c r="F417" i="25" s="1"/>
  <c r="G417" i="25" s="1"/>
  <c r="D175" i="25"/>
  <c r="D177" i="25"/>
  <c r="D179" i="25"/>
  <c r="D181" i="25"/>
  <c r="D183" i="25"/>
  <c r="D185" i="25"/>
  <c r="D187" i="25"/>
  <c r="D189" i="25"/>
  <c r="D191" i="25"/>
  <c r="F192" i="25"/>
  <c r="G192" i="25" s="1"/>
  <c r="D193" i="25"/>
  <c r="F194" i="25"/>
  <c r="G194" i="25" s="1"/>
  <c r="D195" i="25"/>
  <c r="D197" i="25"/>
  <c r="D199" i="25"/>
  <c r="F200" i="25"/>
  <c r="G200" i="25" s="1"/>
  <c r="D201" i="25"/>
  <c r="D203" i="25"/>
  <c r="D205" i="25"/>
  <c r="D207" i="25"/>
  <c r="F208" i="25"/>
  <c r="G208" i="25" s="1"/>
  <c r="D209" i="25"/>
  <c r="D211" i="25"/>
  <c r="D213" i="25"/>
  <c r="D215" i="25"/>
  <c r="F216" i="25"/>
  <c r="G216" i="25" s="1"/>
  <c r="D217" i="25"/>
  <c r="F218" i="25"/>
  <c r="G218" i="25" s="1"/>
  <c r="D219" i="25"/>
  <c r="D221" i="25"/>
  <c r="D223" i="25"/>
  <c r="F224" i="25"/>
  <c r="G224" i="25" s="1"/>
  <c r="D225" i="25"/>
  <c r="F226" i="25"/>
  <c r="G226" i="25" s="1"/>
  <c r="D227" i="25"/>
  <c r="D229" i="25"/>
  <c r="D231" i="25"/>
  <c r="F232" i="25"/>
  <c r="G232" i="25" s="1"/>
  <c r="D233" i="25"/>
  <c r="F234" i="25"/>
  <c r="G234" i="25" s="1"/>
  <c r="D235" i="25"/>
  <c r="D237" i="25"/>
  <c r="D239" i="25"/>
  <c r="F240" i="25"/>
  <c r="G240" i="25" s="1"/>
  <c r="D241" i="25"/>
  <c r="D243" i="25"/>
  <c r="D245" i="25"/>
  <c r="D247" i="25"/>
  <c r="F248" i="25"/>
  <c r="G248" i="25" s="1"/>
  <c r="D249" i="25"/>
  <c r="F250" i="25"/>
  <c r="G250" i="25" s="1"/>
  <c r="D251" i="25"/>
  <c r="D253" i="25"/>
  <c r="D255" i="25"/>
  <c r="F256" i="25"/>
  <c r="G256" i="25" s="1"/>
  <c r="D257" i="25"/>
  <c r="F258" i="25"/>
  <c r="G258" i="25" s="1"/>
  <c r="D259" i="25"/>
  <c r="D261" i="25"/>
  <c r="D263" i="25"/>
  <c r="F264" i="25"/>
  <c r="G264" i="25" s="1"/>
  <c r="D265" i="25"/>
  <c r="D267" i="25"/>
  <c r="D269" i="25"/>
  <c r="D271" i="25"/>
  <c r="F272" i="25"/>
  <c r="G272" i="25" s="1"/>
  <c r="D273" i="25"/>
  <c r="D275" i="25"/>
  <c r="D277" i="25"/>
  <c r="D279" i="25"/>
  <c r="F280" i="25"/>
  <c r="G280" i="25" s="1"/>
  <c r="D281" i="25"/>
  <c r="F282" i="25"/>
  <c r="G282" i="25" s="1"/>
  <c r="D283" i="25"/>
  <c r="D285" i="25"/>
  <c r="D287" i="25"/>
  <c r="F288" i="25"/>
  <c r="G288" i="25" s="1"/>
  <c r="D289" i="25"/>
  <c r="F290" i="25"/>
  <c r="G290" i="25" s="1"/>
  <c r="D291" i="25"/>
  <c r="D293" i="25"/>
  <c r="D295" i="25"/>
  <c r="F296" i="25"/>
  <c r="G296" i="25" s="1"/>
  <c r="D297" i="25"/>
  <c r="F298" i="25"/>
  <c r="G298" i="25" s="1"/>
  <c r="D299" i="25"/>
  <c r="D301" i="25"/>
  <c r="D303" i="25"/>
  <c r="F304" i="25"/>
  <c r="G304" i="25" s="1"/>
  <c r="D305" i="25"/>
  <c r="D307" i="25"/>
  <c r="D309" i="25"/>
  <c r="D311" i="25"/>
  <c r="F312" i="25"/>
  <c r="G312" i="25" s="1"/>
  <c r="D313" i="25"/>
  <c r="D315" i="25"/>
  <c r="D317" i="25"/>
  <c r="D319" i="25"/>
  <c r="F320" i="25"/>
  <c r="G320" i="25" s="1"/>
  <c r="D321" i="25"/>
  <c r="F322" i="25"/>
  <c r="G322" i="25" s="1"/>
  <c r="D323" i="25"/>
  <c r="D325" i="25"/>
  <c r="D327" i="25"/>
  <c r="F328" i="25"/>
  <c r="G328" i="25" s="1"/>
  <c r="D329" i="25"/>
  <c r="D331" i="25"/>
  <c r="D333" i="25"/>
  <c r="D335" i="25"/>
  <c r="F336" i="25"/>
  <c r="G336" i="25" s="1"/>
  <c r="D337" i="25"/>
  <c r="H339" i="25"/>
  <c r="H345" i="25"/>
  <c r="H347" i="25"/>
  <c r="H353" i="25"/>
  <c r="H355" i="25"/>
  <c r="H361" i="25"/>
  <c r="H363" i="25"/>
  <c r="H369" i="25"/>
  <c r="H371" i="25"/>
  <c r="H377" i="25"/>
  <c r="H379" i="25"/>
  <c r="H385" i="25"/>
  <c r="H387" i="25"/>
  <c r="H393" i="25"/>
  <c r="H395" i="25"/>
  <c r="H401" i="25"/>
  <c r="H403" i="25"/>
  <c r="H409" i="25"/>
  <c r="H411" i="25"/>
  <c r="H417" i="25"/>
  <c r="E419" i="25"/>
  <c r="C419" i="25"/>
  <c r="D338" i="25"/>
  <c r="D340" i="25"/>
  <c r="D342" i="25"/>
  <c r="D344" i="25"/>
  <c r="D346" i="25"/>
  <c r="D348" i="25"/>
  <c r="D350" i="25"/>
  <c r="D352" i="25"/>
  <c r="D354" i="25"/>
  <c r="D356" i="25"/>
  <c r="D358" i="25"/>
  <c r="D360" i="25"/>
  <c r="D362" i="25"/>
  <c r="D364" i="25"/>
  <c r="D366" i="25"/>
  <c r="D368" i="25"/>
  <c r="D370" i="25"/>
  <c r="D372" i="25"/>
  <c r="D374" i="25"/>
  <c r="D376" i="25"/>
  <c r="D378" i="25"/>
  <c r="D380" i="25"/>
  <c r="D382" i="25"/>
  <c r="D384" i="25"/>
  <c r="D386" i="25"/>
  <c r="D388" i="25"/>
  <c r="D390" i="25"/>
  <c r="D392" i="25"/>
  <c r="D394" i="25"/>
  <c r="D396" i="25"/>
  <c r="D398" i="25"/>
  <c r="D400" i="25"/>
  <c r="D402" i="25"/>
  <c r="D404" i="25"/>
  <c r="D406" i="25"/>
  <c r="D408" i="25"/>
  <c r="D410" i="25"/>
  <c r="D412" i="25"/>
  <c r="D414" i="25"/>
  <c r="D416" i="25"/>
  <c r="D418" i="25"/>
  <c r="D420" i="25"/>
  <c r="C421" i="25"/>
  <c r="D422" i="25"/>
  <c r="C423" i="25"/>
  <c r="D424" i="25"/>
  <c r="C425" i="25"/>
  <c r="D426" i="25"/>
  <c r="C427" i="25"/>
  <c r="D428" i="25"/>
  <c r="C429" i="25"/>
  <c r="D430" i="25"/>
  <c r="C431" i="25"/>
  <c r="D432" i="25"/>
  <c r="C433" i="25"/>
  <c r="D434" i="25"/>
  <c r="C435" i="25"/>
  <c r="D436" i="25"/>
  <c r="C437" i="25"/>
  <c r="D438" i="25"/>
  <c r="C439" i="25"/>
  <c r="D440" i="25"/>
  <c r="C441" i="25"/>
  <c r="D442" i="25"/>
  <c r="C443" i="25"/>
  <c r="D444" i="25"/>
  <c r="C445" i="25"/>
  <c r="D446" i="25"/>
  <c r="C447" i="25"/>
  <c r="D448" i="25"/>
  <c r="C449" i="25"/>
  <c r="D450" i="25"/>
  <c r="C451" i="25"/>
  <c r="D452" i="25"/>
  <c r="C453" i="25"/>
  <c r="D454" i="25"/>
  <c r="C455" i="25"/>
  <c r="D456" i="25"/>
  <c r="C457" i="25"/>
  <c r="D458" i="25"/>
  <c r="C459" i="25"/>
  <c r="D460" i="25"/>
  <c r="C461" i="25"/>
  <c r="D462" i="25"/>
  <c r="C463" i="25"/>
  <c r="D464" i="25"/>
  <c r="C465" i="25"/>
  <c r="D466" i="25"/>
  <c r="C467" i="25"/>
  <c r="D468" i="25"/>
  <c r="C469" i="25"/>
  <c r="D470" i="25"/>
  <c r="C471" i="25"/>
  <c r="D472" i="25"/>
  <c r="C473" i="25"/>
  <c r="D474" i="25"/>
  <c r="C475" i="25"/>
  <c r="D476" i="25"/>
  <c r="C477" i="25"/>
  <c r="D478" i="25"/>
  <c r="C479" i="25"/>
  <c r="D480" i="25"/>
  <c r="C481" i="25"/>
  <c r="D482" i="25"/>
  <c r="C483" i="25"/>
  <c r="D484" i="25"/>
  <c r="C485" i="25"/>
  <c r="D486" i="25"/>
  <c r="C487" i="25"/>
  <c r="D488" i="25"/>
  <c r="C489" i="25"/>
  <c r="D490" i="25"/>
  <c r="C491" i="25"/>
  <c r="H493" i="25"/>
  <c r="F495" i="25"/>
  <c r="G495" i="25" s="1"/>
  <c r="F497" i="25"/>
  <c r="G497" i="25" s="1"/>
  <c r="H501" i="25"/>
  <c r="F503" i="25"/>
  <c r="G503" i="25" s="1"/>
  <c r="F507" i="25"/>
  <c r="G507" i="25" s="1"/>
  <c r="H509" i="25"/>
  <c r="F511" i="25"/>
  <c r="G511" i="25" s="1"/>
  <c r="H517" i="25"/>
  <c r="F519" i="25"/>
  <c r="G519" i="25" s="1"/>
  <c r="F520" i="25"/>
  <c r="G520" i="25" s="1"/>
  <c r="H525" i="25"/>
  <c r="F527" i="25"/>
  <c r="G527" i="25" s="1"/>
  <c r="F529" i="25"/>
  <c r="G529" i="25" s="1"/>
  <c r="H533" i="25"/>
  <c r="F535" i="25"/>
  <c r="G535" i="25" s="1"/>
  <c r="F539" i="25"/>
  <c r="G539" i="25" s="1"/>
  <c r="H541" i="25"/>
  <c r="F543" i="25"/>
  <c r="G543" i="25" s="1"/>
  <c r="H549" i="25"/>
  <c r="F551" i="25"/>
  <c r="G551" i="25" s="1"/>
  <c r="F552" i="25"/>
  <c r="G552" i="25" s="1"/>
  <c r="H557" i="25"/>
  <c r="F559" i="25"/>
  <c r="G559" i="25" s="1"/>
  <c r="F561" i="25"/>
  <c r="G561" i="25" s="1"/>
  <c r="H565" i="25"/>
  <c r="F567" i="25"/>
  <c r="G567" i="25" s="1"/>
  <c r="D421" i="25"/>
  <c r="D423" i="25"/>
  <c r="D425" i="25"/>
  <c r="F426" i="25"/>
  <c r="G426" i="25" s="1"/>
  <c r="D427" i="25"/>
  <c r="F428" i="25"/>
  <c r="G428" i="25" s="1"/>
  <c r="D429" i="25"/>
  <c r="D431" i="25"/>
  <c r="D433" i="25"/>
  <c r="D435" i="25"/>
  <c r="D437" i="25"/>
  <c r="D439" i="25"/>
  <c r="D441" i="25"/>
  <c r="D443" i="25"/>
  <c r="F444" i="25"/>
  <c r="G444" i="25" s="1"/>
  <c r="D445" i="25"/>
  <c r="D447" i="25"/>
  <c r="D449" i="25"/>
  <c r="F450" i="25"/>
  <c r="G450" i="25" s="1"/>
  <c r="D451" i="25"/>
  <c r="D453" i="25"/>
  <c r="D455" i="25"/>
  <c r="D457" i="25"/>
  <c r="F458" i="25"/>
  <c r="G458" i="25" s="1"/>
  <c r="D459" i="25"/>
  <c r="F460" i="25"/>
  <c r="G460" i="25" s="1"/>
  <c r="D461" i="25"/>
  <c r="D463" i="25"/>
  <c r="D465" i="25"/>
  <c r="F466" i="25"/>
  <c r="G466" i="25" s="1"/>
  <c r="D467" i="25"/>
  <c r="D469" i="25"/>
  <c r="D471" i="25"/>
  <c r="D473" i="25"/>
  <c r="F474" i="25"/>
  <c r="G474" i="25" s="1"/>
  <c r="D475" i="25"/>
  <c r="F476" i="25"/>
  <c r="G476" i="25" s="1"/>
  <c r="D477" i="25"/>
  <c r="D479" i="25"/>
  <c r="D481" i="25"/>
  <c r="F482" i="25"/>
  <c r="G482" i="25" s="1"/>
  <c r="D483" i="25"/>
  <c r="D485" i="25"/>
  <c r="D487" i="25"/>
  <c r="D489" i="25"/>
  <c r="D491" i="25"/>
  <c r="D492" i="25"/>
  <c r="D494" i="25"/>
  <c r="D496" i="25"/>
  <c r="D498" i="25"/>
  <c r="D500" i="25"/>
  <c r="D502" i="25"/>
  <c r="D504" i="25"/>
  <c r="D506" i="25"/>
  <c r="D508" i="25"/>
  <c r="D510" i="25"/>
  <c r="D512" i="25"/>
  <c r="D514" i="25"/>
  <c r="D516" i="25"/>
  <c r="D518" i="25"/>
  <c r="D520" i="25"/>
  <c r="D522" i="25"/>
  <c r="D524" i="25"/>
  <c r="D526" i="25"/>
  <c r="D528" i="25"/>
  <c r="D530" i="25"/>
  <c r="D532" i="25"/>
  <c r="D534" i="25"/>
  <c r="D536" i="25"/>
  <c r="D538" i="25"/>
  <c r="D540" i="25"/>
  <c r="D542" i="25"/>
  <c r="D544" i="25"/>
  <c r="D546" i="25"/>
  <c r="D548" i="25"/>
  <c r="D550" i="25"/>
  <c r="D552" i="25"/>
  <c r="D554" i="25"/>
  <c r="D556" i="25"/>
  <c r="D558" i="25"/>
  <c r="D560" i="25"/>
  <c r="D562" i="25"/>
  <c r="D564" i="25"/>
  <c r="D566" i="25"/>
  <c r="D568" i="25"/>
  <c r="D570" i="25"/>
  <c r="C571" i="25"/>
  <c r="D572" i="25"/>
  <c r="C573" i="25"/>
  <c r="D574" i="25"/>
  <c r="C575" i="25"/>
  <c r="D576" i="25"/>
  <c r="C577" i="25"/>
  <c r="D578" i="25"/>
  <c r="C579" i="25"/>
  <c r="D580" i="25"/>
  <c r="C581" i="25"/>
  <c r="D582" i="25"/>
  <c r="C583" i="25"/>
  <c r="D584" i="25"/>
  <c r="C585" i="25"/>
  <c r="D586" i="25"/>
  <c r="C587" i="25"/>
  <c r="D588" i="25"/>
  <c r="C589" i="25"/>
  <c r="D590" i="25"/>
  <c r="C591" i="25"/>
  <c r="D592" i="25"/>
  <c r="C593" i="25"/>
  <c r="D594" i="25"/>
  <c r="C595" i="25"/>
  <c r="D596" i="25"/>
  <c r="C597" i="25"/>
  <c r="D598" i="25"/>
  <c r="C599" i="25"/>
  <c r="D600" i="25"/>
  <c r="C601" i="25"/>
  <c r="D602" i="25"/>
  <c r="C603" i="25"/>
  <c r="D604" i="25"/>
  <c r="C605" i="25"/>
  <c r="D606" i="25"/>
  <c r="C607" i="25"/>
  <c r="D608" i="25"/>
  <c r="C609" i="25"/>
  <c r="D610" i="25"/>
  <c r="C611" i="25"/>
  <c r="D612" i="25"/>
  <c r="C613" i="25"/>
  <c r="D614" i="25"/>
  <c r="C615" i="25"/>
  <c r="D616" i="25"/>
  <c r="C617" i="25"/>
  <c r="D618" i="25"/>
  <c r="C619" i="25"/>
  <c r="D620" i="25"/>
  <c r="C621" i="25"/>
  <c r="D622" i="25"/>
  <c r="C623" i="25"/>
  <c r="D624" i="25"/>
  <c r="C625" i="25"/>
  <c r="D626" i="25"/>
  <c r="C627" i="25"/>
  <c r="D628" i="25"/>
  <c r="C629" i="25"/>
  <c r="D630" i="25"/>
  <c r="M630" i="25" s="1"/>
  <c r="C631" i="25"/>
  <c r="D632" i="25"/>
  <c r="C633" i="25"/>
  <c r="D634" i="25"/>
  <c r="C635" i="25"/>
  <c r="D636" i="25"/>
  <c r="C637" i="25"/>
  <c r="D638" i="25"/>
  <c r="H641" i="25"/>
  <c r="H643" i="25"/>
  <c r="H645" i="25"/>
  <c r="F646" i="25"/>
  <c r="G646" i="25" s="1"/>
  <c r="H649" i="25"/>
  <c r="F650" i="25"/>
  <c r="G650" i="25" s="1"/>
  <c r="H651" i="25"/>
  <c r="H653" i="25"/>
  <c r="H657" i="25"/>
  <c r="H659" i="25"/>
  <c r="H661" i="25"/>
  <c r="F663" i="25"/>
  <c r="G663" i="25" s="1"/>
  <c r="H665" i="25"/>
  <c r="F667" i="25"/>
  <c r="G667" i="25" s="1"/>
  <c r="H669" i="25"/>
  <c r="F671" i="25"/>
  <c r="G671" i="25" s="1"/>
  <c r="H673" i="25"/>
  <c r="F675" i="25"/>
  <c r="G675" i="25" s="1"/>
  <c r="F676" i="25"/>
  <c r="G676" i="25" s="1"/>
  <c r="H677" i="25"/>
  <c r="F679" i="25"/>
  <c r="G679" i="25" s="1"/>
  <c r="F680" i="25"/>
  <c r="G680" i="25" s="1"/>
  <c r="H681" i="25"/>
  <c r="H683" i="25"/>
  <c r="H685" i="25"/>
  <c r="F687" i="25"/>
  <c r="G687" i="25" s="1"/>
  <c r="H689" i="25"/>
  <c r="F691" i="25"/>
  <c r="G691" i="25" s="1"/>
  <c r="H693" i="25"/>
  <c r="F695" i="25"/>
  <c r="G695" i="25" s="1"/>
  <c r="H697" i="25"/>
  <c r="H699" i="25"/>
  <c r="H701" i="25"/>
  <c r="F703" i="25"/>
  <c r="G703" i="25" s="1"/>
  <c r="H705" i="25"/>
  <c r="F707" i="25"/>
  <c r="G707" i="25" s="1"/>
  <c r="F708" i="25"/>
  <c r="G708" i="25" s="1"/>
  <c r="H709" i="25"/>
  <c r="F710" i="25"/>
  <c r="G710" i="25" s="1"/>
  <c r="F711" i="25"/>
  <c r="G711" i="25" s="1"/>
  <c r="F712" i="25"/>
  <c r="G712" i="25" s="1"/>
  <c r="H713" i="25"/>
  <c r="H715" i="25"/>
  <c r="H717" i="25"/>
  <c r="F719" i="25"/>
  <c r="G719" i="25" s="1"/>
  <c r="D571" i="25"/>
  <c r="D573" i="25"/>
  <c r="D575" i="25"/>
  <c r="F576" i="25"/>
  <c r="G576" i="25" s="1"/>
  <c r="D577" i="25"/>
  <c r="D579" i="25"/>
  <c r="D581" i="25"/>
  <c r="D583" i="25"/>
  <c r="D585" i="25"/>
  <c r="F586" i="25"/>
  <c r="G586" i="25" s="1"/>
  <c r="D587" i="25"/>
  <c r="D589" i="25"/>
  <c r="F590" i="25"/>
  <c r="G590" i="25" s="1"/>
  <c r="D591" i="25"/>
  <c r="F592" i="25"/>
  <c r="G592" i="25" s="1"/>
  <c r="D593" i="25"/>
  <c r="D595" i="25"/>
  <c r="D597" i="25"/>
  <c r="F598" i="25"/>
  <c r="G598" i="25" s="1"/>
  <c r="D599" i="25"/>
  <c r="D601" i="25"/>
  <c r="D603" i="25"/>
  <c r="D605" i="25"/>
  <c r="F606" i="25"/>
  <c r="G606" i="25" s="1"/>
  <c r="D607" i="25"/>
  <c r="F608" i="25"/>
  <c r="G608" i="25" s="1"/>
  <c r="D609" i="25"/>
  <c r="F610" i="25"/>
  <c r="G610" i="25" s="1"/>
  <c r="D611" i="25"/>
  <c r="D613" i="25"/>
  <c r="F614" i="25"/>
  <c r="G614" i="25" s="1"/>
  <c r="D615" i="25"/>
  <c r="D617" i="25"/>
  <c r="F618" i="25"/>
  <c r="G618" i="25" s="1"/>
  <c r="D619" i="25"/>
  <c r="D621" i="25"/>
  <c r="F622" i="25"/>
  <c r="G622" i="25" s="1"/>
  <c r="D623" i="25"/>
  <c r="F624" i="25"/>
  <c r="G624" i="25" s="1"/>
  <c r="D625" i="25"/>
  <c r="D627" i="25"/>
  <c r="D629" i="25"/>
  <c r="F630" i="25"/>
  <c r="G630" i="25" s="1"/>
  <c r="D631" i="25"/>
  <c r="D633" i="25"/>
  <c r="D635" i="25"/>
  <c r="D637" i="25"/>
  <c r="H720" i="25"/>
  <c r="D640" i="25"/>
  <c r="D642" i="25"/>
  <c r="D644" i="25"/>
  <c r="D646" i="25"/>
  <c r="D648" i="25"/>
  <c r="D650" i="25"/>
  <c r="D652" i="25"/>
  <c r="D654" i="25"/>
  <c r="D656" i="25"/>
  <c r="D658" i="25"/>
  <c r="D660" i="25"/>
  <c r="D662" i="25"/>
  <c r="D664" i="25"/>
  <c r="D666" i="25"/>
  <c r="D668" i="25"/>
  <c r="D670" i="25"/>
  <c r="D672" i="25"/>
  <c r="D674" i="25"/>
  <c r="D676" i="25"/>
  <c r="D678" i="25"/>
  <c r="D680" i="25"/>
  <c r="D682" i="25"/>
  <c r="D684" i="25"/>
  <c r="D686" i="25"/>
  <c r="D688" i="25"/>
  <c r="D690" i="25"/>
  <c r="D692" i="25"/>
  <c r="D694" i="25"/>
  <c r="D696" i="25"/>
  <c r="D698" i="25"/>
  <c r="D700" i="25"/>
  <c r="D702" i="25"/>
  <c r="D704" i="25"/>
  <c r="D706" i="25"/>
  <c r="D708" i="25"/>
  <c r="D710" i="25"/>
  <c r="D712" i="25"/>
  <c r="D714" i="25"/>
  <c r="D716" i="25"/>
  <c r="D718" i="25"/>
  <c r="D720" i="25"/>
  <c r="C721" i="25"/>
  <c r="D722" i="25"/>
  <c r="C723" i="25"/>
  <c r="D724" i="25"/>
  <c r="C725" i="25"/>
  <c r="D726" i="25"/>
  <c r="C727" i="25"/>
  <c r="D728" i="25"/>
  <c r="C729" i="25"/>
  <c r="D730" i="25"/>
  <c r="C731" i="25"/>
  <c r="D732" i="25"/>
  <c r="C733" i="25"/>
  <c r="D734" i="25"/>
  <c r="C735" i="25"/>
  <c r="D736" i="25"/>
  <c r="C737" i="25"/>
  <c r="D738" i="25"/>
  <c r="C739" i="25"/>
  <c r="D740" i="25"/>
  <c r="C741" i="25"/>
  <c r="D742" i="25"/>
  <c r="C743" i="25"/>
  <c r="D744" i="25"/>
  <c r="C745" i="25"/>
  <c r="D746" i="25"/>
  <c r="C747" i="25"/>
  <c r="D748" i="25"/>
  <c r="C749" i="25"/>
  <c r="D750" i="25"/>
  <c r="E750" i="25"/>
  <c r="F750" i="25" s="1"/>
  <c r="G750" i="25" s="1"/>
  <c r="D752" i="25"/>
  <c r="E752" i="25"/>
  <c r="F752" i="25" s="1"/>
  <c r="G752" i="25" s="1"/>
  <c r="D754" i="25"/>
  <c r="E754" i="25"/>
  <c r="F754" i="25" s="1"/>
  <c r="G754" i="25" s="1"/>
  <c r="D756" i="25"/>
  <c r="E756" i="25"/>
  <c r="F756" i="25" s="1"/>
  <c r="G756" i="25" s="1"/>
  <c r="D721" i="25"/>
  <c r="F722" i="25"/>
  <c r="G722" i="25" s="1"/>
  <c r="D723" i="25"/>
  <c r="F724" i="25"/>
  <c r="G724" i="25" s="1"/>
  <c r="D725" i="25"/>
  <c r="F726" i="25"/>
  <c r="G726" i="25" s="1"/>
  <c r="D727" i="25"/>
  <c r="F728" i="25"/>
  <c r="G728" i="25" s="1"/>
  <c r="D729" i="25"/>
  <c r="F730" i="25"/>
  <c r="G730" i="25" s="1"/>
  <c r="D731" i="25"/>
  <c r="F732" i="25"/>
  <c r="G732" i="25" s="1"/>
  <c r="D733" i="25"/>
  <c r="F734" i="25"/>
  <c r="G734" i="25" s="1"/>
  <c r="D735" i="25"/>
  <c r="F736" i="25"/>
  <c r="G736" i="25" s="1"/>
  <c r="D737" i="25"/>
  <c r="F738" i="25"/>
  <c r="G738" i="25" s="1"/>
  <c r="D739" i="25"/>
  <c r="F740" i="25"/>
  <c r="G740" i="25" s="1"/>
  <c r="D741" i="25"/>
  <c r="F742" i="25"/>
  <c r="G742" i="25" s="1"/>
  <c r="D743" i="25"/>
  <c r="F744" i="25"/>
  <c r="G744" i="25" s="1"/>
  <c r="D745" i="25"/>
  <c r="F746" i="25"/>
  <c r="G746" i="25" s="1"/>
  <c r="D747" i="25"/>
  <c r="F748" i="25"/>
  <c r="G748" i="25" s="1"/>
  <c r="D749" i="25"/>
  <c r="H754" i="25"/>
  <c r="H756" i="25"/>
  <c r="F759" i="25"/>
  <c r="G759" i="25" s="1"/>
  <c r="F763" i="25"/>
  <c r="G763" i="25" s="1"/>
  <c r="F765" i="25"/>
  <c r="G765" i="25" s="1"/>
  <c r="F767" i="25"/>
  <c r="G767" i="25" s="1"/>
  <c r="F771" i="25"/>
  <c r="G771" i="25" s="1"/>
  <c r="F773" i="25"/>
  <c r="G773" i="25" s="1"/>
  <c r="F775" i="25"/>
  <c r="G775" i="25" s="1"/>
  <c r="F779" i="25"/>
  <c r="G779" i="25" s="1"/>
  <c r="F781" i="25"/>
  <c r="G781" i="25" s="1"/>
  <c r="F783" i="25"/>
  <c r="G783" i="25" s="1"/>
  <c r="F787" i="25"/>
  <c r="G787" i="25" s="1"/>
  <c r="F789" i="25"/>
  <c r="G789" i="25" s="1"/>
  <c r="F791" i="25"/>
  <c r="G791" i="25" s="1"/>
  <c r="F797" i="25"/>
  <c r="G797" i="25" s="1"/>
  <c r="F803" i="25"/>
  <c r="G803" i="25" s="1"/>
  <c r="F805" i="25"/>
  <c r="G805" i="25" s="1"/>
  <c r="F807" i="25"/>
  <c r="G807" i="25" s="1"/>
  <c r="F813" i="25"/>
  <c r="G813" i="25" s="1"/>
  <c r="F819" i="25"/>
  <c r="G819" i="25" s="1"/>
  <c r="F821" i="25"/>
  <c r="G821" i="25" s="1"/>
  <c r="F823" i="25"/>
  <c r="G823" i="25" s="1"/>
  <c r="F829" i="25"/>
  <c r="G829" i="25" s="1"/>
  <c r="F835" i="25"/>
  <c r="G835" i="25" s="1"/>
  <c r="F837" i="25"/>
  <c r="G837" i="25" s="1"/>
  <c r="F839" i="25"/>
  <c r="G839" i="25" s="1"/>
  <c r="H758" i="25"/>
  <c r="F758" i="25"/>
  <c r="G758" i="25" s="1"/>
  <c r="F760" i="25"/>
  <c r="G760" i="25" s="1"/>
  <c r="H762" i="25"/>
  <c r="H766" i="25"/>
  <c r="F766" i="25"/>
  <c r="G766" i="25" s="1"/>
  <c r="F768" i="25"/>
  <c r="G768" i="25" s="1"/>
  <c r="H770" i="25"/>
  <c r="H774" i="25"/>
  <c r="F774" i="25"/>
  <c r="G774" i="25" s="1"/>
  <c r="F776" i="25"/>
  <c r="G776" i="25" s="1"/>
  <c r="H778" i="25"/>
  <c r="F780" i="25"/>
  <c r="G780" i="25" s="1"/>
  <c r="H782" i="25"/>
  <c r="F782" i="25"/>
  <c r="G782" i="25" s="1"/>
  <c r="F784" i="25"/>
  <c r="G784" i="25" s="1"/>
  <c r="H786" i="25"/>
  <c r="H790" i="25"/>
  <c r="F790" i="25"/>
  <c r="G790" i="25" s="1"/>
  <c r="F792" i="25"/>
  <c r="G792" i="25" s="1"/>
  <c r="H794" i="25"/>
  <c r="H798" i="25"/>
  <c r="F798" i="25"/>
  <c r="G798" i="25" s="1"/>
  <c r="F800" i="25"/>
  <c r="G800" i="25" s="1"/>
  <c r="H802" i="25"/>
  <c r="H806" i="25"/>
  <c r="F806" i="25"/>
  <c r="G806" i="25" s="1"/>
  <c r="F808" i="25"/>
  <c r="G808" i="25" s="1"/>
  <c r="H810" i="25"/>
  <c r="F812" i="25"/>
  <c r="G812" i="25" s="1"/>
  <c r="H814" i="25"/>
  <c r="F814" i="25"/>
  <c r="G814" i="25" s="1"/>
  <c r="F816" i="25"/>
  <c r="G816" i="25" s="1"/>
  <c r="H818" i="25"/>
  <c r="H822" i="25"/>
  <c r="F822" i="25"/>
  <c r="G822" i="25" s="1"/>
  <c r="F824" i="25"/>
  <c r="G824" i="25" s="1"/>
  <c r="H826" i="25"/>
  <c r="H830" i="25"/>
  <c r="F830" i="25"/>
  <c r="G830" i="25" s="1"/>
  <c r="F832" i="25"/>
  <c r="G832" i="25" s="1"/>
  <c r="H834" i="25"/>
  <c r="H838" i="25"/>
  <c r="F838" i="25"/>
  <c r="G838" i="25" s="1"/>
  <c r="F840" i="25"/>
  <c r="G840" i="25" s="1"/>
  <c r="H842" i="25"/>
  <c r="F844" i="25"/>
  <c r="G844" i="25" s="1"/>
  <c r="F845" i="25"/>
  <c r="G845" i="25" s="1"/>
  <c r="F846" i="25"/>
  <c r="G846" i="25" s="1"/>
  <c r="H848" i="25"/>
  <c r="F848" i="25"/>
  <c r="G848" i="25" s="1"/>
  <c r="F853" i="25"/>
  <c r="G853" i="25" s="1"/>
  <c r="F854" i="25"/>
  <c r="G854" i="25" s="1"/>
  <c r="F855" i="25"/>
  <c r="G855" i="25" s="1"/>
  <c r="H856" i="25"/>
  <c r="F856" i="25"/>
  <c r="G856" i="25" s="1"/>
  <c r="F861" i="25"/>
  <c r="G861" i="25" s="1"/>
  <c r="F862" i="25"/>
  <c r="G862" i="25" s="1"/>
  <c r="F863" i="25"/>
  <c r="G863" i="25" s="1"/>
  <c r="H864" i="25"/>
  <c r="F864" i="25"/>
  <c r="G864" i="25" s="1"/>
  <c r="F869" i="25"/>
  <c r="G869" i="25" s="1"/>
  <c r="F870" i="25"/>
  <c r="G870" i="25" s="1"/>
  <c r="H872" i="25"/>
  <c r="F872" i="25"/>
  <c r="G872" i="25" s="1"/>
  <c r="F874" i="25"/>
  <c r="G874" i="25" s="1"/>
  <c r="F877" i="25"/>
  <c r="G877" i="25" s="1"/>
  <c r="F878" i="25"/>
  <c r="G878" i="25" s="1"/>
  <c r="H879" i="25"/>
  <c r="F885" i="25"/>
  <c r="G885" i="25" s="1"/>
  <c r="H885" i="25"/>
  <c r="F887" i="25"/>
  <c r="G887" i="25" s="1"/>
  <c r="H891" i="25"/>
  <c r="F893" i="25"/>
  <c r="G893" i="25" s="1"/>
  <c r="H893" i="25"/>
  <c r="F899" i="25"/>
  <c r="G899" i="25" s="1"/>
  <c r="F901" i="25"/>
  <c r="G901" i="25" s="1"/>
  <c r="H901" i="25"/>
  <c r="H905" i="25"/>
  <c r="H907" i="25"/>
  <c r="F909" i="25"/>
  <c r="G909" i="25" s="1"/>
  <c r="H909" i="25"/>
  <c r="H911" i="25"/>
  <c r="F913" i="25"/>
  <c r="G913" i="25" s="1"/>
  <c r="H913" i="25"/>
  <c r="H915" i="25"/>
  <c r="F917" i="25"/>
  <c r="G917" i="25" s="1"/>
  <c r="H921" i="25"/>
  <c r="H923" i="25"/>
  <c r="F925" i="25"/>
  <c r="G925" i="25" s="1"/>
  <c r="H925" i="25"/>
  <c r="H927" i="25"/>
  <c r="F929" i="25"/>
  <c r="G929" i="25" s="1"/>
  <c r="H929" i="25"/>
  <c r="F931" i="25"/>
  <c r="G931" i="25" s="1"/>
  <c r="H931" i="25"/>
  <c r="F933" i="25"/>
  <c r="G933" i="25" s="1"/>
  <c r="H933" i="25"/>
  <c r="F937" i="25"/>
  <c r="G937" i="25" s="1"/>
  <c r="H937" i="25"/>
  <c r="F939" i="25"/>
  <c r="G939" i="25" s="1"/>
  <c r="H939" i="25"/>
  <c r="F941" i="25"/>
  <c r="G941" i="25" s="1"/>
  <c r="H941" i="25"/>
  <c r="D751" i="25"/>
  <c r="D753" i="25"/>
  <c r="D755" i="25"/>
  <c r="D757" i="25"/>
  <c r="D759" i="25"/>
  <c r="D761" i="25"/>
  <c r="D763" i="25"/>
  <c r="D765" i="25"/>
  <c r="D767" i="25"/>
  <c r="D769" i="25"/>
  <c r="D771" i="25"/>
  <c r="D773" i="25"/>
  <c r="D775" i="25"/>
  <c r="D777" i="25"/>
  <c r="D779" i="25"/>
  <c r="D781" i="25"/>
  <c r="D783" i="25"/>
  <c r="D785" i="25"/>
  <c r="D787" i="25"/>
  <c r="D789" i="25"/>
  <c r="D791" i="25"/>
  <c r="D793" i="25"/>
  <c r="D795" i="25"/>
  <c r="D797" i="25"/>
  <c r="D799" i="25"/>
  <c r="D801" i="25"/>
  <c r="D803" i="25"/>
  <c r="D805" i="25"/>
  <c r="D807" i="25"/>
  <c r="D809" i="25"/>
  <c r="D811" i="25"/>
  <c r="D813" i="25"/>
  <c r="D815" i="25"/>
  <c r="D817" i="25"/>
  <c r="D819" i="25"/>
  <c r="D821" i="25"/>
  <c r="D823" i="25"/>
  <c r="D825" i="25"/>
  <c r="D827" i="25"/>
  <c r="D829" i="25"/>
  <c r="D831" i="25"/>
  <c r="D833" i="25"/>
  <c r="D835" i="25"/>
  <c r="D837" i="25"/>
  <c r="D839" i="25"/>
  <c r="D841" i="25"/>
  <c r="D843" i="25"/>
  <c r="D845" i="25"/>
  <c r="D847" i="25"/>
  <c r="D849" i="25"/>
  <c r="D851" i="25"/>
  <c r="D853" i="25"/>
  <c r="D855" i="25"/>
  <c r="D857" i="25"/>
  <c r="D859" i="25"/>
  <c r="D861" i="25"/>
  <c r="D863" i="25"/>
  <c r="D865" i="25"/>
  <c r="D867" i="25"/>
  <c r="D869" i="25"/>
  <c r="D871" i="25"/>
  <c r="D873" i="25"/>
  <c r="D875" i="25"/>
  <c r="D877" i="25"/>
  <c r="F880" i="25"/>
  <c r="G880" i="25" s="1"/>
  <c r="H882" i="25"/>
  <c r="H886" i="25"/>
  <c r="F886" i="25"/>
  <c r="G886" i="25" s="1"/>
  <c r="F888" i="25"/>
  <c r="G888" i="25" s="1"/>
  <c r="H890" i="25"/>
  <c r="F892" i="25"/>
  <c r="G892" i="25" s="1"/>
  <c r="H894" i="25"/>
  <c r="F894" i="25"/>
  <c r="G894" i="25" s="1"/>
  <c r="F896" i="25"/>
  <c r="G896" i="25" s="1"/>
  <c r="H898" i="25"/>
  <c r="H902" i="25"/>
  <c r="F902" i="25"/>
  <c r="G902" i="25" s="1"/>
  <c r="H906" i="25"/>
  <c r="F908" i="25"/>
  <c r="G908" i="25" s="1"/>
  <c r="H910" i="25"/>
  <c r="F910" i="25"/>
  <c r="G910" i="25" s="1"/>
  <c r="H914" i="25"/>
  <c r="F916" i="25"/>
  <c r="G916" i="25" s="1"/>
  <c r="H918" i="25"/>
  <c r="F918" i="25"/>
  <c r="G918" i="25" s="1"/>
  <c r="H922" i="25"/>
  <c r="F924" i="25"/>
  <c r="G924" i="25" s="1"/>
  <c r="H926" i="25"/>
  <c r="F926" i="25"/>
  <c r="G926" i="25" s="1"/>
  <c r="H930" i="25"/>
  <c r="H934" i="25"/>
  <c r="F934" i="25"/>
  <c r="G934" i="25" s="1"/>
  <c r="F936" i="25"/>
  <c r="G936" i="25" s="1"/>
  <c r="H938" i="25"/>
  <c r="H942" i="25"/>
  <c r="F942" i="25"/>
  <c r="G942" i="25" s="1"/>
  <c r="F945" i="25"/>
  <c r="G945" i="25" s="1"/>
  <c r="F947" i="25"/>
  <c r="G947" i="25" s="1"/>
  <c r="F948" i="25"/>
  <c r="G948" i="25" s="1"/>
  <c r="F949" i="25"/>
  <c r="G949" i="25" s="1"/>
  <c r="F950" i="25"/>
  <c r="G950" i="25" s="1"/>
  <c r="C954" i="25"/>
  <c r="E954" i="25"/>
  <c r="D954" i="25"/>
  <c r="C958" i="25"/>
  <c r="E958" i="25"/>
  <c r="D958" i="25"/>
  <c r="C962" i="25"/>
  <c r="E962" i="25"/>
  <c r="D962" i="25"/>
  <c r="C966" i="25"/>
  <c r="E966" i="25"/>
  <c r="D966" i="25"/>
  <c r="C970" i="25"/>
  <c r="E970" i="25"/>
  <c r="D970" i="25"/>
  <c r="C974" i="25"/>
  <c r="E974" i="25"/>
  <c r="D974" i="25"/>
  <c r="C978" i="25"/>
  <c r="E978" i="25"/>
  <c r="D978" i="25"/>
  <c r="C982" i="25"/>
  <c r="E982" i="25"/>
  <c r="D982" i="25"/>
  <c r="C986" i="25"/>
  <c r="E986" i="25"/>
  <c r="D986" i="25"/>
  <c r="C990" i="25"/>
  <c r="E990" i="25"/>
  <c r="D990" i="25"/>
  <c r="F1020" i="25"/>
  <c r="G1020" i="25" s="1"/>
  <c r="C956" i="25"/>
  <c r="E956" i="25"/>
  <c r="D956" i="25"/>
  <c r="C960" i="25"/>
  <c r="E960" i="25"/>
  <c r="D960" i="25"/>
  <c r="C964" i="25"/>
  <c r="E964" i="25"/>
  <c r="D964" i="25"/>
  <c r="C968" i="25"/>
  <c r="E968" i="25"/>
  <c r="D968" i="25"/>
  <c r="C972" i="25"/>
  <c r="E972" i="25"/>
  <c r="D972" i="25"/>
  <c r="C976" i="25"/>
  <c r="E976" i="25"/>
  <c r="D976" i="25"/>
  <c r="C980" i="25"/>
  <c r="E980" i="25"/>
  <c r="D980" i="25"/>
  <c r="C984" i="25"/>
  <c r="E984" i="25"/>
  <c r="D984" i="25"/>
  <c r="C988" i="25"/>
  <c r="E988" i="25"/>
  <c r="D988" i="25"/>
  <c r="D879" i="25"/>
  <c r="D881" i="25"/>
  <c r="D883" i="25"/>
  <c r="D885" i="25"/>
  <c r="D887" i="25"/>
  <c r="D889" i="25"/>
  <c r="D891" i="25"/>
  <c r="D893" i="25"/>
  <c r="D895" i="25"/>
  <c r="D897" i="25"/>
  <c r="D899" i="25"/>
  <c r="D901" i="25"/>
  <c r="D903" i="25"/>
  <c r="D905" i="25"/>
  <c r="D907" i="25"/>
  <c r="D909" i="25"/>
  <c r="D911" i="25"/>
  <c r="D913" i="25"/>
  <c r="D915" i="25"/>
  <c r="D917" i="25"/>
  <c r="D919" i="25"/>
  <c r="D921" i="25"/>
  <c r="D923" i="25"/>
  <c r="D925" i="25"/>
  <c r="D927" i="25"/>
  <c r="D929" i="25"/>
  <c r="D931" i="25"/>
  <c r="D933" i="25"/>
  <c r="D935" i="25"/>
  <c r="D937" i="25"/>
  <c r="D939" i="25"/>
  <c r="D941" i="25"/>
  <c r="D943" i="25"/>
  <c r="D945" i="25"/>
  <c r="D947" i="25"/>
  <c r="D949" i="25"/>
  <c r="D951" i="25"/>
  <c r="H993" i="25"/>
  <c r="H999" i="25"/>
  <c r="H1003" i="25"/>
  <c r="F1010" i="25"/>
  <c r="G1010" i="25" s="1"/>
  <c r="D953" i="25"/>
  <c r="D955" i="25"/>
  <c r="D957" i="25"/>
  <c r="D959" i="25"/>
  <c r="D961" i="25"/>
  <c r="D963" i="25"/>
  <c r="D965" i="25"/>
  <c r="D967" i="25"/>
  <c r="D969" i="25"/>
  <c r="D971" i="25"/>
  <c r="D973" i="25"/>
  <c r="D975" i="25"/>
  <c r="D977" i="25"/>
  <c r="D979" i="25"/>
  <c r="D981" i="25"/>
  <c r="D983" i="25"/>
  <c r="D985" i="25"/>
  <c r="D987" i="25"/>
  <c r="D989" i="25"/>
  <c r="H992" i="25"/>
  <c r="F994" i="25"/>
  <c r="G994" i="25" s="1"/>
  <c r="H996" i="25"/>
  <c r="H1000" i="25"/>
  <c r="H1004" i="25"/>
  <c r="H1008" i="25"/>
  <c r="D991" i="25"/>
  <c r="D993" i="25"/>
  <c r="D995" i="25"/>
  <c r="D997" i="25"/>
  <c r="D999" i="25"/>
  <c r="D1001" i="25"/>
  <c r="D1003" i="25"/>
  <c r="D1005" i="25"/>
  <c r="D1007" i="25"/>
  <c r="H1011" i="25"/>
  <c r="H1013" i="25"/>
  <c r="H1015" i="25"/>
  <c r="H1017" i="25"/>
  <c r="H1019" i="25"/>
  <c r="D1010" i="25"/>
  <c r="D1012" i="25"/>
  <c r="D1014" i="25"/>
  <c r="D1016" i="25"/>
  <c r="D1018" i="25"/>
  <c r="D1020" i="25"/>
  <c r="F135" i="25" l="1"/>
  <c r="G135" i="25" s="1"/>
  <c r="F560" i="25"/>
  <c r="F544" i="25"/>
  <c r="F528" i="25"/>
  <c r="F512" i="25"/>
  <c r="F496" i="25"/>
  <c r="F384" i="25"/>
  <c r="G384" i="25" s="1"/>
  <c r="H168" i="25"/>
  <c r="M141" i="25"/>
  <c r="H112" i="25"/>
  <c r="F98" i="25"/>
  <c r="G98" i="25" s="1"/>
  <c r="H90" i="25"/>
  <c r="F44" i="25"/>
  <c r="G44" i="25" s="1"/>
  <c r="H36" i="25"/>
  <c r="F28" i="25"/>
  <c r="G28" i="25" s="1"/>
  <c r="M169" i="25"/>
  <c r="M153" i="25"/>
  <c r="F905" i="25"/>
  <c r="G905" i="25" s="1"/>
  <c r="H899" i="25"/>
  <c r="J899" i="25" s="1"/>
  <c r="I899" i="25" s="1"/>
  <c r="F895" i="25"/>
  <c r="G895" i="25" s="1"/>
  <c r="F891" i="25"/>
  <c r="G891" i="25" s="1"/>
  <c r="H887" i="25"/>
  <c r="J887" i="25" s="1"/>
  <c r="I887" i="25" s="1"/>
  <c r="H883" i="25"/>
  <c r="F879" i="25"/>
  <c r="G879" i="25" s="1"/>
  <c r="F875" i="25"/>
  <c r="G875" i="25" s="1"/>
  <c r="F871" i="25"/>
  <c r="G871" i="25" s="1"/>
  <c r="F851" i="25"/>
  <c r="G851" i="25" s="1"/>
  <c r="F847" i="25"/>
  <c r="G847" i="25" s="1"/>
  <c r="F843" i="25"/>
  <c r="G843" i="25" s="1"/>
  <c r="F831" i="25"/>
  <c r="G831" i="25" s="1"/>
  <c r="F827" i="25"/>
  <c r="G827" i="25" s="1"/>
  <c r="F815" i="25"/>
  <c r="G815" i="25" s="1"/>
  <c r="F811" i="25"/>
  <c r="G811" i="25" s="1"/>
  <c r="F799" i="25"/>
  <c r="G799" i="25" s="1"/>
  <c r="F795" i="25"/>
  <c r="G795" i="25" s="1"/>
  <c r="H1020" i="25"/>
  <c r="J1020" i="25" s="1"/>
  <c r="I1020" i="25" s="1"/>
  <c r="F688" i="25"/>
  <c r="G688" i="25" s="1"/>
  <c r="F626" i="25"/>
  <c r="G626" i="25" s="1"/>
  <c r="F594" i="25"/>
  <c r="G594" i="25" s="1"/>
  <c r="F486" i="25"/>
  <c r="G486" i="25" s="1"/>
  <c r="F470" i="25"/>
  <c r="G470" i="25" s="1"/>
  <c r="F454" i="25"/>
  <c r="G454" i="25" s="1"/>
  <c r="F438" i="25"/>
  <c r="G438" i="25" s="1"/>
  <c r="F422" i="25"/>
  <c r="G422" i="25" s="1"/>
  <c r="H70" i="25"/>
  <c r="H62" i="25"/>
  <c r="H54" i="25"/>
  <c r="F34" i="25"/>
  <c r="G34" i="25" s="1"/>
  <c r="F921" i="25"/>
  <c r="G921" i="25" s="1"/>
  <c r="H917" i="25"/>
  <c r="F704" i="25"/>
  <c r="G704" i="25" s="1"/>
  <c r="F700" i="25"/>
  <c r="G700" i="25" s="1"/>
  <c r="F634" i="25"/>
  <c r="G634" i="25" s="1"/>
  <c r="F602" i="25"/>
  <c r="G602" i="25" s="1"/>
  <c r="F570" i="25"/>
  <c r="G570" i="25" s="1"/>
  <c r="F566" i="25"/>
  <c r="G566" i="25" s="1"/>
  <c r="F562" i="25"/>
  <c r="G562" i="25" s="1"/>
  <c r="F558" i="25"/>
  <c r="G558" i="25" s="1"/>
  <c r="F554" i="25"/>
  <c r="G554" i="25" s="1"/>
  <c r="F550" i="25"/>
  <c r="G550" i="25" s="1"/>
  <c r="F546" i="25"/>
  <c r="G546" i="25" s="1"/>
  <c r="F542" i="25"/>
  <c r="G542" i="25" s="1"/>
  <c r="F538" i="25"/>
  <c r="G538" i="25" s="1"/>
  <c r="F534" i="25"/>
  <c r="G534" i="25" s="1"/>
  <c r="F530" i="25"/>
  <c r="G530" i="25" s="1"/>
  <c r="F526" i="25"/>
  <c r="G526" i="25" s="1"/>
  <c r="F522" i="25"/>
  <c r="G522" i="25" s="1"/>
  <c r="F518" i="25"/>
  <c r="G518" i="25" s="1"/>
  <c r="F514" i="25"/>
  <c r="G514" i="25" s="1"/>
  <c r="F510" i="25"/>
  <c r="G510" i="25" s="1"/>
  <c r="F506" i="25"/>
  <c r="G506" i="25" s="1"/>
  <c r="F502" i="25"/>
  <c r="G502" i="25" s="1"/>
  <c r="F498" i="25"/>
  <c r="G498" i="25" s="1"/>
  <c r="F494" i="25"/>
  <c r="G494" i="25" s="1"/>
  <c r="F478" i="25"/>
  <c r="G478" i="25" s="1"/>
  <c r="F462" i="25"/>
  <c r="G462" i="25" s="1"/>
  <c r="F446" i="25"/>
  <c r="G446" i="25" s="1"/>
  <c r="F430" i="25"/>
  <c r="G430" i="25" s="1"/>
  <c r="F42" i="25"/>
  <c r="G42" i="25" s="1"/>
  <c r="F977" i="25"/>
  <c r="G977" i="25" s="1"/>
  <c r="F664" i="25"/>
  <c r="G664" i="25" s="1"/>
  <c r="F658" i="25"/>
  <c r="G658" i="25" s="1"/>
  <c r="F654" i="25"/>
  <c r="G654" i="25" s="1"/>
  <c r="F642" i="25"/>
  <c r="G642" i="25" s="1"/>
  <c r="F638" i="25"/>
  <c r="G638" i="25" s="1"/>
  <c r="F176" i="25"/>
  <c r="G176" i="25" s="1"/>
  <c r="F166" i="25"/>
  <c r="G166" i="25" s="1"/>
  <c r="F30" i="25"/>
  <c r="G30" i="25" s="1"/>
  <c r="F394" i="25"/>
  <c r="G394" i="25" s="1"/>
  <c r="F985" i="25"/>
  <c r="G985" i="25" s="1"/>
  <c r="F582" i="25"/>
  <c r="G582" i="25" s="1"/>
  <c r="F442" i="25"/>
  <c r="G442" i="25" s="1"/>
  <c r="F184" i="25"/>
  <c r="G184" i="25" s="1"/>
  <c r="M735" i="25"/>
  <c r="M733" i="25"/>
  <c r="M731" i="25"/>
  <c r="M729" i="25"/>
  <c r="M727" i="25"/>
  <c r="M725" i="25"/>
  <c r="M723" i="25"/>
  <c r="M721" i="25"/>
  <c r="M419" i="25"/>
  <c r="M37" i="25"/>
  <c r="M33" i="25"/>
  <c r="M1009" i="25"/>
  <c r="H1001" i="25"/>
  <c r="F993" i="25"/>
  <c r="G993" i="25" s="1"/>
  <c r="F957" i="25"/>
  <c r="G957" i="25" s="1"/>
  <c r="F951" i="25"/>
  <c r="G951" i="25" s="1"/>
  <c r="F943" i="25"/>
  <c r="G943" i="25" s="1"/>
  <c r="F935" i="25"/>
  <c r="G935" i="25" s="1"/>
  <c r="F928" i="25"/>
  <c r="G928" i="25" s="1"/>
  <c r="F920" i="25"/>
  <c r="G920" i="25" s="1"/>
  <c r="F912" i="25"/>
  <c r="G912" i="25" s="1"/>
  <c r="F904" i="25"/>
  <c r="G904" i="25" s="1"/>
  <c r="F927" i="25"/>
  <c r="G927" i="25" s="1"/>
  <c r="F919" i="25"/>
  <c r="G919" i="25" s="1"/>
  <c r="F911" i="25"/>
  <c r="G911" i="25" s="1"/>
  <c r="F903" i="25"/>
  <c r="G903" i="25" s="1"/>
  <c r="F897" i="25"/>
  <c r="G897" i="25" s="1"/>
  <c r="F889" i="25"/>
  <c r="G889" i="25" s="1"/>
  <c r="F881" i="25"/>
  <c r="G881" i="25" s="1"/>
  <c r="F873" i="25"/>
  <c r="G873" i="25" s="1"/>
  <c r="F865" i="25"/>
  <c r="G865" i="25" s="1"/>
  <c r="F857" i="25"/>
  <c r="G857" i="25" s="1"/>
  <c r="F841" i="25"/>
  <c r="G841" i="25" s="1"/>
  <c r="F833" i="25"/>
  <c r="G833" i="25" s="1"/>
  <c r="F825" i="25"/>
  <c r="G825" i="25" s="1"/>
  <c r="F817" i="25"/>
  <c r="G817" i="25" s="1"/>
  <c r="F809" i="25"/>
  <c r="G809" i="25" s="1"/>
  <c r="F801" i="25"/>
  <c r="G801" i="25" s="1"/>
  <c r="F793" i="25"/>
  <c r="G793" i="25" s="1"/>
  <c r="F785" i="25"/>
  <c r="G785" i="25" s="1"/>
  <c r="F777" i="25"/>
  <c r="G777" i="25" s="1"/>
  <c r="F769" i="25"/>
  <c r="G769" i="25" s="1"/>
  <c r="F761" i="25"/>
  <c r="G761" i="25" s="1"/>
  <c r="F678" i="25"/>
  <c r="G678" i="25" s="1"/>
  <c r="F1018" i="25"/>
  <c r="G1018" i="25" s="1"/>
  <c r="H1007" i="25"/>
  <c r="F1001" i="25"/>
  <c r="G1001" i="25" s="1"/>
  <c r="H995" i="25"/>
  <c r="H991" i="25"/>
  <c r="F1012" i="25"/>
  <c r="G1012" i="25" s="1"/>
  <c r="H943" i="25"/>
  <c r="J943" i="25" s="1"/>
  <c r="I943" i="25" s="1"/>
  <c r="H919" i="25"/>
  <c r="H903" i="25"/>
  <c r="H895" i="25"/>
  <c r="H889" i="25"/>
  <c r="F883" i="25"/>
  <c r="G883" i="25" s="1"/>
  <c r="F867" i="25"/>
  <c r="G867" i="25" s="1"/>
  <c r="F859" i="25"/>
  <c r="G859" i="25" s="1"/>
  <c r="F849" i="25"/>
  <c r="G849" i="25" s="1"/>
  <c r="F578" i="25"/>
  <c r="G578" i="25" s="1"/>
  <c r="F574" i="25"/>
  <c r="G574" i="25" s="1"/>
  <c r="F696" i="25"/>
  <c r="G696" i="25" s="1"/>
  <c r="F694" i="25"/>
  <c r="G694" i="25" s="1"/>
  <c r="F692" i="25"/>
  <c r="G692" i="25" s="1"/>
  <c r="F684" i="25"/>
  <c r="G684" i="25" s="1"/>
  <c r="F434" i="25"/>
  <c r="G434" i="25" s="1"/>
  <c r="F568" i="25"/>
  <c r="G568" i="25" s="1"/>
  <c r="F536" i="25"/>
  <c r="G536" i="25" s="1"/>
  <c r="F504" i="25"/>
  <c r="G504" i="25" s="1"/>
  <c r="F334" i="25"/>
  <c r="G334" i="25" s="1"/>
  <c r="F332" i="25"/>
  <c r="G332" i="25" s="1"/>
  <c r="F330" i="25"/>
  <c r="G330" i="25" s="1"/>
  <c r="F326" i="25"/>
  <c r="G326" i="25" s="1"/>
  <c r="F324" i="25"/>
  <c r="G324" i="25" s="1"/>
  <c r="F318" i="25"/>
  <c r="G318" i="25" s="1"/>
  <c r="F316" i="25"/>
  <c r="G316" i="25" s="1"/>
  <c r="F314" i="25"/>
  <c r="G314" i="25" s="1"/>
  <c r="F310" i="25"/>
  <c r="G310" i="25" s="1"/>
  <c r="F308" i="25"/>
  <c r="G308" i="25" s="1"/>
  <c r="F306" i="25"/>
  <c r="G306" i="25" s="1"/>
  <c r="F302" i="25"/>
  <c r="G302" i="25" s="1"/>
  <c r="F300" i="25"/>
  <c r="G300" i="25" s="1"/>
  <c r="F294" i="25"/>
  <c r="G294" i="25" s="1"/>
  <c r="F292" i="25"/>
  <c r="G292" i="25" s="1"/>
  <c r="F286" i="25"/>
  <c r="G286" i="25" s="1"/>
  <c r="F284" i="25"/>
  <c r="G284" i="25" s="1"/>
  <c r="F278" i="25"/>
  <c r="G278" i="25" s="1"/>
  <c r="F276" i="25"/>
  <c r="G276" i="25" s="1"/>
  <c r="F274" i="25"/>
  <c r="G274" i="25" s="1"/>
  <c r="F270" i="25"/>
  <c r="G270" i="25" s="1"/>
  <c r="F268" i="25"/>
  <c r="G268" i="25" s="1"/>
  <c r="F266" i="25"/>
  <c r="G266" i="25" s="1"/>
  <c r="F262" i="25"/>
  <c r="G262" i="25" s="1"/>
  <c r="F260" i="25"/>
  <c r="G260" i="25" s="1"/>
  <c r="F254" i="25"/>
  <c r="G254" i="25" s="1"/>
  <c r="F252" i="25"/>
  <c r="G252" i="25" s="1"/>
  <c r="F246" i="25"/>
  <c r="G246" i="25" s="1"/>
  <c r="F244" i="25"/>
  <c r="G244" i="25" s="1"/>
  <c r="F242" i="25"/>
  <c r="G242" i="25" s="1"/>
  <c r="F238" i="25"/>
  <c r="G238" i="25" s="1"/>
  <c r="F236" i="25"/>
  <c r="G236" i="25" s="1"/>
  <c r="F230" i="25"/>
  <c r="G230" i="25" s="1"/>
  <c r="F228" i="25"/>
  <c r="G228" i="25" s="1"/>
  <c r="F222" i="25"/>
  <c r="G222" i="25" s="1"/>
  <c r="F220" i="25"/>
  <c r="G220" i="25" s="1"/>
  <c r="F214" i="25"/>
  <c r="G214" i="25" s="1"/>
  <c r="F212" i="25"/>
  <c r="G212" i="25" s="1"/>
  <c r="F210" i="25"/>
  <c r="G210" i="25" s="1"/>
  <c r="F202" i="25"/>
  <c r="G202" i="25" s="1"/>
  <c r="M173" i="25"/>
  <c r="H157" i="25"/>
  <c r="F138" i="25"/>
  <c r="G138" i="25" s="1"/>
  <c r="H158" i="25"/>
  <c r="H120" i="25"/>
  <c r="F36" i="25"/>
  <c r="G36" i="25" s="1"/>
  <c r="F973" i="25"/>
  <c r="G973" i="25" s="1"/>
  <c r="H1016" i="25"/>
  <c r="H1005" i="25"/>
  <c r="H997" i="25"/>
  <c r="F490" i="25"/>
  <c r="G490" i="25" s="1"/>
  <c r="F715" i="25"/>
  <c r="G715" i="25" s="1"/>
  <c r="H707" i="25"/>
  <c r="F699" i="25"/>
  <c r="G699" i="25" s="1"/>
  <c r="H691" i="25"/>
  <c r="F683" i="25"/>
  <c r="G683" i="25" s="1"/>
  <c r="H675" i="25"/>
  <c r="H667" i="25"/>
  <c r="F660" i="25"/>
  <c r="G660" i="25" s="1"/>
  <c r="F652" i="25"/>
  <c r="G652" i="25" s="1"/>
  <c r="F644" i="25"/>
  <c r="G644" i="25" s="1"/>
  <c r="F632" i="25"/>
  <c r="G632" i="25" s="1"/>
  <c r="F616" i="25"/>
  <c r="G616" i="25" s="1"/>
  <c r="F600" i="25"/>
  <c r="G600" i="25" s="1"/>
  <c r="F584" i="25"/>
  <c r="G584" i="25" s="1"/>
  <c r="F564" i="25"/>
  <c r="G564" i="25" s="1"/>
  <c r="F556" i="25"/>
  <c r="G556" i="25" s="1"/>
  <c r="F548" i="25"/>
  <c r="G548" i="25" s="1"/>
  <c r="F540" i="25"/>
  <c r="G540" i="25" s="1"/>
  <c r="F532" i="25"/>
  <c r="G532" i="25" s="1"/>
  <c r="F524" i="25"/>
  <c r="G524" i="25" s="1"/>
  <c r="F516" i="25"/>
  <c r="G516" i="25" s="1"/>
  <c r="F508" i="25"/>
  <c r="G508" i="25" s="1"/>
  <c r="F500" i="25"/>
  <c r="G500" i="25" s="1"/>
  <c r="F492" i="25"/>
  <c r="G492" i="25" s="1"/>
  <c r="F484" i="25"/>
  <c r="G484" i="25" s="1"/>
  <c r="F468" i="25"/>
  <c r="G468" i="25" s="1"/>
  <c r="F452" i="25"/>
  <c r="G452" i="25" s="1"/>
  <c r="F436" i="25"/>
  <c r="G436" i="25" s="1"/>
  <c r="F420" i="25"/>
  <c r="G420" i="25" s="1"/>
  <c r="M135" i="25"/>
  <c r="F38" i="25"/>
  <c r="G38" i="25" s="1"/>
  <c r="BK21" i="25"/>
  <c r="H935" i="25"/>
  <c r="H897" i="25"/>
  <c r="H881" i="25"/>
  <c r="F153" i="25"/>
  <c r="G153" i="25" s="1"/>
  <c r="F141" i="25"/>
  <c r="M39" i="25"/>
  <c r="M35" i="25"/>
  <c r="M25" i="25"/>
  <c r="F702" i="25"/>
  <c r="G702" i="25" s="1"/>
  <c r="F686" i="25"/>
  <c r="G686" i="25" s="1"/>
  <c r="J693" i="25"/>
  <c r="I693" i="25" s="1"/>
  <c r="J677" i="25"/>
  <c r="I677" i="25" s="1"/>
  <c r="F1009" i="25"/>
  <c r="G1009" i="25" s="1"/>
  <c r="J701" i="25"/>
  <c r="I701" i="25" s="1"/>
  <c r="J685" i="25"/>
  <c r="I685" i="25" s="1"/>
  <c r="F169" i="25"/>
  <c r="G169" i="25" s="1"/>
  <c r="H153" i="25"/>
  <c r="F90" i="25"/>
  <c r="G90" i="25" s="1"/>
  <c r="M43" i="25"/>
  <c r="M924" i="25"/>
  <c r="M916" i="25"/>
  <c r="M908" i="25"/>
  <c r="M984" i="25"/>
  <c r="M976" i="25"/>
  <c r="M968" i="25"/>
  <c r="M960" i="25"/>
  <c r="M990" i="25"/>
  <c r="M982" i="25"/>
  <c r="M974" i="25"/>
  <c r="M966" i="25"/>
  <c r="M958" i="25"/>
  <c r="M749" i="25"/>
  <c r="M747" i="25"/>
  <c r="M745" i="25"/>
  <c r="M743" i="25"/>
  <c r="M741" i="25"/>
  <c r="M739" i="25"/>
  <c r="M737" i="25"/>
  <c r="M490" i="25"/>
  <c r="M426" i="25"/>
  <c r="M411" i="25"/>
  <c r="M409" i="25"/>
  <c r="M407" i="25"/>
  <c r="M405" i="25"/>
  <c r="M395" i="25"/>
  <c r="M393" i="25"/>
  <c r="M391" i="25"/>
  <c r="M389" i="25"/>
  <c r="M379" i="25"/>
  <c r="M377" i="25"/>
  <c r="M375" i="25"/>
  <c r="M373" i="25"/>
  <c r="M363" i="25"/>
  <c r="M361" i="25"/>
  <c r="M359" i="25"/>
  <c r="M357" i="25"/>
  <c r="M347" i="25"/>
  <c r="M345" i="25"/>
  <c r="M343" i="25"/>
  <c r="M341" i="25"/>
  <c r="M282" i="25"/>
  <c r="M41" i="25"/>
  <c r="M27" i="25"/>
  <c r="F1016" i="25"/>
  <c r="G1016" i="25" s="1"/>
  <c r="M1016" i="25"/>
  <c r="F1014" i="25"/>
  <c r="G1014" i="25" s="1"/>
  <c r="M1014" i="25"/>
  <c r="M1011" i="25"/>
  <c r="F1005" i="25"/>
  <c r="G1005" i="25" s="1"/>
  <c r="M1005" i="25"/>
  <c r="M1002" i="25"/>
  <c r="F997" i="25"/>
  <c r="G997" i="25" s="1"/>
  <c r="M997" i="25"/>
  <c r="M994" i="25"/>
  <c r="M987" i="25"/>
  <c r="F981" i="25"/>
  <c r="G981" i="25" s="1"/>
  <c r="M981" i="25"/>
  <c r="M988" i="25"/>
  <c r="M980" i="25"/>
  <c r="M972" i="25"/>
  <c r="M964" i="25"/>
  <c r="M956" i="25"/>
  <c r="M986" i="25"/>
  <c r="M978" i="25"/>
  <c r="M970" i="25"/>
  <c r="M962" i="25"/>
  <c r="M954" i="25"/>
  <c r="M783" i="25"/>
  <c r="M779" i="25"/>
  <c r="M775" i="25"/>
  <c r="M771" i="25"/>
  <c r="M767" i="25"/>
  <c r="M763" i="25"/>
  <c r="M759" i="25"/>
  <c r="M756" i="25"/>
  <c r="M754" i="25"/>
  <c r="M752" i="25"/>
  <c r="M750" i="25"/>
  <c r="M740" i="25"/>
  <c r="M680" i="25"/>
  <c r="M676" i="25"/>
  <c r="J709" i="25"/>
  <c r="I709" i="25" s="1"/>
  <c r="M637" i="25"/>
  <c r="M635" i="25"/>
  <c r="M633" i="25"/>
  <c r="M631" i="25"/>
  <c r="M629" i="25"/>
  <c r="M627" i="25"/>
  <c r="M625" i="25"/>
  <c r="M623" i="25"/>
  <c r="M621" i="25"/>
  <c r="M619" i="25"/>
  <c r="M617" i="25"/>
  <c r="M615" i="25"/>
  <c r="M613" i="25"/>
  <c r="M611" i="25"/>
  <c r="M609" i="25"/>
  <c r="M607" i="25"/>
  <c r="M605" i="25"/>
  <c r="M603" i="25"/>
  <c r="M601" i="25"/>
  <c r="M599" i="25"/>
  <c r="M597" i="25"/>
  <c r="M595" i="25"/>
  <c r="M593" i="25"/>
  <c r="M591" i="25"/>
  <c r="M589" i="25"/>
  <c r="M587" i="25"/>
  <c r="M585" i="25"/>
  <c r="M583" i="25"/>
  <c r="M581" i="25"/>
  <c r="M579" i="25"/>
  <c r="M577" i="25"/>
  <c r="M575" i="25"/>
  <c r="M573" i="25"/>
  <c r="M571" i="25"/>
  <c r="M491" i="25"/>
  <c r="M489" i="25"/>
  <c r="M487" i="25"/>
  <c r="M485" i="25"/>
  <c r="M483" i="25"/>
  <c r="M481" i="25"/>
  <c r="M479" i="25"/>
  <c r="M477" i="25"/>
  <c r="M475" i="25"/>
  <c r="M473" i="25"/>
  <c r="M471" i="25"/>
  <c r="M469" i="25"/>
  <c r="M467" i="25"/>
  <c r="M465" i="25"/>
  <c r="M463" i="25"/>
  <c r="M461" i="25"/>
  <c r="M459" i="25"/>
  <c r="M457" i="25"/>
  <c r="M455" i="25"/>
  <c r="M453" i="25"/>
  <c r="M451" i="25"/>
  <c r="M449" i="25"/>
  <c r="M447" i="25"/>
  <c r="M445" i="25"/>
  <c r="M443" i="25"/>
  <c r="M441" i="25"/>
  <c r="M439" i="25"/>
  <c r="M437" i="25"/>
  <c r="M435" i="25"/>
  <c r="M433" i="25"/>
  <c r="M431" i="25"/>
  <c r="M429" i="25"/>
  <c r="M427" i="25"/>
  <c r="M425" i="25"/>
  <c r="M423" i="25"/>
  <c r="M421" i="25"/>
  <c r="M346" i="25"/>
  <c r="M337" i="25"/>
  <c r="M335" i="25"/>
  <c r="M333" i="25"/>
  <c r="M331" i="25"/>
  <c r="M329" i="25"/>
  <c r="M327" i="25"/>
  <c r="M325" i="25"/>
  <c r="M323" i="25"/>
  <c r="M321" i="25"/>
  <c r="M319" i="25"/>
  <c r="M317" i="25"/>
  <c r="M315" i="25"/>
  <c r="M313" i="25"/>
  <c r="M311" i="25"/>
  <c r="M309" i="25"/>
  <c r="M307" i="25"/>
  <c r="M305" i="25"/>
  <c r="M303" i="25"/>
  <c r="M301" i="25"/>
  <c r="M299" i="25"/>
  <c r="M297" i="25"/>
  <c r="M295" i="25"/>
  <c r="M293" i="25"/>
  <c r="M291" i="25"/>
  <c r="M289" i="25"/>
  <c r="M287" i="25"/>
  <c r="M285" i="25"/>
  <c r="M283" i="25"/>
  <c r="M281" i="25"/>
  <c r="M279" i="25"/>
  <c r="M277" i="25"/>
  <c r="M275" i="25"/>
  <c r="M273" i="25"/>
  <c r="M271" i="25"/>
  <c r="M269" i="25"/>
  <c r="M267" i="25"/>
  <c r="M265" i="25"/>
  <c r="M263" i="25"/>
  <c r="M261" i="25"/>
  <c r="M259" i="25"/>
  <c r="M257" i="25"/>
  <c r="M255" i="25"/>
  <c r="M253" i="25"/>
  <c r="M251" i="25"/>
  <c r="M249" i="25"/>
  <c r="M247" i="25"/>
  <c r="M245" i="25"/>
  <c r="M243" i="25"/>
  <c r="M241" i="25"/>
  <c r="M239" i="25"/>
  <c r="M237" i="25"/>
  <c r="M235" i="25"/>
  <c r="M233" i="25"/>
  <c r="M231" i="25"/>
  <c r="M229" i="25"/>
  <c r="M227" i="25"/>
  <c r="M225" i="25"/>
  <c r="M223" i="25"/>
  <c r="M221" i="25"/>
  <c r="M219" i="25"/>
  <c r="M217" i="25"/>
  <c r="M215" i="25"/>
  <c r="M213" i="25"/>
  <c r="M211" i="25"/>
  <c r="M209" i="25"/>
  <c r="M207" i="25"/>
  <c r="M205" i="25"/>
  <c r="M203" i="25"/>
  <c r="M201" i="25"/>
  <c r="M199" i="25"/>
  <c r="M197" i="25"/>
  <c r="M195" i="25"/>
  <c r="M193" i="25"/>
  <c r="M191" i="25"/>
  <c r="M189" i="25"/>
  <c r="M187" i="25"/>
  <c r="M185" i="25"/>
  <c r="M183" i="25"/>
  <c r="M181" i="25"/>
  <c r="M179" i="25"/>
  <c r="M177" i="25"/>
  <c r="M175" i="25"/>
  <c r="M47" i="25"/>
  <c r="M31" i="25"/>
  <c r="M49" i="25"/>
  <c r="M29" i="25"/>
  <c r="M23" i="25"/>
  <c r="M1001" i="25"/>
  <c r="M993" i="25"/>
  <c r="F989" i="25"/>
  <c r="G989" i="25" s="1"/>
  <c r="M989" i="25"/>
  <c r="M979" i="25"/>
  <c r="M973" i="25"/>
  <c r="M963" i="25"/>
  <c r="M957" i="25"/>
  <c r="M951" i="25"/>
  <c r="M943" i="25"/>
  <c r="M935" i="25"/>
  <c r="M928" i="25"/>
  <c r="M920" i="25"/>
  <c r="M912" i="25"/>
  <c r="M904" i="25"/>
  <c r="M927" i="25"/>
  <c r="M919" i="25"/>
  <c r="M911" i="25"/>
  <c r="M903" i="25"/>
  <c r="M897" i="25"/>
  <c r="M889" i="25"/>
  <c r="M881" i="25"/>
  <c r="M873" i="25"/>
  <c r="M865" i="25"/>
  <c r="M857" i="25"/>
  <c r="M849" i="25"/>
  <c r="M841" i="25"/>
  <c r="M833" i="25"/>
  <c r="M825" i="25"/>
  <c r="M817" i="25"/>
  <c r="M809" i="25"/>
  <c r="M801" i="25"/>
  <c r="M793" i="25"/>
  <c r="M785" i="25"/>
  <c r="M777" i="25"/>
  <c r="M769" i="25"/>
  <c r="M761" i="25"/>
  <c r="M753" i="25"/>
  <c r="F376" i="25"/>
  <c r="G376" i="25" s="1"/>
  <c r="M376" i="25"/>
  <c r="M368" i="25"/>
  <c r="F368" i="25"/>
  <c r="G368" i="25" s="1"/>
  <c r="F356" i="25"/>
  <c r="G356" i="25" s="1"/>
  <c r="M356" i="25"/>
  <c r="M352" i="25"/>
  <c r="F352" i="25"/>
  <c r="G352" i="25" s="1"/>
  <c r="F340" i="25"/>
  <c r="G340" i="25" s="1"/>
  <c r="M340" i="25"/>
  <c r="M332" i="25"/>
  <c r="M324" i="25"/>
  <c r="M316" i="25"/>
  <c r="M308" i="25"/>
  <c r="M300" i="25"/>
  <c r="M292" i="25"/>
  <c r="M284" i="25"/>
  <c r="M276" i="25"/>
  <c r="M268" i="25"/>
  <c r="M260" i="25"/>
  <c r="M252" i="25"/>
  <c r="M244" i="25"/>
  <c r="M236" i="25"/>
  <c r="M228" i="25"/>
  <c r="M220" i="25"/>
  <c r="M212" i="25"/>
  <c r="M204" i="25"/>
  <c r="M196" i="25"/>
  <c r="M188" i="25"/>
  <c r="M168" i="25"/>
  <c r="F157" i="25"/>
  <c r="M157" i="25"/>
  <c r="M152" i="25"/>
  <c r="M136" i="25"/>
  <c r="M128" i="25"/>
  <c r="F120" i="25"/>
  <c r="G120" i="25" s="1"/>
  <c r="M120" i="25"/>
  <c r="M117" i="25"/>
  <c r="F112" i="25"/>
  <c r="G112" i="25" s="1"/>
  <c r="M112" i="25"/>
  <c r="M109" i="25"/>
  <c r="M98" i="25"/>
  <c r="M90" i="25"/>
  <c r="F82" i="25"/>
  <c r="G82" i="25" s="1"/>
  <c r="M82" i="25"/>
  <c r="F74" i="25"/>
  <c r="G74" i="25" s="1"/>
  <c r="M74" i="25"/>
  <c r="M72" i="25"/>
  <c r="F64" i="25"/>
  <c r="G64" i="25" s="1"/>
  <c r="M64" i="25"/>
  <c r="F56" i="25"/>
  <c r="G56" i="25" s="1"/>
  <c r="M56" i="25"/>
  <c r="M44" i="25"/>
  <c r="M36" i="25"/>
  <c r="M28" i="25"/>
  <c r="M172" i="25"/>
  <c r="M164" i="25"/>
  <c r="M156" i="25"/>
  <c r="M148" i="25"/>
  <c r="M983" i="25"/>
  <c r="M967" i="25"/>
  <c r="M905" i="25"/>
  <c r="M899" i="25"/>
  <c r="M895" i="25"/>
  <c r="M891" i="25"/>
  <c r="M887" i="25"/>
  <c r="M883" i="25"/>
  <c r="M879" i="25"/>
  <c r="M875" i="25"/>
  <c r="M871" i="25"/>
  <c r="M867" i="25"/>
  <c r="M863" i="25"/>
  <c r="M859" i="25"/>
  <c r="M855" i="25"/>
  <c r="M851" i="25"/>
  <c r="M847" i="25"/>
  <c r="M843" i="25"/>
  <c r="M839" i="25"/>
  <c r="M835" i="25"/>
  <c r="M831" i="25"/>
  <c r="M827" i="25"/>
  <c r="M823" i="25"/>
  <c r="M819" i="25"/>
  <c r="M815" i="25"/>
  <c r="M811" i="25"/>
  <c r="M807" i="25"/>
  <c r="M803" i="25"/>
  <c r="M799" i="25"/>
  <c r="M795" i="25"/>
  <c r="M791" i="25"/>
  <c r="M787" i="25"/>
  <c r="M1020" i="25"/>
  <c r="M1012" i="25"/>
  <c r="M1007" i="25"/>
  <c r="M1003" i="25"/>
  <c r="M999" i="25"/>
  <c r="M995" i="25"/>
  <c r="M991" i="25"/>
  <c r="M975" i="25"/>
  <c r="M959" i="25"/>
  <c r="M755" i="25"/>
  <c r="M736" i="25"/>
  <c r="M720" i="25"/>
  <c r="M716" i="25"/>
  <c r="M688" i="25"/>
  <c r="M684" i="25"/>
  <c r="M626" i="25"/>
  <c r="M610" i="25"/>
  <c r="M594" i="25"/>
  <c r="M578" i="25"/>
  <c r="M486" i="25"/>
  <c r="M470" i="25"/>
  <c r="M454" i="25"/>
  <c r="M438" i="25"/>
  <c r="M422" i="25"/>
  <c r="M406" i="25"/>
  <c r="M390" i="25"/>
  <c r="M374" i="25"/>
  <c r="M358" i="25"/>
  <c r="M342" i="25"/>
  <c r="M326" i="25"/>
  <c r="M310" i="25"/>
  <c r="M294" i="25"/>
  <c r="M278" i="25"/>
  <c r="M262" i="25"/>
  <c r="M246" i="25"/>
  <c r="M230" i="25"/>
  <c r="M214" i="25"/>
  <c r="M198" i="25"/>
  <c r="M180" i="25"/>
  <c r="M162" i="25"/>
  <c r="M158" i="25"/>
  <c r="M70" i="25"/>
  <c r="M66" i="25"/>
  <c r="M62" i="25"/>
  <c r="M58" i="25"/>
  <c r="M54" i="25"/>
  <c r="M50" i="25"/>
  <c r="M34" i="25"/>
  <c r="M921" i="25"/>
  <c r="M917" i="25"/>
  <c r="M744" i="25"/>
  <c r="M728" i="25"/>
  <c r="M704" i="25"/>
  <c r="M700" i="25"/>
  <c r="M672" i="25"/>
  <c r="M668" i="25"/>
  <c r="M634" i="25"/>
  <c r="M618" i="25"/>
  <c r="M602" i="25"/>
  <c r="M586" i="25"/>
  <c r="M570" i="25"/>
  <c r="M566" i="25"/>
  <c r="M562" i="25"/>
  <c r="M558" i="25"/>
  <c r="M554" i="25"/>
  <c r="M550" i="25"/>
  <c r="M546" i="25"/>
  <c r="M542" i="25"/>
  <c r="M538" i="25"/>
  <c r="M534" i="25"/>
  <c r="M530" i="25"/>
  <c r="M526" i="25"/>
  <c r="M522" i="25"/>
  <c r="M518" i="25"/>
  <c r="M514" i="25"/>
  <c r="M510" i="25"/>
  <c r="M506" i="25"/>
  <c r="M502" i="25"/>
  <c r="M498" i="25"/>
  <c r="M494" i="25"/>
  <c r="M478" i="25"/>
  <c r="M462" i="25"/>
  <c r="M446" i="25"/>
  <c r="M430" i="25"/>
  <c r="M414" i="25"/>
  <c r="M398" i="25"/>
  <c r="M382" i="25"/>
  <c r="M366" i="25"/>
  <c r="M350" i="25"/>
  <c r="M334" i="25"/>
  <c r="M318" i="25"/>
  <c r="M302" i="25"/>
  <c r="M286" i="25"/>
  <c r="M270" i="25"/>
  <c r="M254" i="25"/>
  <c r="M238" i="25"/>
  <c r="M222" i="25"/>
  <c r="M206" i="25"/>
  <c r="M190" i="25"/>
  <c r="M146" i="25"/>
  <c r="M142" i="25"/>
  <c r="M104" i="25"/>
  <c r="M100" i="25"/>
  <c r="M96" i="25"/>
  <c r="M92" i="25"/>
  <c r="M88" i="25"/>
  <c r="M84" i="25"/>
  <c r="M42" i="25"/>
  <c r="M26" i="25"/>
  <c r="M977" i="25"/>
  <c r="M751" i="25"/>
  <c r="F751" i="25"/>
  <c r="G751" i="25" s="1"/>
  <c r="M732" i="25"/>
  <c r="M696" i="25"/>
  <c r="M692" i="25"/>
  <c r="M664" i="25"/>
  <c r="M658" i="25"/>
  <c r="M654" i="25"/>
  <c r="M650" i="25"/>
  <c r="M646" i="25"/>
  <c r="M642" i="25"/>
  <c r="M638" i="25"/>
  <c r="M606" i="25"/>
  <c r="M574" i="25"/>
  <c r="M466" i="25"/>
  <c r="M434" i="25"/>
  <c r="F402" i="25"/>
  <c r="G402" i="25" s="1"/>
  <c r="M402" i="25"/>
  <c r="F370" i="25"/>
  <c r="G370" i="25" s="1"/>
  <c r="M370" i="25"/>
  <c r="F338" i="25"/>
  <c r="G338" i="25" s="1"/>
  <c r="M338" i="25"/>
  <c r="M306" i="25"/>
  <c r="M274" i="25"/>
  <c r="M242" i="25"/>
  <c r="M210" i="25"/>
  <c r="M176" i="25"/>
  <c r="F170" i="25"/>
  <c r="G170" i="25" s="1"/>
  <c r="M170" i="25"/>
  <c r="M166" i="25"/>
  <c r="M138" i="25"/>
  <c r="M30" i="25"/>
  <c r="M1018" i="25"/>
  <c r="M394" i="25"/>
  <c r="M330" i="25"/>
  <c r="M266" i="25"/>
  <c r="M202" i="25"/>
  <c r="M985" i="25"/>
  <c r="M724" i="25"/>
  <c r="M712" i="25"/>
  <c r="M708" i="25"/>
  <c r="M582" i="25"/>
  <c r="M442" i="25"/>
  <c r="M969" i="25"/>
  <c r="M38" i="25"/>
  <c r="M125" i="25"/>
  <c r="M45" i="25"/>
  <c r="M218" i="25"/>
  <c r="M971" i="25"/>
  <c r="F965" i="25"/>
  <c r="G965" i="25" s="1"/>
  <c r="M965" i="25"/>
  <c r="M955" i="25"/>
  <c r="M947" i="25"/>
  <c r="M939" i="25"/>
  <c r="M931" i="25"/>
  <c r="M923" i="25"/>
  <c r="M915" i="25"/>
  <c r="M907" i="25"/>
  <c r="M901" i="25"/>
  <c r="M893" i="25"/>
  <c r="M885" i="25"/>
  <c r="M877" i="25"/>
  <c r="M869" i="25"/>
  <c r="M861" i="25"/>
  <c r="M853" i="25"/>
  <c r="M845" i="25"/>
  <c r="M837" i="25"/>
  <c r="M829" i="25"/>
  <c r="M821" i="25"/>
  <c r="H746" i="25"/>
  <c r="M746" i="25"/>
  <c r="H738" i="25"/>
  <c r="J738" i="25" s="1"/>
  <c r="I738" i="25" s="1"/>
  <c r="M738" i="25"/>
  <c r="H730" i="25"/>
  <c r="M730" i="25"/>
  <c r="H722" i="25"/>
  <c r="J722" i="25" s="1"/>
  <c r="I722" i="25" s="1"/>
  <c r="M722" i="25"/>
  <c r="H719" i="25"/>
  <c r="M719" i="25"/>
  <c r="H711" i="25"/>
  <c r="M711" i="25"/>
  <c r="H703" i="25"/>
  <c r="M703" i="25"/>
  <c r="H695" i="25"/>
  <c r="M695" i="25"/>
  <c r="H687" i="25"/>
  <c r="M687" i="25"/>
  <c r="H679" i="25"/>
  <c r="M679" i="25"/>
  <c r="H671" i="25"/>
  <c r="M671" i="25"/>
  <c r="H663" i="25"/>
  <c r="M663" i="25"/>
  <c r="H718" i="25"/>
  <c r="M718" i="25"/>
  <c r="H710" i="25"/>
  <c r="M710" i="25"/>
  <c r="H702" i="25"/>
  <c r="J702" i="25" s="1"/>
  <c r="M702" i="25"/>
  <c r="H694" i="25"/>
  <c r="M694" i="25"/>
  <c r="H686" i="25"/>
  <c r="J686" i="25" s="1"/>
  <c r="M686" i="25"/>
  <c r="H678" i="25"/>
  <c r="M678" i="25"/>
  <c r="H670" i="25"/>
  <c r="M670" i="25"/>
  <c r="H662" i="25"/>
  <c r="M662" i="25"/>
  <c r="H656" i="25"/>
  <c r="M656" i="25"/>
  <c r="H648" i="25"/>
  <c r="M648" i="25"/>
  <c r="H640" i="25"/>
  <c r="M640" i="25"/>
  <c r="H636" i="25"/>
  <c r="M636" i="25"/>
  <c r="H628" i="25"/>
  <c r="M628" i="25"/>
  <c r="H620" i="25"/>
  <c r="M620" i="25"/>
  <c r="H612" i="25"/>
  <c r="M612" i="25"/>
  <c r="H604" i="25"/>
  <c r="M604" i="25"/>
  <c r="H596" i="25"/>
  <c r="M596" i="25"/>
  <c r="H588" i="25"/>
  <c r="M588" i="25"/>
  <c r="H580" i="25"/>
  <c r="M580" i="25"/>
  <c r="H572" i="25"/>
  <c r="M572" i="25"/>
  <c r="H568" i="25"/>
  <c r="M568" i="25"/>
  <c r="H560" i="25"/>
  <c r="J560" i="25" s="1"/>
  <c r="M560" i="25"/>
  <c r="H552" i="25"/>
  <c r="M552" i="25"/>
  <c r="H544" i="25"/>
  <c r="J544" i="25" s="1"/>
  <c r="M544" i="25"/>
  <c r="H536" i="25"/>
  <c r="J536" i="25" s="1"/>
  <c r="M536" i="25"/>
  <c r="H528" i="25"/>
  <c r="J528" i="25" s="1"/>
  <c r="M528" i="25"/>
  <c r="H520" i="25"/>
  <c r="J520" i="25" s="1"/>
  <c r="I520" i="25" s="1"/>
  <c r="M520" i="25"/>
  <c r="H512" i="25"/>
  <c r="J512" i="25" s="1"/>
  <c r="M512" i="25"/>
  <c r="H504" i="25"/>
  <c r="M504" i="25"/>
  <c r="H496" i="25"/>
  <c r="J496" i="25" s="1"/>
  <c r="M496" i="25"/>
  <c r="H488" i="25"/>
  <c r="M488" i="25"/>
  <c r="H480" i="25"/>
  <c r="M480" i="25"/>
  <c r="H472" i="25"/>
  <c r="M472" i="25"/>
  <c r="H464" i="25"/>
  <c r="M464" i="25"/>
  <c r="H456" i="25"/>
  <c r="M456" i="25"/>
  <c r="H448" i="25"/>
  <c r="M448" i="25"/>
  <c r="H440" i="25"/>
  <c r="M440" i="25"/>
  <c r="H432" i="25"/>
  <c r="M432" i="25"/>
  <c r="H424" i="25"/>
  <c r="M424" i="25"/>
  <c r="F412" i="25"/>
  <c r="G412" i="25" s="1"/>
  <c r="M412" i="25"/>
  <c r="F408" i="25"/>
  <c r="G408" i="25" s="1"/>
  <c r="M408" i="25"/>
  <c r="F400" i="25"/>
  <c r="G400" i="25" s="1"/>
  <c r="M400" i="25"/>
  <c r="F388" i="25"/>
  <c r="G388" i="25" s="1"/>
  <c r="M388" i="25"/>
  <c r="F380" i="25"/>
  <c r="G380" i="25" s="1"/>
  <c r="M380" i="25"/>
  <c r="M661" i="25"/>
  <c r="M653" i="25"/>
  <c r="M645" i="25"/>
  <c r="M598" i="25"/>
  <c r="M557" i="25"/>
  <c r="M541" i="25"/>
  <c r="M525" i="25"/>
  <c r="M509" i="25"/>
  <c r="M493" i="25"/>
  <c r="M378" i="25"/>
  <c r="F378" i="25"/>
  <c r="G378" i="25" s="1"/>
  <c r="M250" i="25"/>
  <c r="M813" i="25"/>
  <c r="M805" i="25"/>
  <c r="M797" i="25"/>
  <c r="M789" i="25"/>
  <c r="M781" i="25"/>
  <c r="M773" i="25"/>
  <c r="M765" i="25"/>
  <c r="M757" i="25"/>
  <c r="M742" i="25"/>
  <c r="M734" i="25"/>
  <c r="M726" i="25"/>
  <c r="M714" i="25"/>
  <c r="M706" i="25"/>
  <c r="M698" i="25"/>
  <c r="M690" i="25"/>
  <c r="M682" i="25"/>
  <c r="M674" i="25"/>
  <c r="M666" i="25"/>
  <c r="M715" i="25"/>
  <c r="M707" i="25"/>
  <c r="M699" i="25"/>
  <c r="M691" i="25"/>
  <c r="M683" i="25"/>
  <c r="M675" i="25"/>
  <c r="M667" i="25"/>
  <c r="M660" i="25"/>
  <c r="M652" i="25"/>
  <c r="M644" i="25"/>
  <c r="M632" i="25"/>
  <c r="M624" i="25"/>
  <c r="M616" i="25"/>
  <c r="M608" i="25"/>
  <c r="M600" i="25"/>
  <c r="M592" i="25"/>
  <c r="M584" i="25"/>
  <c r="M576" i="25"/>
  <c r="M564" i="25"/>
  <c r="M556" i="25"/>
  <c r="M548" i="25"/>
  <c r="M540" i="25"/>
  <c r="M532" i="25"/>
  <c r="M524" i="25"/>
  <c r="M516" i="25"/>
  <c r="M508" i="25"/>
  <c r="M500" i="25"/>
  <c r="M492" i="25"/>
  <c r="M484" i="25"/>
  <c r="M476" i="25"/>
  <c r="M468" i="25"/>
  <c r="M460" i="25"/>
  <c r="M452" i="25"/>
  <c r="M444" i="25"/>
  <c r="M436" i="25"/>
  <c r="M428" i="25"/>
  <c r="M420" i="25"/>
  <c r="M416" i="25"/>
  <c r="F404" i="25"/>
  <c r="G404" i="25" s="1"/>
  <c r="M404" i="25"/>
  <c r="F396" i="25"/>
  <c r="G396" i="25" s="1"/>
  <c r="M396" i="25"/>
  <c r="F392" i="25"/>
  <c r="G392" i="25" s="1"/>
  <c r="M392" i="25"/>
  <c r="M384" i="25"/>
  <c r="F372" i="25"/>
  <c r="G372" i="25" s="1"/>
  <c r="M372" i="25"/>
  <c r="F364" i="25"/>
  <c r="G364" i="25" s="1"/>
  <c r="M364" i="25"/>
  <c r="M360" i="25"/>
  <c r="F348" i="25"/>
  <c r="G348" i="25" s="1"/>
  <c r="M348" i="25"/>
  <c r="M344" i="25"/>
  <c r="M336" i="25"/>
  <c r="M328" i="25"/>
  <c r="M320" i="25"/>
  <c r="M312" i="25"/>
  <c r="M304" i="25"/>
  <c r="M296" i="25"/>
  <c r="M288" i="25"/>
  <c r="M280" i="25"/>
  <c r="M272" i="25"/>
  <c r="M264" i="25"/>
  <c r="M256" i="25"/>
  <c r="M248" i="25"/>
  <c r="M240" i="25"/>
  <c r="M232" i="25"/>
  <c r="M224" i="25"/>
  <c r="M216" i="25"/>
  <c r="M208" i="25"/>
  <c r="M200" i="25"/>
  <c r="M192" i="25"/>
  <c r="M186" i="25"/>
  <c r="M178" i="25"/>
  <c r="M165" i="25"/>
  <c r="M160" i="25"/>
  <c r="M149" i="25"/>
  <c r="M144" i="25"/>
  <c r="F132" i="25"/>
  <c r="G132" i="25" s="1"/>
  <c r="M132" i="25"/>
  <c r="M124" i="25"/>
  <c r="M116" i="25"/>
  <c r="M108" i="25"/>
  <c r="F102" i="25"/>
  <c r="G102" i="25" s="1"/>
  <c r="M102" i="25"/>
  <c r="M94" i="25"/>
  <c r="M86" i="25"/>
  <c r="M78" i="25"/>
  <c r="M68" i="25"/>
  <c r="M60" i="25"/>
  <c r="M52" i="25"/>
  <c r="M48" i="25"/>
  <c r="H40" i="25"/>
  <c r="M40" i="25"/>
  <c r="F32" i="25"/>
  <c r="M32" i="25"/>
  <c r="M24" i="25"/>
  <c r="M161" i="25"/>
  <c r="M145" i="25"/>
  <c r="M137" i="25"/>
  <c r="M182" i="25"/>
  <c r="M174" i="25"/>
  <c r="M140" i="25"/>
  <c r="M1021" i="25"/>
  <c r="M1013" i="25"/>
  <c r="M1008" i="25"/>
  <c r="M1004" i="25"/>
  <c r="M1000" i="25"/>
  <c r="M996" i="25"/>
  <c r="M992" i="25"/>
  <c r="F967" i="25"/>
  <c r="G967" i="25" s="1"/>
  <c r="M922" i="25"/>
  <c r="M918" i="25"/>
  <c r="F975" i="25"/>
  <c r="G975" i="25" s="1"/>
  <c r="F959" i="25"/>
  <c r="G959" i="25" s="1"/>
  <c r="M705" i="25"/>
  <c r="M701" i="25"/>
  <c r="M673" i="25"/>
  <c r="M669" i="25"/>
  <c r="M567" i="25"/>
  <c r="M563" i="25"/>
  <c r="M559" i="25"/>
  <c r="M555" i="25"/>
  <c r="M551" i="25"/>
  <c r="M547" i="25"/>
  <c r="M543" i="25"/>
  <c r="M539" i="25"/>
  <c r="M535" i="25"/>
  <c r="M531" i="25"/>
  <c r="M527" i="25"/>
  <c r="M523" i="25"/>
  <c r="M519" i="25"/>
  <c r="M515" i="25"/>
  <c r="M511" i="25"/>
  <c r="M507" i="25"/>
  <c r="M503" i="25"/>
  <c r="M499" i="25"/>
  <c r="M495" i="25"/>
  <c r="M147" i="25"/>
  <c r="M143" i="25"/>
  <c r="M101" i="25"/>
  <c r="M97" i="25"/>
  <c r="M93" i="25"/>
  <c r="M89" i="25"/>
  <c r="M85" i="25"/>
  <c r="M83" i="25"/>
  <c r="M906" i="25"/>
  <c r="M900" i="25"/>
  <c r="M896" i="25"/>
  <c r="M892" i="25"/>
  <c r="M888" i="25"/>
  <c r="M884" i="25"/>
  <c r="M880" i="25"/>
  <c r="M876" i="25"/>
  <c r="M872" i="25"/>
  <c r="M868" i="25"/>
  <c r="M864" i="25"/>
  <c r="M860" i="25"/>
  <c r="M856" i="25"/>
  <c r="M852" i="25"/>
  <c r="M848" i="25"/>
  <c r="M844" i="25"/>
  <c r="M840" i="25"/>
  <c r="M836" i="25"/>
  <c r="M832" i="25"/>
  <c r="M828" i="25"/>
  <c r="M824" i="25"/>
  <c r="M820" i="25"/>
  <c r="M816" i="25"/>
  <c r="M812" i="25"/>
  <c r="M808" i="25"/>
  <c r="M804" i="25"/>
  <c r="M800" i="25"/>
  <c r="M796" i="25"/>
  <c r="M792" i="25"/>
  <c r="M788" i="25"/>
  <c r="M717" i="25"/>
  <c r="M689" i="25"/>
  <c r="M685" i="25"/>
  <c r="M163" i="25"/>
  <c r="M159" i="25"/>
  <c r="M71" i="25"/>
  <c r="M67" i="25"/>
  <c r="M63" i="25"/>
  <c r="M59" i="25"/>
  <c r="M55" i="25"/>
  <c r="M51" i="25"/>
  <c r="M961" i="25"/>
  <c r="M913" i="25"/>
  <c r="M909" i="25"/>
  <c r="M748" i="25"/>
  <c r="M622" i="25"/>
  <c r="M590" i="25"/>
  <c r="M482" i="25"/>
  <c r="M450" i="25"/>
  <c r="M418" i="25"/>
  <c r="F386" i="25"/>
  <c r="G386" i="25" s="1"/>
  <c r="M386" i="25"/>
  <c r="M354" i="25"/>
  <c r="M322" i="25"/>
  <c r="M290" i="25"/>
  <c r="M258" i="25"/>
  <c r="M226" i="25"/>
  <c r="M194" i="25"/>
  <c r="M134" i="25"/>
  <c r="M130" i="25"/>
  <c r="F126" i="25"/>
  <c r="G126" i="25" s="1"/>
  <c r="M126" i="25"/>
  <c r="M122" i="25"/>
  <c r="M118" i="25"/>
  <c r="F114" i="25"/>
  <c r="G114" i="25" s="1"/>
  <c r="M114" i="25"/>
  <c r="M110" i="25"/>
  <c r="F106" i="25"/>
  <c r="G106" i="25" s="1"/>
  <c r="M106" i="25"/>
  <c r="M80" i="25"/>
  <c r="M76" i="25"/>
  <c r="M46" i="25"/>
  <c r="M362" i="25"/>
  <c r="M298" i="25"/>
  <c r="M234" i="25"/>
  <c r="F22" i="25"/>
  <c r="G22" i="25" s="1"/>
  <c r="M22" i="25"/>
  <c r="M1010" i="25"/>
  <c r="M953" i="25"/>
  <c r="M949" i="25"/>
  <c r="M945" i="25"/>
  <c r="M941" i="25"/>
  <c r="M937" i="25"/>
  <c r="M933" i="25"/>
  <c r="M929" i="25"/>
  <c r="M925" i="25"/>
  <c r="M614" i="25"/>
  <c r="M474" i="25"/>
  <c r="M410" i="25"/>
  <c r="M458" i="25"/>
  <c r="M314" i="25"/>
  <c r="M184" i="25"/>
  <c r="F154" i="25"/>
  <c r="G154" i="25" s="1"/>
  <c r="M154" i="25"/>
  <c r="F150" i="25"/>
  <c r="G150" i="25" s="1"/>
  <c r="M150" i="25"/>
  <c r="J1005" i="25"/>
  <c r="I1005" i="25" s="1"/>
  <c r="J1019" i="25"/>
  <c r="I1019" i="25" s="1"/>
  <c r="J1017" i="25"/>
  <c r="I1017" i="25" s="1"/>
  <c r="J1015" i="25"/>
  <c r="I1015" i="25" s="1"/>
  <c r="F718" i="25"/>
  <c r="G718" i="25" s="1"/>
  <c r="F670" i="25"/>
  <c r="G670" i="25" s="1"/>
  <c r="F662" i="25"/>
  <c r="G662" i="25" s="1"/>
  <c r="J661" i="25"/>
  <c r="I661" i="25" s="1"/>
  <c r="J645" i="25"/>
  <c r="I645" i="25" s="1"/>
  <c r="H332" i="25"/>
  <c r="H324" i="25"/>
  <c r="H316" i="25"/>
  <c r="H308" i="25"/>
  <c r="H300" i="25"/>
  <c r="J300" i="25" s="1"/>
  <c r="H292" i="25"/>
  <c r="H284" i="25"/>
  <c r="H276" i="25"/>
  <c r="H268" i="25"/>
  <c r="H260" i="25"/>
  <c r="H252" i="25"/>
  <c r="H244" i="25"/>
  <c r="H236" i="25"/>
  <c r="J236" i="25" s="1"/>
  <c r="H228" i="25"/>
  <c r="H220" i="25"/>
  <c r="H1012" i="25"/>
  <c r="F720" i="25"/>
  <c r="F406" i="25"/>
  <c r="G406" i="25" s="1"/>
  <c r="F390" i="25"/>
  <c r="G390" i="25" s="1"/>
  <c r="F374" i="25"/>
  <c r="G374" i="25" s="1"/>
  <c r="F358" i="25"/>
  <c r="G358" i="25" s="1"/>
  <c r="F342" i="25"/>
  <c r="G342" i="25" s="1"/>
  <c r="F162" i="25"/>
  <c r="G162" i="25" s="1"/>
  <c r="F158" i="25"/>
  <c r="G158" i="25" s="1"/>
  <c r="F414" i="25"/>
  <c r="G414" i="25" s="1"/>
  <c r="F398" i="25"/>
  <c r="G398" i="25" s="1"/>
  <c r="F382" i="25"/>
  <c r="G382" i="25" s="1"/>
  <c r="F366" i="25"/>
  <c r="G366" i="25" s="1"/>
  <c r="F350" i="25"/>
  <c r="G350" i="25" s="1"/>
  <c r="F146" i="25"/>
  <c r="G146" i="25" s="1"/>
  <c r="F104" i="25"/>
  <c r="G104" i="25" s="1"/>
  <c r="F96" i="25"/>
  <c r="G96" i="25" s="1"/>
  <c r="F84" i="25"/>
  <c r="G84" i="25" s="1"/>
  <c r="F26" i="25"/>
  <c r="G26" i="25" s="1"/>
  <c r="J1011" i="25"/>
  <c r="I1011" i="25" s="1"/>
  <c r="J993" i="25"/>
  <c r="I993" i="25" s="1"/>
  <c r="J872" i="25"/>
  <c r="I872" i="25" s="1"/>
  <c r="J864" i="25"/>
  <c r="I864" i="25" s="1"/>
  <c r="J856" i="25"/>
  <c r="I856" i="25" s="1"/>
  <c r="J848" i="25"/>
  <c r="I848" i="25" s="1"/>
  <c r="J754" i="25"/>
  <c r="I754" i="25" s="1"/>
  <c r="J717" i="25"/>
  <c r="I717" i="25" s="1"/>
  <c r="J669" i="25"/>
  <c r="I669" i="25" s="1"/>
  <c r="J653" i="25"/>
  <c r="I653" i="25" s="1"/>
  <c r="J719" i="25"/>
  <c r="I719" i="25" s="1"/>
  <c r="F714" i="25"/>
  <c r="G714" i="25" s="1"/>
  <c r="J711" i="25"/>
  <c r="I711" i="25" s="1"/>
  <c r="F706" i="25"/>
  <c r="G706" i="25" s="1"/>
  <c r="J703" i="25"/>
  <c r="I703" i="25" s="1"/>
  <c r="F698" i="25"/>
  <c r="G698" i="25" s="1"/>
  <c r="J695" i="25"/>
  <c r="I695" i="25" s="1"/>
  <c r="F690" i="25"/>
  <c r="G690" i="25" s="1"/>
  <c r="J687" i="25"/>
  <c r="I687" i="25" s="1"/>
  <c r="F682" i="25"/>
  <c r="G682" i="25" s="1"/>
  <c r="J679" i="25"/>
  <c r="I679" i="25" s="1"/>
  <c r="F674" i="25"/>
  <c r="G674" i="25" s="1"/>
  <c r="J671" i="25"/>
  <c r="I671" i="25" s="1"/>
  <c r="F666" i="25"/>
  <c r="G666" i="25" s="1"/>
  <c r="J663" i="25"/>
  <c r="I663" i="25" s="1"/>
  <c r="F186" i="25"/>
  <c r="G186" i="25" s="1"/>
  <c r="F178" i="25"/>
  <c r="G178" i="25" s="1"/>
  <c r="F168" i="25"/>
  <c r="G168" i="25" s="1"/>
  <c r="F160" i="25"/>
  <c r="G160" i="25" s="1"/>
  <c r="F144" i="25"/>
  <c r="G144" i="25" s="1"/>
  <c r="F136" i="25"/>
  <c r="G136" i="25" s="1"/>
  <c r="H104" i="25"/>
  <c r="F156" i="25"/>
  <c r="G156" i="25" s="1"/>
  <c r="F148" i="25"/>
  <c r="G148" i="25" s="1"/>
  <c r="F137" i="25"/>
  <c r="G137" i="25" s="1"/>
  <c r="F140" i="25"/>
  <c r="G140" i="25" s="1"/>
  <c r="F1013" i="25"/>
  <c r="G1013" i="25" s="1"/>
  <c r="F1008" i="25"/>
  <c r="F1004" i="25"/>
  <c r="F1000" i="25"/>
  <c r="G1000" i="25" s="1"/>
  <c r="F996" i="25"/>
  <c r="F992" i="25"/>
  <c r="F983" i="25"/>
  <c r="G983" i="25" s="1"/>
  <c r="F1007" i="25"/>
  <c r="F1003" i="25"/>
  <c r="F999" i="25"/>
  <c r="F995" i="25"/>
  <c r="G995" i="25" s="1"/>
  <c r="F991" i="25"/>
  <c r="F755" i="25"/>
  <c r="G755" i="25" s="1"/>
  <c r="H567" i="25"/>
  <c r="J567" i="25" s="1"/>
  <c r="I567" i="25" s="1"/>
  <c r="H563" i="25"/>
  <c r="J563" i="25" s="1"/>
  <c r="I563" i="25" s="1"/>
  <c r="H559" i="25"/>
  <c r="J559" i="25" s="1"/>
  <c r="I559" i="25" s="1"/>
  <c r="H555" i="25"/>
  <c r="J555" i="25" s="1"/>
  <c r="I555" i="25" s="1"/>
  <c r="H551" i="25"/>
  <c r="J551" i="25" s="1"/>
  <c r="I551" i="25" s="1"/>
  <c r="H547" i="25"/>
  <c r="J547" i="25" s="1"/>
  <c r="I547" i="25" s="1"/>
  <c r="H543" i="25"/>
  <c r="H539" i="25"/>
  <c r="J539" i="25" s="1"/>
  <c r="I539" i="25" s="1"/>
  <c r="H535" i="25"/>
  <c r="J535" i="25" s="1"/>
  <c r="I535" i="25" s="1"/>
  <c r="H531" i="25"/>
  <c r="J531" i="25" s="1"/>
  <c r="I531" i="25" s="1"/>
  <c r="H527" i="25"/>
  <c r="J527" i="25" s="1"/>
  <c r="I527" i="25" s="1"/>
  <c r="H523" i="25"/>
  <c r="J523" i="25" s="1"/>
  <c r="I523" i="25" s="1"/>
  <c r="H519" i="25"/>
  <c r="H515" i="25"/>
  <c r="J515" i="25" s="1"/>
  <c r="I515" i="25" s="1"/>
  <c r="H511" i="25"/>
  <c r="J511" i="25" s="1"/>
  <c r="I511" i="25" s="1"/>
  <c r="H507" i="25"/>
  <c r="J507" i="25" s="1"/>
  <c r="I507" i="25" s="1"/>
  <c r="H503" i="25"/>
  <c r="J503" i="25" s="1"/>
  <c r="I503" i="25" s="1"/>
  <c r="H499" i="25"/>
  <c r="J499" i="25" s="1"/>
  <c r="I499" i="25" s="1"/>
  <c r="H495" i="25"/>
  <c r="J495" i="25" s="1"/>
  <c r="I495" i="25" s="1"/>
  <c r="F198" i="25"/>
  <c r="G198" i="25" s="1"/>
  <c r="F83" i="25"/>
  <c r="G83" i="25" s="1"/>
  <c r="F190" i="25"/>
  <c r="G190" i="25" s="1"/>
  <c r="J565" i="25"/>
  <c r="I565" i="25" s="1"/>
  <c r="J557" i="25"/>
  <c r="I557" i="25" s="1"/>
  <c r="J549" i="25"/>
  <c r="I549" i="25" s="1"/>
  <c r="J541" i="25"/>
  <c r="I541" i="25" s="1"/>
  <c r="J533" i="25"/>
  <c r="I533" i="25" s="1"/>
  <c r="J525" i="25"/>
  <c r="I525" i="25" s="1"/>
  <c r="J517" i="25"/>
  <c r="I517" i="25" s="1"/>
  <c r="J509" i="25"/>
  <c r="I509" i="25" s="1"/>
  <c r="J501" i="25"/>
  <c r="I501" i="25" s="1"/>
  <c r="J493" i="25"/>
  <c r="I493" i="25" s="1"/>
  <c r="H753" i="25"/>
  <c r="F753" i="25"/>
  <c r="G753" i="25" s="1"/>
  <c r="H212" i="25"/>
  <c r="J212" i="25" s="1"/>
  <c r="H204" i="25"/>
  <c r="F204" i="25"/>
  <c r="G204" i="25" s="1"/>
  <c r="H196" i="25"/>
  <c r="F196" i="25"/>
  <c r="G196" i="25" s="1"/>
  <c r="H188" i="25"/>
  <c r="F188" i="25"/>
  <c r="F152" i="25"/>
  <c r="G152" i="25" s="1"/>
  <c r="H152" i="25"/>
  <c r="H141" i="25"/>
  <c r="F128" i="25"/>
  <c r="G128" i="25" s="1"/>
  <c r="H128" i="25"/>
  <c r="F94" i="25"/>
  <c r="G94" i="25" s="1"/>
  <c r="H94" i="25"/>
  <c r="H86" i="25"/>
  <c r="J86" i="25" s="1"/>
  <c r="F86" i="25"/>
  <c r="G86" i="25" s="1"/>
  <c r="F78" i="25"/>
  <c r="G78" i="25" s="1"/>
  <c r="H78" i="25"/>
  <c r="F68" i="25"/>
  <c r="G68" i="25" s="1"/>
  <c r="H68" i="25"/>
  <c r="F60" i="25"/>
  <c r="G60" i="25" s="1"/>
  <c r="H60" i="25"/>
  <c r="F52" i="25"/>
  <c r="G52" i="25" s="1"/>
  <c r="H52" i="25"/>
  <c r="F48" i="25"/>
  <c r="G48" i="25" s="1"/>
  <c r="H48" i="25"/>
  <c r="J40" i="25"/>
  <c r="I40" i="25" s="1"/>
  <c r="H24" i="25"/>
  <c r="F24" i="25"/>
  <c r="G24" i="25" s="1"/>
  <c r="H161" i="25"/>
  <c r="J161" i="25" s="1"/>
  <c r="I161" i="25" s="1"/>
  <c r="F145" i="25"/>
  <c r="G145" i="25" s="1"/>
  <c r="H182" i="25"/>
  <c r="F182" i="25"/>
  <c r="G182" i="25" s="1"/>
  <c r="H174" i="25"/>
  <c r="F174" i="25"/>
  <c r="G174" i="25" s="1"/>
  <c r="H1021" i="25"/>
  <c r="H184" i="25"/>
  <c r="J184" i="25" s="1"/>
  <c r="H218" i="25"/>
  <c r="H250" i="25"/>
  <c r="J250" i="25" s="1"/>
  <c r="I250" i="25" s="1"/>
  <c r="H282" i="25"/>
  <c r="H314" i="25"/>
  <c r="J314" i="25" s="1"/>
  <c r="H346" i="25"/>
  <c r="J346" i="25" s="1"/>
  <c r="I346" i="25" s="1"/>
  <c r="H378" i="25"/>
  <c r="J378" i="25" s="1"/>
  <c r="H410" i="25"/>
  <c r="J410" i="25" s="1"/>
  <c r="I410" i="25" s="1"/>
  <c r="H442" i="25"/>
  <c r="J442" i="25" s="1"/>
  <c r="H474" i="25"/>
  <c r="J474" i="25" s="1"/>
  <c r="I474" i="25" s="1"/>
  <c r="H582" i="25"/>
  <c r="J582" i="25" s="1"/>
  <c r="H614" i="25"/>
  <c r="J614" i="25" s="1"/>
  <c r="I614" i="25" s="1"/>
  <c r="H676" i="25"/>
  <c r="J676" i="25" s="1"/>
  <c r="I676" i="25" s="1"/>
  <c r="H708" i="25"/>
  <c r="J708" i="25" s="1"/>
  <c r="I708" i="25" s="1"/>
  <c r="H724" i="25"/>
  <c r="J724" i="25" s="1"/>
  <c r="I724" i="25" s="1"/>
  <c r="H945" i="25"/>
  <c r="J945" i="25" s="1"/>
  <c r="I945" i="25" s="1"/>
  <c r="H46" i="25"/>
  <c r="J46" i="25" s="1"/>
  <c r="I46" i="25" s="1"/>
  <c r="H166" i="25"/>
  <c r="J166" i="25" s="1"/>
  <c r="H194" i="25"/>
  <c r="J194" i="25" s="1"/>
  <c r="I194" i="25" s="1"/>
  <c r="H226" i="25"/>
  <c r="J226" i="25" s="1"/>
  <c r="I226" i="25" s="1"/>
  <c r="H258" i="25"/>
  <c r="J258" i="25" s="1"/>
  <c r="I258" i="25" s="1"/>
  <c r="H290" i="25"/>
  <c r="J290" i="25" s="1"/>
  <c r="I290" i="25" s="1"/>
  <c r="H322" i="25"/>
  <c r="J322" i="25" s="1"/>
  <c r="I322" i="25" s="1"/>
  <c r="H354" i="25"/>
  <c r="J354" i="25" s="1"/>
  <c r="I354" i="25" s="1"/>
  <c r="H386" i="25"/>
  <c r="J386" i="25" s="1"/>
  <c r="H418" i="25"/>
  <c r="J418" i="25" s="1"/>
  <c r="I418" i="25" s="1"/>
  <c r="H450" i="25"/>
  <c r="J450" i="25" s="1"/>
  <c r="I450" i="25" s="1"/>
  <c r="H482" i="25"/>
  <c r="J482" i="25" s="1"/>
  <c r="I482" i="25" s="1"/>
  <c r="H590" i="25"/>
  <c r="J590" i="25" s="1"/>
  <c r="I590" i="25" s="1"/>
  <c r="H622" i="25"/>
  <c r="J622" i="25" s="1"/>
  <c r="I622" i="25" s="1"/>
  <c r="H642" i="25"/>
  <c r="J642" i="25" s="1"/>
  <c r="H650" i="25"/>
  <c r="H658" i="25"/>
  <c r="J658" i="25" s="1"/>
  <c r="H692" i="25"/>
  <c r="H732" i="25"/>
  <c r="J732" i="25" s="1"/>
  <c r="I732" i="25" s="1"/>
  <c r="H751" i="25"/>
  <c r="H953" i="25"/>
  <c r="J953" i="25" s="1"/>
  <c r="I953" i="25" s="1"/>
  <c r="H985" i="25"/>
  <c r="H1018" i="25"/>
  <c r="J1018" i="25" s="1"/>
  <c r="I1018" i="25" s="1"/>
  <c r="H977" i="25"/>
  <c r="J977" i="25" s="1"/>
  <c r="I977" i="25" s="1"/>
  <c r="H29" i="25"/>
  <c r="J29" i="25" s="1"/>
  <c r="I29" i="25" s="1"/>
  <c r="H45" i="25"/>
  <c r="J45" i="25" s="1"/>
  <c r="I45" i="25" s="1"/>
  <c r="H23" i="25"/>
  <c r="H38" i="25"/>
  <c r="J38" i="25" s="1"/>
  <c r="H56" i="25"/>
  <c r="H64" i="25"/>
  <c r="J64" i="25" s="1"/>
  <c r="H74" i="25"/>
  <c r="J74" i="25" s="1"/>
  <c r="H82" i="25"/>
  <c r="H106" i="25"/>
  <c r="J106" i="25" s="1"/>
  <c r="H110" i="25"/>
  <c r="J110" i="25" s="1"/>
  <c r="I110" i="25" s="1"/>
  <c r="H114" i="25"/>
  <c r="H118" i="25"/>
  <c r="J118" i="25" s="1"/>
  <c r="I118" i="25" s="1"/>
  <c r="H122" i="25"/>
  <c r="J122" i="25" s="1"/>
  <c r="I122" i="25" s="1"/>
  <c r="H134" i="25"/>
  <c r="J134" i="25" s="1"/>
  <c r="I134" i="25" s="1"/>
  <c r="H138" i="25"/>
  <c r="H148" i="25"/>
  <c r="H156" i="25"/>
  <c r="J156" i="25" s="1"/>
  <c r="H160" i="25"/>
  <c r="J160" i="25" s="1"/>
  <c r="H164" i="25"/>
  <c r="H170" i="25"/>
  <c r="J170" i="25" s="1"/>
  <c r="H53" i="25"/>
  <c r="J53" i="25" s="1"/>
  <c r="I53" i="25" s="1"/>
  <c r="H55" i="25"/>
  <c r="J55" i="25" s="1"/>
  <c r="I55" i="25" s="1"/>
  <c r="H59" i="25"/>
  <c r="J59" i="25" s="1"/>
  <c r="I59" i="25" s="1"/>
  <c r="H65" i="25"/>
  <c r="J65" i="25" s="1"/>
  <c r="I65" i="25" s="1"/>
  <c r="H69" i="25"/>
  <c r="J69" i="25" s="1"/>
  <c r="I69" i="25" s="1"/>
  <c r="H71" i="25"/>
  <c r="J71" i="25" s="1"/>
  <c r="I71" i="25" s="1"/>
  <c r="H75" i="25"/>
  <c r="J75" i="25" s="1"/>
  <c r="I75" i="25" s="1"/>
  <c r="H77" i="25"/>
  <c r="H81" i="25"/>
  <c r="J81" i="25" s="1"/>
  <c r="I81" i="25" s="1"/>
  <c r="H91" i="25"/>
  <c r="J91" i="25" s="1"/>
  <c r="I91" i="25" s="1"/>
  <c r="H105" i="25"/>
  <c r="J105" i="25" s="1"/>
  <c r="I105" i="25" s="1"/>
  <c r="H107" i="25"/>
  <c r="J107" i="25" s="1"/>
  <c r="I107" i="25" s="1"/>
  <c r="H109" i="25"/>
  <c r="J109" i="25" s="1"/>
  <c r="I109" i="25" s="1"/>
  <c r="H111" i="25"/>
  <c r="J111" i="25" s="1"/>
  <c r="I111" i="25" s="1"/>
  <c r="H115" i="25"/>
  <c r="J115" i="25" s="1"/>
  <c r="I115" i="25" s="1"/>
  <c r="H117" i="25"/>
  <c r="J117" i="25" s="1"/>
  <c r="I117" i="25" s="1"/>
  <c r="H119" i="25"/>
  <c r="J119" i="25" s="1"/>
  <c r="I119" i="25" s="1"/>
  <c r="H121" i="25"/>
  <c r="H123" i="25"/>
  <c r="J123" i="25" s="1"/>
  <c r="I123" i="25" s="1"/>
  <c r="H125" i="25"/>
  <c r="J125" i="25" s="1"/>
  <c r="I125" i="25" s="1"/>
  <c r="H133" i="25"/>
  <c r="H135" i="25"/>
  <c r="J135" i="25" s="1"/>
  <c r="H147" i="25"/>
  <c r="J147" i="25" s="1"/>
  <c r="I147" i="25" s="1"/>
  <c r="H151" i="25"/>
  <c r="J151" i="25" s="1"/>
  <c r="I151" i="25" s="1"/>
  <c r="H159" i="25"/>
  <c r="J159" i="25" s="1"/>
  <c r="I159" i="25" s="1"/>
  <c r="H163" i="25"/>
  <c r="H171" i="25"/>
  <c r="H1010" i="25"/>
  <c r="J1010" i="25" s="1"/>
  <c r="I1010" i="25" s="1"/>
  <c r="H949" i="25"/>
  <c r="J949" i="25" s="1"/>
  <c r="I949" i="25" s="1"/>
  <c r="H716" i="25"/>
  <c r="H696" i="25"/>
  <c r="J696" i="25" s="1"/>
  <c r="H654" i="25"/>
  <c r="J654" i="25" s="1"/>
  <c r="H638" i="25"/>
  <c r="H578" i="25"/>
  <c r="J578" i="25" s="1"/>
  <c r="H574" i="25"/>
  <c r="H438" i="25"/>
  <c r="J438" i="25" s="1"/>
  <c r="H434" i="25"/>
  <c r="J434" i="25" s="1"/>
  <c r="H374" i="25"/>
  <c r="H370" i="25"/>
  <c r="J370" i="25" s="1"/>
  <c r="H310" i="25"/>
  <c r="J310" i="25" s="1"/>
  <c r="H306" i="25"/>
  <c r="J306" i="25" s="1"/>
  <c r="H246" i="25"/>
  <c r="J246" i="25" s="1"/>
  <c r="H242" i="25"/>
  <c r="H180" i="25"/>
  <c r="F180" i="25"/>
  <c r="G180" i="25" s="1"/>
  <c r="H176" i="25"/>
  <c r="J176" i="25" s="1"/>
  <c r="H34" i="25"/>
  <c r="H30" i="25"/>
  <c r="H712" i="25"/>
  <c r="J712" i="25" s="1"/>
  <c r="I712" i="25" s="1"/>
  <c r="H672" i="25"/>
  <c r="H668" i="25"/>
  <c r="H634" i="25"/>
  <c r="J634" i="25" s="1"/>
  <c r="H630" i="25"/>
  <c r="J630" i="25" s="1"/>
  <c r="I630" i="25" s="1"/>
  <c r="H570" i="25"/>
  <c r="J570" i="25" s="1"/>
  <c r="H566" i="25"/>
  <c r="J566" i="25" s="1"/>
  <c r="H562" i="25"/>
  <c r="J562" i="25" s="1"/>
  <c r="H558" i="25"/>
  <c r="J558" i="25" s="1"/>
  <c r="H554" i="25"/>
  <c r="J554" i="25" s="1"/>
  <c r="H550" i="25"/>
  <c r="J550" i="25" s="1"/>
  <c r="H546" i="25"/>
  <c r="J546" i="25" s="1"/>
  <c r="H542" i="25"/>
  <c r="J542" i="25" s="1"/>
  <c r="H538" i="25"/>
  <c r="J538" i="25" s="1"/>
  <c r="H534" i="25"/>
  <c r="H530" i="25"/>
  <c r="J530" i="25" s="1"/>
  <c r="H526" i="25"/>
  <c r="J526" i="25" s="1"/>
  <c r="H522" i="25"/>
  <c r="H518" i="25"/>
  <c r="J518" i="25" s="1"/>
  <c r="H514" i="25"/>
  <c r="J514" i="25" s="1"/>
  <c r="H510" i="25"/>
  <c r="J510" i="25" s="1"/>
  <c r="H506" i="25"/>
  <c r="J506" i="25" s="1"/>
  <c r="H502" i="25"/>
  <c r="J502" i="25" s="1"/>
  <c r="H498" i="25"/>
  <c r="J498" i="25" s="1"/>
  <c r="H494" i="25"/>
  <c r="J494" i="25" s="1"/>
  <c r="H490" i="25"/>
  <c r="J490" i="25" s="1"/>
  <c r="H430" i="25"/>
  <c r="J430" i="25" s="1"/>
  <c r="H426" i="25"/>
  <c r="J426" i="25" s="1"/>
  <c r="I426" i="25" s="1"/>
  <c r="H366" i="25"/>
  <c r="J366" i="25" s="1"/>
  <c r="H362" i="25"/>
  <c r="J362" i="25" s="1"/>
  <c r="I362" i="25" s="1"/>
  <c r="H302" i="25"/>
  <c r="H298" i="25"/>
  <c r="H238" i="25"/>
  <c r="H234" i="25"/>
  <c r="J234" i="25" s="1"/>
  <c r="I234" i="25" s="1"/>
  <c r="F142" i="25"/>
  <c r="G142" i="25" s="1"/>
  <c r="H142" i="25"/>
  <c r="F100" i="25"/>
  <c r="G100" i="25" s="1"/>
  <c r="H100" i="25"/>
  <c r="H92" i="25"/>
  <c r="F88" i="25"/>
  <c r="G88" i="25" s="1"/>
  <c r="H88" i="25"/>
  <c r="H42" i="25"/>
  <c r="J42" i="25" s="1"/>
  <c r="H1006" i="25"/>
  <c r="J1006" i="25" s="1"/>
  <c r="I1006" i="25" s="1"/>
  <c r="H1002" i="25"/>
  <c r="J1002" i="25" s="1"/>
  <c r="I1002" i="25" s="1"/>
  <c r="H998" i="25"/>
  <c r="J998" i="25" s="1"/>
  <c r="I998" i="25" s="1"/>
  <c r="H994" i="25"/>
  <c r="J994" i="25" s="1"/>
  <c r="I994" i="25" s="1"/>
  <c r="H1009" i="25"/>
  <c r="J1009" i="25" s="1"/>
  <c r="I1009" i="25" s="1"/>
  <c r="H952" i="25"/>
  <c r="J952" i="25" s="1"/>
  <c r="I952" i="25" s="1"/>
  <c r="H950" i="25"/>
  <c r="J950" i="25" s="1"/>
  <c r="I950" i="25" s="1"/>
  <c r="H948" i="25"/>
  <c r="J948" i="25" s="1"/>
  <c r="I948" i="25" s="1"/>
  <c r="H946" i="25"/>
  <c r="J946" i="25" s="1"/>
  <c r="I946" i="25" s="1"/>
  <c r="H944" i="25"/>
  <c r="J944" i="25" s="1"/>
  <c r="I944" i="25" s="1"/>
  <c r="H940" i="25"/>
  <c r="J940" i="25" s="1"/>
  <c r="I940" i="25" s="1"/>
  <c r="H936" i="25"/>
  <c r="J936" i="25" s="1"/>
  <c r="I936" i="25" s="1"/>
  <c r="H932" i="25"/>
  <c r="J932" i="25" s="1"/>
  <c r="I932" i="25" s="1"/>
  <c r="H928" i="25"/>
  <c r="J928" i="25" s="1"/>
  <c r="I928" i="25" s="1"/>
  <c r="H924" i="25"/>
  <c r="J924" i="25" s="1"/>
  <c r="I924" i="25" s="1"/>
  <c r="H920" i="25"/>
  <c r="J920" i="25" s="1"/>
  <c r="I920" i="25" s="1"/>
  <c r="H916" i="25"/>
  <c r="H912" i="25"/>
  <c r="J912" i="25" s="1"/>
  <c r="I912" i="25" s="1"/>
  <c r="H908" i="25"/>
  <c r="J908" i="25" s="1"/>
  <c r="I908" i="25" s="1"/>
  <c r="H904" i="25"/>
  <c r="J904" i="25" s="1"/>
  <c r="I904" i="25" s="1"/>
  <c r="H900" i="25"/>
  <c r="J900" i="25" s="1"/>
  <c r="I900" i="25" s="1"/>
  <c r="H896" i="25"/>
  <c r="J896" i="25" s="1"/>
  <c r="I896" i="25" s="1"/>
  <c r="H892" i="25"/>
  <c r="J892" i="25" s="1"/>
  <c r="I892" i="25" s="1"/>
  <c r="H888" i="25"/>
  <c r="J888" i="25" s="1"/>
  <c r="I888" i="25" s="1"/>
  <c r="H884" i="25"/>
  <c r="J884" i="25" s="1"/>
  <c r="I884" i="25" s="1"/>
  <c r="H880" i="25"/>
  <c r="J880" i="25" s="1"/>
  <c r="I880" i="25" s="1"/>
  <c r="H878" i="25"/>
  <c r="J878" i="25" s="1"/>
  <c r="I878" i="25" s="1"/>
  <c r="H876" i="25"/>
  <c r="J876" i="25" s="1"/>
  <c r="I876" i="25" s="1"/>
  <c r="H874" i="25"/>
  <c r="H870" i="25"/>
  <c r="J870" i="25" s="1"/>
  <c r="I870" i="25" s="1"/>
  <c r="H868" i="25"/>
  <c r="J868" i="25" s="1"/>
  <c r="I868" i="25" s="1"/>
  <c r="H866" i="25"/>
  <c r="J866" i="25" s="1"/>
  <c r="I866" i="25" s="1"/>
  <c r="H862" i="25"/>
  <c r="J862" i="25" s="1"/>
  <c r="I862" i="25" s="1"/>
  <c r="H860" i="25"/>
  <c r="J860" i="25" s="1"/>
  <c r="I860" i="25" s="1"/>
  <c r="H858" i="25"/>
  <c r="J858" i="25" s="1"/>
  <c r="I858" i="25" s="1"/>
  <c r="H854" i="25"/>
  <c r="J854" i="25" s="1"/>
  <c r="I854" i="25" s="1"/>
  <c r="H852" i="25"/>
  <c r="J852" i="25" s="1"/>
  <c r="I852" i="25" s="1"/>
  <c r="H850" i="25"/>
  <c r="J850" i="25" s="1"/>
  <c r="I850" i="25" s="1"/>
  <c r="H846" i="25"/>
  <c r="J846" i="25" s="1"/>
  <c r="I846" i="25" s="1"/>
  <c r="H844" i="25"/>
  <c r="J844" i="25" s="1"/>
  <c r="I844" i="25" s="1"/>
  <c r="H840" i="25"/>
  <c r="J840" i="25" s="1"/>
  <c r="I840" i="25" s="1"/>
  <c r="H836" i="25"/>
  <c r="J836" i="25" s="1"/>
  <c r="I836" i="25" s="1"/>
  <c r="H832" i="25"/>
  <c r="J832" i="25" s="1"/>
  <c r="I832" i="25" s="1"/>
  <c r="H828" i="25"/>
  <c r="H824" i="25"/>
  <c r="J824" i="25" s="1"/>
  <c r="I824" i="25" s="1"/>
  <c r="H820" i="25"/>
  <c r="J820" i="25" s="1"/>
  <c r="I820" i="25" s="1"/>
  <c r="H816" i="25"/>
  <c r="J816" i="25" s="1"/>
  <c r="I816" i="25" s="1"/>
  <c r="H812" i="25"/>
  <c r="J812" i="25" s="1"/>
  <c r="I812" i="25" s="1"/>
  <c r="H808" i="25"/>
  <c r="J808" i="25" s="1"/>
  <c r="I808" i="25" s="1"/>
  <c r="H804" i="25"/>
  <c r="J804" i="25" s="1"/>
  <c r="I804" i="25" s="1"/>
  <c r="H800" i="25"/>
  <c r="J800" i="25" s="1"/>
  <c r="I800" i="25" s="1"/>
  <c r="H796" i="25"/>
  <c r="H792" i="25"/>
  <c r="J792" i="25" s="1"/>
  <c r="I792" i="25" s="1"/>
  <c r="H788" i="25"/>
  <c r="J788" i="25" s="1"/>
  <c r="I788" i="25" s="1"/>
  <c r="H784" i="25"/>
  <c r="J784" i="25" s="1"/>
  <c r="I784" i="25" s="1"/>
  <c r="H780" i="25"/>
  <c r="J780" i="25" s="1"/>
  <c r="I780" i="25" s="1"/>
  <c r="H776" i="25"/>
  <c r="J776" i="25" s="1"/>
  <c r="I776" i="25" s="1"/>
  <c r="H772" i="25"/>
  <c r="J772" i="25" s="1"/>
  <c r="I772" i="25" s="1"/>
  <c r="H768" i="25"/>
  <c r="J768" i="25" s="1"/>
  <c r="I768" i="25" s="1"/>
  <c r="H764" i="25"/>
  <c r="H760" i="25"/>
  <c r="J760" i="25" s="1"/>
  <c r="I760" i="25" s="1"/>
  <c r="H843" i="25"/>
  <c r="J843" i="25" s="1"/>
  <c r="I843" i="25" s="1"/>
  <c r="H841" i="25"/>
  <c r="H839" i="25"/>
  <c r="J839" i="25" s="1"/>
  <c r="I839" i="25" s="1"/>
  <c r="H837" i="25"/>
  <c r="J837" i="25" s="1"/>
  <c r="I837" i="25" s="1"/>
  <c r="H835" i="25"/>
  <c r="J835" i="25" s="1"/>
  <c r="I835" i="25" s="1"/>
  <c r="H833" i="25"/>
  <c r="J833" i="25" s="1"/>
  <c r="I833" i="25" s="1"/>
  <c r="H831" i="25"/>
  <c r="J831" i="25" s="1"/>
  <c r="I831" i="25" s="1"/>
  <c r="H829" i="25"/>
  <c r="J829" i="25" s="1"/>
  <c r="I829" i="25" s="1"/>
  <c r="H827" i="25"/>
  <c r="J827" i="25" s="1"/>
  <c r="I827" i="25" s="1"/>
  <c r="H825" i="25"/>
  <c r="H823" i="25"/>
  <c r="J823" i="25" s="1"/>
  <c r="I823" i="25" s="1"/>
  <c r="H821" i="25"/>
  <c r="J821" i="25" s="1"/>
  <c r="I821" i="25" s="1"/>
  <c r="H819" i="25"/>
  <c r="J819" i="25" s="1"/>
  <c r="I819" i="25" s="1"/>
  <c r="H817" i="25"/>
  <c r="J817" i="25" s="1"/>
  <c r="I817" i="25" s="1"/>
  <c r="H815" i="25"/>
  <c r="J815" i="25" s="1"/>
  <c r="I815" i="25" s="1"/>
  <c r="H813" i="25"/>
  <c r="J813" i="25" s="1"/>
  <c r="I813" i="25" s="1"/>
  <c r="H811" i="25"/>
  <c r="J811" i="25" s="1"/>
  <c r="I811" i="25" s="1"/>
  <c r="H809" i="25"/>
  <c r="H807" i="25"/>
  <c r="J807" i="25" s="1"/>
  <c r="I807" i="25" s="1"/>
  <c r="H805" i="25"/>
  <c r="J805" i="25" s="1"/>
  <c r="I805" i="25" s="1"/>
  <c r="H803" i="25"/>
  <c r="J803" i="25" s="1"/>
  <c r="I803" i="25" s="1"/>
  <c r="H801" i="25"/>
  <c r="J801" i="25" s="1"/>
  <c r="I801" i="25" s="1"/>
  <c r="H799" i="25"/>
  <c r="J799" i="25" s="1"/>
  <c r="I799" i="25" s="1"/>
  <c r="H797" i="25"/>
  <c r="J797" i="25" s="1"/>
  <c r="I797" i="25" s="1"/>
  <c r="H795" i="25"/>
  <c r="J795" i="25" s="1"/>
  <c r="I795" i="25" s="1"/>
  <c r="H793" i="25"/>
  <c r="H791" i="25"/>
  <c r="J791" i="25" s="1"/>
  <c r="I791" i="25" s="1"/>
  <c r="H789" i="25"/>
  <c r="J789" i="25" s="1"/>
  <c r="I789" i="25" s="1"/>
  <c r="H787" i="25"/>
  <c r="J787" i="25" s="1"/>
  <c r="I787" i="25" s="1"/>
  <c r="H785" i="25"/>
  <c r="J785" i="25" s="1"/>
  <c r="I785" i="25" s="1"/>
  <c r="H783" i="25"/>
  <c r="J783" i="25" s="1"/>
  <c r="I783" i="25" s="1"/>
  <c r="H781" i="25"/>
  <c r="J781" i="25" s="1"/>
  <c r="I781" i="25" s="1"/>
  <c r="H779" i="25"/>
  <c r="J779" i="25" s="1"/>
  <c r="I779" i="25" s="1"/>
  <c r="H777" i="25"/>
  <c r="H775" i="25"/>
  <c r="J775" i="25" s="1"/>
  <c r="I775" i="25" s="1"/>
  <c r="H773" i="25"/>
  <c r="J773" i="25" s="1"/>
  <c r="I773" i="25" s="1"/>
  <c r="H771" i="25"/>
  <c r="J771" i="25" s="1"/>
  <c r="I771" i="25" s="1"/>
  <c r="H769" i="25"/>
  <c r="J769" i="25" s="1"/>
  <c r="I769" i="25" s="1"/>
  <c r="H767" i="25"/>
  <c r="J767" i="25" s="1"/>
  <c r="I767" i="25" s="1"/>
  <c r="H765" i="25"/>
  <c r="J765" i="25" s="1"/>
  <c r="I765" i="25" s="1"/>
  <c r="H763" i="25"/>
  <c r="J763" i="25" s="1"/>
  <c r="I763" i="25" s="1"/>
  <c r="H761" i="25"/>
  <c r="H759" i="25"/>
  <c r="J759" i="25" s="1"/>
  <c r="I759" i="25" s="1"/>
  <c r="H752" i="25"/>
  <c r="J752" i="25" s="1"/>
  <c r="I752" i="25" s="1"/>
  <c r="H750" i="25"/>
  <c r="J750" i="25" s="1"/>
  <c r="I750" i="25" s="1"/>
  <c r="F636" i="25"/>
  <c r="G636" i="25" s="1"/>
  <c r="F628" i="25"/>
  <c r="F620" i="25"/>
  <c r="G620" i="25" s="1"/>
  <c r="F612" i="25"/>
  <c r="G612" i="25" s="1"/>
  <c r="F604" i="25"/>
  <c r="G604" i="25" s="1"/>
  <c r="F596" i="25"/>
  <c r="F588" i="25"/>
  <c r="G588" i="25" s="1"/>
  <c r="F580" i="25"/>
  <c r="G580" i="25" s="1"/>
  <c r="F572" i="25"/>
  <c r="F716" i="25"/>
  <c r="G716" i="25" s="1"/>
  <c r="F672" i="25"/>
  <c r="G672" i="25" s="1"/>
  <c r="F668" i="25"/>
  <c r="G668" i="25" s="1"/>
  <c r="F656" i="25"/>
  <c r="G656" i="25" s="1"/>
  <c r="H655" i="25"/>
  <c r="J655" i="25" s="1"/>
  <c r="I655" i="25" s="1"/>
  <c r="F648" i="25"/>
  <c r="G648" i="25" s="1"/>
  <c r="H647" i="25"/>
  <c r="J647" i="25" s="1"/>
  <c r="I647" i="25" s="1"/>
  <c r="F640" i="25"/>
  <c r="H639" i="25"/>
  <c r="J639" i="25" s="1"/>
  <c r="I639" i="25" s="1"/>
  <c r="F488" i="25"/>
  <c r="G488" i="25" s="1"/>
  <c r="F480" i="25"/>
  <c r="F472" i="25"/>
  <c r="G472" i="25" s="1"/>
  <c r="F464" i="25"/>
  <c r="F456" i="25"/>
  <c r="G456" i="25" s="1"/>
  <c r="F448" i="25"/>
  <c r="F440" i="25"/>
  <c r="G440" i="25" s="1"/>
  <c r="F432" i="25"/>
  <c r="G432" i="25" s="1"/>
  <c r="F424" i="25"/>
  <c r="G424" i="25" s="1"/>
  <c r="H569" i="25"/>
  <c r="J569" i="25" s="1"/>
  <c r="I569" i="25" s="1"/>
  <c r="H561" i="25"/>
  <c r="H553" i="25"/>
  <c r="J553" i="25" s="1"/>
  <c r="I553" i="25" s="1"/>
  <c r="H545" i="25"/>
  <c r="J545" i="25" s="1"/>
  <c r="I545" i="25" s="1"/>
  <c r="H537" i="25"/>
  <c r="J537" i="25" s="1"/>
  <c r="I537" i="25" s="1"/>
  <c r="H529" i="25"/>
  <c r="J529" i="25" s="1"/>
  <c r="I529" i="25" s="1"/>
  <c r="H521" i="25"/>
  <c r="J521" i="25" s="1"/>
  <c r="I521" i="25" s="1"/>
  <c r="H513" i="25"/>
  <c r="J513" i="25" s="1"/>
  <c r="I513" i="25" s="1"/>
  <c r="H505" i="25"/>
  <c r="J505" i="25" s="1"/>
  <c r="I505" i="25" s="1"/>
  <c r="H497" i="25"/>
  <c r="J497" i="25" s="1"/>
  <c r="I497" i="25" s="1"/>
  <c r="H415" i="25"/>
  <c r="J415" i="25" s="1"/>
  <c r="I415" i="25" s="1"/>
  <c r="H413" i="25"/>
  <c r="J413" i="25" s="1"/>
  <c r="I413" i="25" s="1"/>
  <c r="H407" i="25"/>
  <c r="J407" i="25" s="1"/>
  <c r="I407" i="25" s="1"/>
  <c r="H405" i="25"/>
  <c r="J405" i="25" s="1"/>
  <c r="I405" i="25" s="1"/>
  <c r="H399" i="25"/>
  <c r="J399" i="25" s="1"/>
  <c r="I399" i="25" s="1"/>
  <c r="H397" i="25"/>
  <c r="J397" i="25" s="1"/>
  <c r="I397" i="25" s="1"/>
  <c r="H391" i="25"/>
  <c r="J391" i="25" s="1"/>
  <c r="I391" i="25" s="1"/>
  <c r="H389" i="25"/>
  <c r="J389" i="25" s="1"/>
  <c r="I389" i="25" s="1"/>
  <c r="H383" i="25"/>
  <c r="J383" i="25" s="1"/>
  <c r="I383" i="25" s="1"/>
  <c r="H381" i="25"/>
  <c r="H375" i="25"/>
  <c r="J375" i="25" s="1"/>
  <c r="I375" i="25" s="1"/>
  <c r="H373" i="25"/>
  <c r="J373" i="25" s="1"/>
  <c r="I373" i="25" s="1"/>
  <c r="H367" i="25"/>
  <c r="J367" i="25" s="1"/>
  <c r="I367" i="25" s="1"/>
  <c r="H365" i="25"/>
  <c r="J365" i="25" s="1"/>
  <c r="I365" i="25" s="1"/>
  <c r="H359" i="25"/>
  <c r="J359" i="25" s="1"/>
  <c r="I359" i="25" s="1"/>
  <c r="H357" i="25"/>
  <c r="J357" i="25" s="1"/>
  <c r="I357" i="25" s="1"/>
  <c r="H351" i="25"/>
  <c r="J351" i="25" s="1"/>
  <c r="I351" i="25" s="1"/>
  <c r="H349" i="25"/>
  <c r="J349" i="25" s="1"/>
  <c r="I349" i="25" s="1"/>
  <c r="H343" i="25"/>
  <c r="J343" i="25" s="1"/>
  <c r="I343" i="25" s="1"/>
  <c r="H341" i="25"/>
  <c r="J341" i="25" s="1"/>
  <c r="I341" i="25" s="1"/>
  <c r="H167" i="25"/>
  <c r="J167" i="25" s="1"/>
  <c r="I167" i="25" s="1"/>
  <c r="H165" i="25"/>
  <c r="J165" i="25" s="1"/>
  <c r="I165" i="25" s="1"/>
  <c r="H155" i="25"/>
  <c r="J155" i="25" s="1"/>
  <c r="I155" i="25" s="1"/>
  <c r="H149" i="25"/>
  <c r="J149" i="25" s="1"/>
  <c r="I149" i="25" s="1"/>
  <c r="H145" i="25"/>
  <c r="H143" i="25"/>
  <c r="J143" i="25" s="1"/>
  <c r="I143" i="25" s="1"/>
  <c r="H139" i="25"/>
  <c r="J139" i="25" s="1"/>
  <c r="I139" i="25" s="1"/>
  <c r="H129" i="25"/>
  <c r="J129" i="25" s="1"/>
  <c r="I129" i="25" s="1"/>
  <c r="H127" i="25"/>
  <c r="J127" i="25" s="1"/>
  <c r="I127" i="25" s="1"/>
  <c r="H113" i="25"/>
  <c r="J113" i="25" s="1"/>
  <c r="I113" i="25" s="1"/>
  <c r="H103" i="25"/>
  <c r="J103" i="25" s="1"/>
  <c r="I103" i="25" s="1"/>
  <c r="H97" i="25"/>
  <c r="H95" i="25"/>
  <c r="J95" i="25" s="1"/>
  <c r="I95" i="25" s="1"/>
  <c r="F92" i="25"/>
  <c r="H87" i="25"/>
  <c r="J87" i="25" s="1"/>
  <c r="I87" i="25" s="1"/>
  <c r="H83" i="25"/>
  <c r="J83" i="25" s="1"/>
  <c r="H79" i="25"/>
  <c r="J79" i="25" s="1"/>
  <c r="I79" i="25" s="1"/>
  <c r="H73" i="25"/>
  <c r="J73" i="25" s="1"/>
  <c r="I73" i="25" s="1"/>
  <c r="H67" i="25"/>
  <c r="J67" i="25" s="1"/>
  <c r="I67" i="25" s="1"/>
  <c r="H61" i="25"/>
  <c r="J61" i="25" s="1"/>
  <c r="I61" i="25" s="1"/>
  <c r="H57" i="25"/>
  <c r="J57" i="25" s="1"/>
  <c r="I57" i="25" s="1"/>
  <c r="H51" i="25"/>
  <c r="H172" i="25"/>
  <c r="H162" i="25"/>
  <c r="H154" i="25"/>
  <c r="J154" i="25" s="1"/>
  <c r="H146" i="25"/>
  <c r="J146" i="25" s="1"/>
  <c r="H136" i="25"/>
  <c r="J136" i="25" s="1"/>
  <c r="H126" i="25"/>
  <c r="H116" i="25"/>
  <c r="H108" i="25"/>
  <c r="J108" i="25" s="1"/>
  <c r="I108" i="25" s="1"/>
  <c r="H96" i="25"/>
  <c r="H84" i="25"/>
  <c r="H76" i="25"/>
  <c r="H66" i="25"/>
  <c r="H58" i="25"/>
  <c r="H26" i="25"/>
  <c r="J26" i="25" s="1"/>
  <c r="H22" i="25"/>
  <c r="H41" i="25"/>
  <c r="H1014" i="25"/>
  <c r="J1014" i="25" s="1"/>
  <c r="I1014" i="25" s="1"/>
  <c r="H947" i="25"/>
  <c r="J947" i="25" s="1"/>
  <c r="I947" i="25" s="1"/>
  <c r="H877" i="25"/>
  <c r="J877" i="25" s="1"/>
  <c r="I877" i="25" s="1"/>
  <c r="H869" i="25"/>
  <c r="J869" i="25" s="1"/>
  <c r="I869" i="25" s="1"/>
  <c r="H861" i="25"/>
  <c r="J861" i="25" s="1"/>
  <c r="I861" i="25" s="1"/>
  <c r="H853" i="25"/>
  <c r="J853" i="25" s="1"/>
  <c r="I853" i="25" s="1"/>
  <c r="H845" i="25"/>
  <c r="J845" i="25" s="1"/>
  <c r="I845" i="25" s="1"/>
  <c r="H757" i="25"/>
  <c r="F757" i="25"/>
  <c r="G757" i="25" s="1"/>
  <c r="H967" i="25"/>
  <c r="H961" i="25"/>
  <c r="J961" i="25" s="1"/>
  <c r="I961" i="25" s="1"/>
  <c r="H975" i="25"/>
  <c r="J975" i="25" s="1"/>
  <c r="I975" i="25" s="1"/>
  <c r="H969" i="25"/>
  <c r="J969" i="25" s="1"/>
  <c r="I969" i="25" s="1"/>
  <c r="H748" i="25"/>
  <c r="J748" i="25" s="1"/>
  <c r="I748" i="25" s="1"/>
  <c r="H688" i="25"/>
  <c r="J688" i="25" s="1"/>
  <c r="H684" i="25"/>
  <c r="H664" i="25"/>
  <c r="J664" i="25" s="1"/>
  <c r="H646" i="25"/>
  <c r="J646" i="25" s="1"/>
  <c r="I646" i="25" s="1"/>
  <c r="H610" i="25"/>
  <c r="H606" i="25"/>
  <c r="J606" i="25" s="1"/>
  <c r="I606" i="25" s="1"/>
  <c r="H470" i="25"/>
  <c r="J470" i="25" s="1"/>
  <c r="H466" i="25"/>
  <c r="H406" i="25"/>
  <c r="H402" i="25"/>
  <c r="J402" i="25" s="1"/>
  <c r="H342" i="25"/>
  <c r="H338" i="25"/>
  <c r="J338" i="25" s="1"/>
  <c r="H278" i="25"/>
  <c r="J278" i="25" s="1"/>
  <c r="H274" i="25"/>
  <c r="H214" i="25"/>
  <c r="J214" i="25" s="1"/>
  <c r="H210" i="25"/>
  <c r="H130" i="25"/>
  <c r="J130" i="25" s="1"/>
  <c r="I130" i="25" s="1"/>
  <c r="H101" i="25"/>
  <c r="J101" i="25" s="1"/>
  <c r="I101" i="25" s="1"/>
  <c r="F97" i="25"/>
  <c r="G97" i="25" s="1"/>
  <c r="H93" i="25"/>
  <c r="J93" i="25" s="1"/>
  <c r="I93" i="25" s="1"/>
  <c r="H89" i="25"/>
  <c r="J89" i="25" s="1"/>
  <c r="I89" i="25" s="1"/>
  <c r="H85" i="25"/>
  <c r="J85" i="25" s="1"/>
  <c r="I85" i="25" s="1"/>
  <c r="H744" i="25"/>
  <c r="H740" i="25"/>
  <c r="J740" i="25" s="1"/>
  <c r="I740" i="25" s="1"/>
  <c r="H704" i="25"/>
  <c r="J704" i="25" s="1"/>
  <c r="H700" i="25"/>
  <c r="J700" i="25" s="1"/>
  <c r="H680" i="25"/>
  <c r="J680" i="25" s="1"/>
  <c r="I680" i="25" s="1"/>
  <c r="H602" i="25"/>
  <c r="H598" i="25"/>
  <c r="J598" i="25" s="1"/>
  <c r="I598" i="25" s="1"/>
  <c r="H462" i="25"/>
  <c r="J462" i="25" s="1"/>
  <c r="H458" i="25"/>
  <c r="J458" i="25" s="1"/>
  <c r="I458" i="25" s="1"/>
  <c r="H398" i="25"/>
  <c r="J398" i="25" s="1"/>
  <c r="H394" i="25"/>
  <c r="J394" i="25" s="1"/>
  <c r="H334" i="25"/>
  <c r="J334" i="25" s="1"/>
  <c r="H330" i="25"/>
  <c r="J330" i="25" s="1"/>
  <c r="H270" i="25"/>
  <c r="J270" i="25" s="1"/>
  <c r="H266" i="25"/>
  <c r="H206" i="25"/>
  <c r="F206" i="25"/>
  <c r="G206" i="25" s="1"/>
  <c r="H202" i="25"/>
  <c r="H989" i="25"/>
  <c r="J989" i="25" s="1"/>
  <c r="I989" i="25" s="1"/>
  <c r="H981" i="25"/>
  <c r="J981" i="25" s="1"/>
  <c r="I981" i="25" s="1"/>
  <c r="H973" i="25"/>
  <c r="J973" i="25" s="1"/>
  <c r="I973" i="25" s="1"/>
  <c r="H965" i="25"/>
  <c r="H957" i="25"/>
  <c r="J957" i="25" s="1"/>
  <c r="I957" i="25" s="1"/>
  <c r="H951" i="25"/>
  <c r="H873" i="25"/>
  <c r="J873" i="25" s="1"/>
  <c r="I873" i="25" s="1"/>
  <c r="H865" i="25"/>
  <c r="J865" i="25" s="1"/>
  <c r="I865" i="25" s="1"/>
  <c r="H857" i="25"/>
  <c r="J857" i="25" s="1"/>
  <c r="I857" i="25" s="1"/>
  <c r="H849" i="25"/>
  <c r="H742" i="25"/>
  <c r="J742" i="25" s="1"/>
  <c r="I742" i="25" s="1"/>
  <c r="H734" i="25"/>
  <c r="J734" i="25" s="1"/>
  <c r="I734" i="25" s="1"/>
  <c r="H726" i="25"/>
  <c r="H714" i="25"/>
  <c r="J714" i="25" s="1"/>
  <c r="H706" i="25"/>
  <c r="H698" i="25"/>
  <c r="J698" i="25" s="1"/>
  <c r="H690" i="25"/>
  <c r="H682" i="25"/>
  <c r="J682" i="25" s="1"/>
  <c r="H674" i="25"/>
  <c r="H666" i="25"/>
  <c r="J666" i="25" s="1"/>
  <c r="H660" i="25"/>
  <c r="J660" i="25" s="1"/>
  <c r="H652" i="25"/>
  <c r="H644" i="25"/>
  <c r="J644" i="25" s="1"/>
  <c r="H632" i="25"/>
  <c r="H624" i="25"/>
  <c r="J624" i="25" s="1"/>
  <c r="I624" i="25" s="1"/>
  <c r="H616" i="25"/>
  <c r="J616" i="25" s="1"/>
  <c r="H608" i="25"/>
  <c r="J608" i="25" s="1"/>
  <c r="I608" i="25" s="1"/>
  <c r="H600" i="25"/>
  <c r="H592" i="25"/>
  <c r="H584" i="25"/>
  <c r="J584" i="25" s="1"/>
  <c r="H576" i="25"/>
  <c r="J576" i="25" s="1"/>
  <c r="I576" i="25" s="1"/>
  <c r="H564" i="25"/>
  <c r="J564" i="25" s="1"/>
  <c r="H556" i="25"/>
  <c r="J556" i="25" s="1"/>
  <c r="H548" i="25"/>
  <c r="H540" i="25"/>
  <c r="J540" i="25" s="1"/>
  <c r="H532" i="25"/>
  <c r="J532" i="25" s="1"/>
  <c r="H524" i="25"/>
  <c r="J524" i="25" s="1"/>
  <c r="H516" i="25"/>
  <c r="H508" i="25"/>
  <c r="J508" i="25" s="1"/>
  <c r="H500" i="25"/>
  <c r="J500" i="25" s="1"/>
  <c r="H492" i="25"/>
  <c r="J492" i="25" s="1"/>
  <c r="H484" i="25"/>
  <c r="H476" i="25"/>
  <c r="J476" i="25" s="1"/>
  <c r="I476" i="25" s="1"/>
  <c r="H468" i="25"/>
  <c r="H460" i="25"/>
  <c r="J460" i="25" s="1"/>
  <c r="I460" i="25" s="1"/>
  <c r="H452" i="25"/>
  <c r="H444" i="25"/>
  <c r="J444" i="25" s="1"/>
  <c r="I444" i="25" s="1"/>
  <c r="H436" i="25"/>
  <c r="J436" i="25" s="1"/>
  <c r="H428" i="25"/>
  <c r="J428" i="25" s="1"/>
  <c r="I428" i="25" s="1"/>
  <c r="H420" i="25"/>
  <c r="H416" i="25"/>
  <c r="J416" i="25" s="1"/>
  <c r="I416" i="25" s="1"/>
  <c r="H412" i="25"/>
  <c r="H408" i="25"/>
  <c r="J408" i="25" s="1"/>
  <c r="H404" i="25"/>
  <c r="H400" i="25"/>
  <c r="J400" i="25" s="1"/>
  <c r="H396" i="25"/>
  <c r="H392" i="25"/>
  <c r="J392" i="25" s="1"/>
  <c r="H388" i="25"/>
  <c r="H384" i="25"/>
  <c r="J384" i="25" s="1"/>
  <c r="H380" i="25"/>
  <c r="H376" i="25"/>
  <c r="J376" i="25" s="1"/>
  <c r="H372" i="25"/>
  <c r="J372" i="25" s="1"/>
  <c r="H368" i="25"/>
  <c r="H364" i="25"/>
  <c r="J364" i="25" s="1"/>
  <c r="H360" i="25"/>
  <c r="J360" i="25" s="1"/>
  <c r="I360" i="25" s="1"/>
  <c r="H356" i="25"/>
  <c r="H352" i="25"/>
  <c r="J352" i="25" s="1"/>
  <c r="H348" i="25"/>
  <c r="H344" i="25"/>
  <c r="J344" i="25" s="1"/>
  <c r="I344" i="25" s="1"/>
  <c r="H340" i="25"/>
  <c r="H336" i="25"/>
  <c r="J336" i="25" s="1"/>
  <c r="I336" i="25" s="1"/>
  <c r="H328" i="25"/>
  <c r="J328" i="25" s="1"/>
  <c r="I328" i="25" s="1"/>
  <c r="H320" i="25"/>
  <c r="H312" i="25"/>
  <c r="J312" i="25" s="1"/>
  <c r="I312" i="25" s="1"/>
  <c r="H304" i="25"/>
  <c r="J304" i="25" s="1"/>
  <c r="I304" i="25" s="1"/>
  <c r="H296" i="25"/>
  <c r="J296" i="25" s="1"/>
  <c r="I296" i="25" s="1"/>
  <c r="H288" i="25"/>
  <c r="J288" i="25" s="1"/>
  <c r="I288" i="25" s="1"/>
  <c r="H280" i="25"/>
  <c r="J280" i="25" s="1"/>
  <c r="I280" i="25" s="1"/>
  <c r="H272" i="25"/>
  <c r="H264" i="25"/>
  <c r="J264" i="25" s="1"/>
  <c r="I264" i="25" s="1"/>
  <c r="H256" i="25"/>
  <c r="J256" i="25" s="1"/>
  <c r="I256" i="25" s="1"/>
  <c r="H248" i="25"/>
  <c r="H240" i="25"/>
  <c r="J240" i="25" s="1"/>
  <c r="I240" i="25" s="1"/>
  <c r="H232" i="25"/>
  <c r="H224" i="25"/>
  <c r="J224" i="25" s="1"/>
  <c r="I224" i="25" s="1"/>
  <c r="H216" i="25"/>
  <c r="J216" i="25" s="1"/>
  <c r="I216" i="25" s="1"/>
  <c r="H208" i="25"/>
  <c r="J208" i="25" s="1"/>
  <c r="I208" i="25" s="1"/>
  <c r="H200" i="25"/>
  <c r="J200" i="25" s="1"/>
  <c r="I200" i="25" s="1"/>
  <c r="H192" i="25"/>
  <c r="H186" i="25"/>
  <c r="J186" i="25" s="1"/>
  <c r="H178" i="25"/>
  <c r="H144" i="25"/>
  <c r="J144" i="25" s="1"/>
  <c r="H124" i="25"/>
  <c r="H98" i="25"/>
  <c r="J98" i="25" s="1"/>
  <c r="H44" i="25"/>
  <c r="J44" i="25" s="1"/>
  <c r="H28" i="25"/>
  <c r="H983" i="25"/>
  <c r="J983" i="25" s="1"/>
  <c r="I983" i="25" s="1"/>
  <c r="H875" i="25"/>
  <c r="H871" i="25"/>
  <c r="J871" i="25" s="1"/>
  <c r="I871" i="25" s="1"/>
  <c r="H867" i="25"/>
  <c r="H863" i="25"/>
  <c r="J863" i="25" s="1"/>
  <c r="I863" i="25" s="1"/>
  <c r="H859" i="25"/>
  <c r="J859" i="25" s="1"/>
  <c r="I859" i="25" s="1"/>
  <c r="H855" i="25"/>
  <c r="J855" i="25" s="1"/>
  <c r="I855" i="25" s="1"/>
  <c r="H851" i="25"/>
  <c r="H847" i="25"/>
  <c r="J847" i="25" s="1"/>
  <c r="I847" i="25" s="1"/>
  <c r="H959" i="25"/>
  <c r="H755" i="25"/>
  <c r="J755" i="25" s="1"/>
  <c r="I755" i="25" s="1"/>
  <c r="H736" i="25"/>
  <c r="J736" i="25" s="1"/>
  <c r="I736" i="25" s="1"/>
  <c r="H626" i="25"/>
  <c r="J626" i="25" s="1"/>
  <c r="H594" i="25"/>
  <c r="H486" i="25"/>
  <c r="J486" i="25" s="1"/>
  <c r="H454" i="25"/>
  <c r="J454" i="25" s="1"/>
  <c r="H422" i="25"/>
  <c r="J422" i="25" s="1"/>
  <c r="H390" i="25"/>
  <c r="H358" i="25"/>
  <c r="J358" i="25" s="1"/>
  <c r="H326" i="25"/>
  <c r="H294" i="25"/>
  <c r="J294" i="25" s="1"/>
  <c r="H262" i="25"/>
  <c r="H230" i="25"/>
  <c r="J230" i="25" s="1"/>
  <c r="H198" i="25"/>
  <c r="J198" i="25" s="1"/>
  <c r="F70" i="25"/>
  <c r="G70" i="25" s="1"/>
  <c r="F66" i="25"/>
  <c r="G66" i="25" s="1"/>
  <c r="F62" i="25"/>
  <c r="G62" i="25" s="1"/>
  <c r="F58" i="25"/>
  <c r="G58" i="25" s="1"/>
  <c r="F54" i="25"/>
  <c r="G54" i="25" s="1"/>
  <c r="H50" i="25"/>
  <c r="J50" i="25" s="1"/>
  <c r="I50" i="25" s="1"/>
  <c r="H728" i="25"/>
  <c r="J728" i="25" s="1"/>
  <c r="I728" i="25" s="1"/>
  <c r="H618" i="25"/>
  <c r="J618" i="25" s="1"/>
  <c r="I618" i="25" s="1"/>
  <c r="H586" i="25"/>
  <c r="J586" i="25" s="1"/>
  <c r="I586" i="25" s="1"/>
  <c r="H478" i="25"/>
  <c r="J478" i="25" s="1"/>
  <c r="H446" i="25"/>
  <c r="J446" i="25" s="1"/>
  <c r="H414" i="25"/>
  <c r="H382" i="25"/>
  <c r="J382" i="25" s="1"/>
  <c r="H350" i="25"/>
  <c r="H318" i="25"/>
  <c r="J318" i="25" s="1"/>
  <c r="H286" i="25"/>
  <c r="J286" i="25" s="1"/>
  <c r="H254" i="25"/>
  <c r="J254" i="25" s="1"/>
  <c r="H222" i="25"/>
  <c r="J222" i="25" s="1"/>
  <c r="H190" i="25"/>
  <c r="J190" i="25" s="1"/>
  <c r="J941" i="25"/>
  <c r="I941" i="25" s="1"/>
  <c r="J939" i="25"/>
  <c r="I939" i="25" s="1"/>
  <c r="J937" i="25"/>
  <c r="I937" i="25" s="1"/>
  <c r="J933" i="25"/>
  <c r="I933" i="25" s="1"/>
  <c r="J931" i="25"/>
  <c r="I931" i="25" s="1"/>
  <c r="J929" i="25"/>
  <c r="I929" i="25" s="1"/>
  <c r="J927" i="25"/>
  <c r="I927" i="25" s="1"/>
  <c r="J925" i="25"/>
  <c r="I925" i="25" s="1"/>
  <c r="J923" i="25"/>
  <c r="I923" i="25" s="1"/>
  <c r="J921" i="25"/>
  <c r="I921" i="25" s="1"/>
  <c r="J919" i="25"/>
  <c r="I919" i="25" s="1"/>
  <c r="J917" i="25"/>
  <c r="I917" i="25" s="1"/>
  <c r="J915" i="25"/>
  <c r="I915" i="25" s="1"/>
  <c r="J913" i="25"/>
  <c r="I913" i="25" s="1"/>
  <c r="J911" i="25"/>
  <c r="I911" i="25" s="1"/>
  <c r="J909" i="25"/>
  <c r="I909" i="25" s="1"/>
  <c r="J907" i="25"/>
  <c r="I907" i="25" s="1"/>
  <c r="J905" i="25"/>
  <c r="I905" i="25" s="1"/>
  <c r="J901" i="25"/>
  <c r="I901" i="25" s="1"/>
  <c r="J897" i="25"/>
  <c r="I897" i="25" s="1"/>
  <c r="J893" i="25"/>
  <c r="I893" i="25" s="1"/>
  <c r="J889" i="25"/>
  <c r="I889" i="25" s="1"/>
  <c r="J885" i="25"/>
  <c r="I885" i="25" s="1"/>
  <c r="J881" i="25"/>
  <c r="I881" i="25" s="1"/>
  <c r="J874" i="25"/>
  <c r="I874" i="25" s="1"/>
  <c r="J842" i="25"/>
  <c r="I842" i="25" s="1"/>
  <c r="J838" i="25"/>
  <c r="I838" i="25" s="1"/>
  <c r="J834" i="25"/>
  <c r="I834" i="25" s="1"/>
  <c r="J830" i="25"/>
  <c r="I830" i="25" s="1"/>
  <c r="J828" i="25"/>
  <c r="I828" i="25" s="1"/>
  <c r="J826" i="25"/>
  <c r="I826" i="25" s="1"/>
  <c r="J822" i="25"/>
  <c r="I822" i="25" s="1"/>
  <c r="J818" i="25"/>
  <c r="I818" i="25" s="1"/>
  <c r="J814" i="25"/>
  <c r="I814" i="25" s="1"/>
  <c r="J810" i="25"/>
  <c r="I810" i="25" s="1"/>
  <c r="J806" i="25"/>
  <c r="I806" i="25" s="1"/>
  <c r="J802" i="25"/>
  <c r="I802" i="25" s="1"/>
  <c r="J798" i="25"/>
  <c r="I798" i="25" s="1"/>
  <c r="J796" i="25"/>
  <c r="I796" i="25" s="1"/>
  <c r="J794" i="25"/>
  <c r="I794" i="25" s="1"/>
  <c r="J790" i="25"/>
  <c r="I790" i="25" s="1"/>
  <c r="J786" i="25"/>
  <c r="I786" i="25" s="1"/>
  <c r="J782" i="25"/>
  <c r="I782" i="25" s="1"/>
  <c r="J778" i="25"/>
  <c r="I778" i="25" s="1"/>
  <c r="J774" i="25"/>
  <c r="I774" i="25" s="1"/>
  <c r="J770" i="25"/>
  <c r="I770" i="25" s="1"/>
  <c r="J766" i="25"/>
  <c r="I766" i="25" s="1"/>
  <c r="J764" i="25"/>
  <c r="I764" i="25" s="1"/>
  <c r="J762" i="25"/>
  <c r="I762" i="25" s="1"/>
  <c r="J758" i="25"/>
  <c r="I758" i="25" s="1"/>
  <c r="J715" i="25"/>
  <c r="J713" i="25"/>
  <c r="I713" i="25" s="1"/>
  <c r="J707" i="25"/>
  <c r="I707" i="25" s="1"/>
  <c r="J705" i="25"/>
  <c r="I705" i="25" s="1"/>
  <c r="J699" i="25"/>
  <c r="J697" i="25"/>
  <c r="I697" i="25" s="1"/>
  <c r="J691" i="25"/>
  <c r="I691" i="25" s="1"/>
  <c r="J689" i="25"/>
  <c r="I689" i="25" s="1"/>
  <c r="J683" i="25"/>
  <c r="J681" i="25"/>
  <c r="I681" i="25" s="1"/>
  <c r="J675" i="25"/>
  <c r="I675" i="25" s="1"/>
  <c r="J673" i="25"/>
  <c r="I673" i="25" s="1"/>
  <c r="J667" i="25"/>
  <c r="I667" i="25" s="1"/>
  <c r="J665" i="25"/>
  <c r="I665" i="25" s="1"/>
  <c r="J659" i="25"/>
  <c r="I659" i="25" s="1"/>
  <c r="J657" i="25"/>
  <c r="I657" i="25" s="1"/>
  <c r="J651" i="25"/>
  <c r="I651" i="25" s="1"/>
  <c r="J649" i="25"/>
  <c r="I649" i="25" s="1"/>
  <c r="J643" i="25"/>
  <c r="I643" i="25" s="1"/>
  <c r="J641" i="25"/>
  <c r="I641" i="25" s="1"/>
  <c r="J561" i="25"/>
  <c r="I561" i="25" s="1"/>
  <c r="J543" i="25"/>
  <c r="I543" i="25" s="1"/>
  <c r="J519" i="25"/>
  <c r="I519" i="25" s="1"/>
  <c r="G496" i="25"/>
  <c r="I496" i="25" s="1"/>
  <c r="J568" i="25"/>
  <c r="J504" i="25"/>
  <c r="J650" i="25"/>
  <c r="I650" i="25" s="1"/>
  <c r="G560" i="25"/>
  <c r="I560" i="25" s="1"/>
  <c r="G544" i="25"/>
  <c r="I544" i="25" s="1"/>
  <c r="G528" i="25"/>
  <c r="I528" i="25" s="1"/>
  <c r="G512" i="25"/>
  <c r="I512" i="25" s="1"/>
  <c r="J552" i="25"/>
  <c r="I552" i="25" s="1"/>
  <c r="J171" i="25"/>
  <c r="I171" i="25" s="1"/>
  <c r="J137" i="25"/>
  <c r="J133" i="25"/>
  <c r="I133" i="25" s="1"/>
  <c r="J368" i="25"/>
  <c r="F72" i="25"/>
  <c r="G72" i="25" s="1"/>
  <c r="H72" i="25"/>
  <c r="F172" i="25"/>
  <c r="G172" i="25" s="1"/>
  <c r="F164" i="25"/>
  <c r="G164" i="25" s="1"/>
  <c r="H987" i="25"/>
  <c r="F987" i="25"/>
  <c r="G987" i="25" s="1"/>
  <c r="H979" i="25"/>
  <c r="F979" i="25"/>
  <c r="G979" i="25" s="1"/>
  <c r="H971" i="25"/>
  <c r="F971" i="25"/>
  <c r="G971" i="25" s="1"/>
  <c r="H963" i="25"/>
  <c r="F963" i="25"/>
  <c r="G963" i="25" s="1"/>
  <c r="H955" i="25"/>
  <c r="F955" i="25"/>
  <c r="G955" i="25" s="1"/>
  <c r="J1000" i="25"/>
  <c r="I1000" i="25" s="1"/>
  <c r="H988" i="25"/>
  <c r="F988" i="25"/>
  <c r="G988" i="25" s="1"/>
  <c r="H984" i="25"/>
  <c r="F984" i="25"/>
  <c r="G984" i="25" s="1"/>
  <c r="H980" i="25"/>
  <c r="F980" i="25"/>
  <c r="G980" i="25" s="1"/>
  <c r="H976" i="25"/>
  <c r="F976" i="25"/>
  <c r="G976" i="25" s="1"/>
  <c r="H972" i="25"/>
  <c r="F972" i="25"/>
  <c r="G972" i="25" s="1"/>
  <c r="H968" i="25"/>
  <c r="F968" i="25"/>
  <c r="G968" i="25" s="1"/>
  <c r="H964" i="25"/>
  <c r="F964" i="25"/>
  <c r="G964" i="25" s="1"/>
  <c r="H960" i="25"/>
  <c r="F960" i="25"/>
  <c r="G960" i="25" s="1"/>
  <c r="H956" i="25"/>
  <c r="F956" i="25"/>
  <c r="G956" i="25" s="1"/>
  <c r="J1012" i="25"/>
  <c r="I1012" i="25" s="1"/>
  <c r="J942" i="25"/>
  <c r="I942" i="25" s="1"/>
  <c r="J938" i="25"/>
  <c r="I938" i="25" s="1"/>
  <c r="J934" i="25"/>
  <c r="I934" i="25" s="1"/>
  <c r="J930" i="25"/>
  <c r="I930" i="25" s="1"/>
  <c r="J926" i="25"/>
  <c r="I926" i="25" s="1"/>
  <c r="J922" i="25"/>
  <c r="I922" i="25" s="1"/>
  <c r="J918" i="25"/>
  <c r="I918" i="25" s="1"/>
  <c r="J916" i="25"/>
  <c r="I916" i="25" s="1"/>
  <c r="J914" i="25"/>
  <c r="I914" i="25" s="1"/>
  <c r="J910" i="25"/>
  <c r="I910" i="25" s="1"/>
  <c r="J906" i="25"/>
  <c r="I906" i="25" s="1"/>
  <c r="J902" i="25"/>
  <c r="I902" i="25" s="1"/>
  <c r="J898" i="25"/>
  <c r="I898" i="25" s="1"/>
  <c r="J894" i="25"/>
  <c r="I894" i="25" s="1"/>
  <c r="J890" i="25"/>
  <c r="I890" i="25" s="1"/>
  <c r="J886" i="25"/>
  <c r="I886" i="25" s="1"/>
  <c r="J882" i="25"/>
  <c r="I882" i="25" s="1"/>
  <c r="J849" i="25"/>
  <c r="I849" i="25" s="1"/>
  <c r="F749" i="25"/>
  <c r="G749" i="25" s="1"/>
  <c r="H749" i="25"/>
  <c r="H747" i="25"/>
  <c r="F747" i="25"/>
  <c r="G747" i="25" s="1"/>
  <c r="H745" i="25"/>
  <c r="F745" i="25"/>
  <c r="G745" i="25" s="1"/>
  <c r="H743" i="25"/>
  <c r="F743" i="25"/>
  <c r="G743" i="25" s="1"/>
  <c r="H741" i="25"/>
  <c r="F741" i="25"/>
  <c r="G741" i="25" s="1"/>
  <c r="H739" i="25"/>
  <c r="F739" i="25"/>
  <c r="G739" i="25" s="1"/>
  <c r="H737" i="25"/>
  <c r="F737" i="25"/>
  <c r="G737" i="25" s="1"/>
  <c r="H735" i="25"/>
  <c r="F735" i="25"/>
  <c r="G735" i="25" s="1"/>
  <c r="H733" i="25"/>
  <c r="F733" i="25"/>
  <c r="G733" i="25" s="1"/>
  <c r="H731" i="25"/>
  <c r="F731" i="25"/>
  <c r="G731" i="25" s="1"/>
  <c r="H729" i="25"/>
  <c r="F729" i="25"/>
  <c r="G729" i="25" s="1"/>
  <c r="H727" i="25"/>
  <c r="F727" i="25"/>
  <c r="G727" i="25" s="1"/>
  <c r="H725" i="25"/>
  <c r="F725" i="25"/>
  <c r="G725" i="25" s="1"/>
  <c r="H723" i="25"/>
  <c r="F723" i="25"/>
  <c r="G723" i="25" s="1"/>
  <c r="H721" i="25"/>
  <c r="F721" i="25"/>
  <c r="G721" i="25" s="1"/>
  <c r="J726" i="25"/>
  <c r="I726" i="25" s="1"/>
  <c r="H637" i="25"/>
  <c r="F637" i="25"/>
  <c r="G637" i="25" s="1"/>
  <c r="H635" i="25"/>
  <c r="F635" i="25"/>
  <c r="G635" i="25" s="1"/>
  <c r="H633" i="25"/>
  <c r="F633" i="25"/>
  <c r="G633" i="25" s="1"/>
  <c r="H631" i="25"/>
  <c r="F631" i="25"/>
  <c r="G631" i="25" s="1"/>
  <c r="H629" i="25"/>
  <c r="F629" i="25"/>
  <c r="G629" i="25" s="1"/>
  <c r="H627" i="25"/>
  <c r="F627" i="25"/>
  <c r="G627" i="25" s="1"/>
  <c r="H625" i="25"/>
  <c r="F625" i="25"/>
  <c r="G625" i="25" s="1"/>
  <c r="H623" i="25"/>
  <c r="F623" i="25"/>
  <c r="G623" i="25" s="1"/>
  <c r="H621" i="25"/>
  <c r="F621" i="25"/>
  <c r="G621" i="25" s="1"/>
  <c r="H619" i="25"/>
  <c r="F619" i="25"/>
  <c r="G619" i="25" s="1"/>
  <c r="H617" i="25"/>
  <c r="F617" i="25"/>
  <c r="G617" i="25" s="1"/>
  <c r="H615" i="25"/>
  <c r="F615" i="25"/>
  <c r="G615" i="25" s="1"/>
  <c r="H613" i="25"/>
  <c r="F613" i="25"/>
  <c r="G613" i="25" s="1"/>
  <c r="H611" i="25"/>
  <c r="F611" i="25"/>
  <c r="G611" i="25" s="1"/>
  <c r="H609" i="25"/>
  <c r="F609" i="25"/>
  <c r="G609" i="25" s="1"/>
  <c r="H607" i="25"/>
  <c r="F607" i="25"/>
  <c r="G607" i="25" s="1"/>
  <c r="H605" i="25"/>
  <c r="F605" i="25"/>
  <c r="G605" i="25" s="1"/>
  <c r="H603" i="25"/>
  <c r="F603" i="25"/>
  <c r="G603" i="25" s="1"/>
  <c r="H601" i="25"/>
  <c r="F601" i="25"/>
  <c r="G601" i="25" s="1"/>
  <c r="H599" i="25"/>
  <c r="F599" i="25"/>
  <c r="G599" i="25" s="1"/>
  <c r="H597" i="25"/>
  <c r="F597" i="25"/>
  <c r="G597" i="25" s="1"/>
  <c r="H595" i="25"/>
  <c r="F595" i="25"/>
  <c r="G595" i="25" s="1"/>
  <c r="H593" i="25"/>
  <c r="F593" i="25"/>
  <c r="G593" i="25" s="1"/>
  <c r="H591" i="25"/>
  <c r="F591" i="25"/>
  <c r="G591" i="25" s="1"/>
  <c r="H589" i="25"/>
  <c r="F589" i="25"/>
  <c r="G589" i="25" s="1"/>
  <c r="H587" i="25"/>
  <c r="F587" i="25"/>
  <c r="G587" i="25" s="1"/>
  <c r="H585" i="25"/>
  <c r="F585" i="25"/>
  <c r="G585" i="25" s="1"/>
  <c r="H583" i="25"/>
  <c r="F583" i="25"/>
  <c r="G583" i="25" s="1"/>
  <c r="H581" i="25"/>
  <c r="F581" i="25"/>
  <c r="G581" i="25" s="1"/>
  <c r="H579" i="25"/>
  <c r="F579" i="25"/>
  <c r="G579" i="25" s="1"/>
  <c r="H577" i="25"/>
  <c r="F577" i="25"/>
  <c r="G577" i="25" s="1"/>
  <c r="H575" i="25"/>
  <c r="F575" i="25"/>
  <c r="G575" i="25" s="1"/>
  <c r="H573" i="25"/>
  <c r="F573" i="25"/>
  <c r="G573" i="25" s="1"/>
  <c r="H571" i="25"/>
  <c r="F571" i="25"/>
  <c r="G571" i="25" s="1"/>
  <c r="J692" i="25"/>
  <c r="J636" i="25"/>
  <c r="J580" i="25"/>
  <c r="J710" i="25"/>
  <c r="I710" i="25" s="1"/>
  <c r="J694" i="25"/>
  <c r="J678" i="25"/>
  <c r="J662" i="25"/>
  <c r="J638" i="25"/>
  <c r="H491" i="25"/>
  <c r="F491" i="25"/>
  <c r="G491" i="25" s="1"/>
  <c r="H489" i="25"/>
  <c r="F489" i="25"/>
  <c r="G489" i="25" s="1"/>
  <c r="H487" i="25"/>
  <c r="F487" i="25"/>
  <c r="G487" i="25" s="1"/>
  <c r="H485" i="25"/>
  <c r="F485" i="25"/>
  <c r="G485" i="25" s="1"/>
  <c r="H483" i="25"/>
  <c r="F483" i="25"/>
  <c r="G483" i="25" s="1"/>
  <c r="H481" i="25"/>
  <c r="F481" i="25"/>
  <c r="G481" i="25" s="1"/>
  <c r="H479" i="25"/>
  <c r="F479" i="25"/>
  <c r="G479" i="25" s="1"/>
  <c r="H477" i="25"/>
  <c r="F477" i="25"/>
  <c r="G477" i="25" s="1"/>
  <c r="H475" i="25"/>
  <c r="F475" i="25"/>
  <c r="G475" i="25" s="1"/>
  <c r="H473" i="25"/>
  <c r="F473" i="25"/>
  <c r="G473" i="25" s="1"/>
  <c r="H471" i="25"/>
  <c r="F471" i="25"/>
  <c r="G471" i="25" s="1"/>
  <c r="H469" i="25"/>
  <c r="F469" i="25"/>
  <c r="G469" i="25" s="1"/>
  <c r="H467" i="25"/>
  <c r="F467" i="25"/>
  <c r="G467" i="25" s="1"/>
  <c r="H465" i="25"/>
  <c r="F465" i="25"/>
  <c r="G465" i="25" s="1"/>
  <c r="H463" i="25"/>
  <c r="F463" i="25"/>
  <c r="G463" i="25" s="1"/>
  <c r="H461" i="25"/>
  <c r="F461" i="25"/>
  <c r="G461" i="25" s="1"/>
  <c r="H459" i="25"/>
  <c r="F459" i="25"/>
  <c r="G459" i="25" s="1"/>
  <c r="H457" i="25"/>
  <c r="F457" i="25"/>
  <c r="G457" i="25" s="1"/>
  <c r="H455" i="25"/>
  <c r="F455" i="25"/>
  <c r="G455" i="25" s="1"/>
  <c r="H453" i="25"/>
  <c r="F453" i="25"/>
  <c r="G453" i="25" s="1"/>
  <c r="H451" i="25"/>
  <c r="F451" i="25"/>
  <c r="G451" i="25" s="1"/>
  <c r="H449" i="25"/>
  <c r="F449" i="25"/>
  <c r="G449" i="25" s="1"/>
  <c r="H447" i="25"/>
  <c r="F447" i="25"/>
  <c r="G447" i="25" s="1"/>
  <c r="H445" i="25"/>
  <c r="F445" i="25"/>
  <c r="G445" i="25" s="1"/>
  <c r="H443" i="25"/>
  <c r="F443" i="25"/>
  <c r="G443" i="25" s="1"/>
  <c r="H441" i="25"/>
  <c r="F441" i="25"/>
  <c r="G441" i="25" s="1"/>
  <c r="H439" i="25"/>
  <c r="F439" i="25"/>
  <c r="G439" i="25" s="1"/>
  <c r="H437" i="25"/>
  <c r="F437" i="25"/>
  <c r="G437" i="25" s="1"/>
  <c r="H435" i="25"/>
  <c r="F435" i="25"/>
  <c r="G435" i="25" s="1"/>
  <c r="H433" i="25"/>
  <c r="F433" i="25"/>
  <c r="G433" i="25" s="1"/>
  <c r="H431" i="25"/>
  <c r="F431" i="25"/>
  <c r="G431" i="25" s="1"/>
  <c r="H429" i="25"/>
  <c r="F429" i="25"/>
  <c r="G429" i="25" s="1"/>
  <c r="H427" i="25"/>
  <c r="F427" i="25"/>
  <c r="G427" i="25" s="1"/>
  <c r="H425" i="25"/>
  <c r="F425" i="25"/>
  <c r="G425" i="25" s="1"/>
  <c r="H423" i="25"/>
  <c r="F423" i="25"/>
  <c r="G423" i="25" s="1"/>
  <c r="H421" i="25"/>
  <c r="F421" i="25"/>
  <c r="G421" i="25" s="1"/>
  <c r="J548" i="25"/>
  <c r="J516" i="25"/>
  <c r="J468" i="25"/>
  <c r="J417" i="25"/>
  <c r="I417" i="25" s="1"/>
  <c r="J411" i="25"/>
  <c r="I411" i="25" s="1"/>
  <c r="J409" i="25"/>
  <c r="I409" i="25" s="1"/>
  <c r="J403" i="25"/>
  <c r="I403" i="25" s="1"/>
  <c r="J401" i="25"/>
  <c r="I401" i="25" s="1"/>
  <c r="J395" i="25"/>
  <c r="I395" i="25" s="1"/>
  <c r="J393" i="25"/>
  <c r="I393" i="25" s="1"/>
  <c r="J387" i="25"/>
  <c r="I387" i="25" s="1"/>
  <c r="J385" i="25"/>
  <c r="I385" i="25" s="1"/>
  <c r="J381" i="25"/>
  <c r="I381" i="25" s="1"/>
  <c r="J379" i="25"/>
  <c r="I379" i="25" s="1"/>
  <c r="J377" i="25"/>
  <c r="I377" i="25" s="1"/>
  <c r="J371" i="25"/>
  <c r="I371" i="25" s="1"/>
  <c r="J369" i="25"/>
  <c r="I369" i="25" s="1"/>
  <c r="J363" i="25"/>
  <c r="I363" i="25" s="1"/>
  <c r="J361" i="25"/>
  <c r="I361" i="25" s="1"/>
  <c r="J355" i="25"/>
  <c r="I355" i="25" s="1"/>
  <c r="J353" i="25"/>
  <c r="I353" i="25" s="1"/>
  <c r="J347" i="25"/>
  <c r="I347" i="25" s="1"/>
  <c r="J345" i="25"/>
  <c r="I345" i="25" s="1"/>
  <c r="J339" i="25"/>
  <c r="I339" i="25" s="1"/>
  <c r="J522" i="25"/>
  <c r="J466" i="25"/>
  <c r="I466" i="25" s="1"/>
  <c r="J320" i="25"/>
  <c r="I320" i="25" s="1"/>
  <c r="J284" i="25"/>
  <c r="J220" i="25"/>
  <c r="J238" i="25"/>
  <c r="J174" i="25"/>
  <c r="J169" i="25"/>
  <c r="J163" i="25"/>
  <c r="I163" i="25" s="1"/>
  <c r="J131" i="25"/>
  <c r="I131" i="25" s="1"/>
  <c r="J121" i="25"/>
  <c r="I121" i="25" s="1"/>
  <c r="J99" i="25"/>
  <c r="I99" i="25" s="1"/>
  <c r="J77" i="25"/>
  <c r="I77" i="25" s="1"/>
  <c r="J63" i="25"/>
  <c r="I63" i="25" s="1"/>
  <c r="J51" i="25"/>
  <c r="I51" i="25" s="1"/>
  <c r="H43" i="25"/>
  <c r="F43" i="25"/>
  <c r="G43" i="25" s="1"/>
  <c r="J292" i="25"/>
  <c r="J276" i="25"/>
  <c r="J252" i="25"/>
  <c r="J232" i="25"/>
  <c r="I232" i="25" s="1"/>
  <c r="J120" i="25"/>
  <c r="J116" i="25"/>
  <c r="I116" i="25" s="1"/>
  <c r="J80" i="25"/>
  <c r="I80" i="25" s="1"/>
  <c r="J124" i="25"/>
  <c r="I124" i="25" s="1"/>
  <c r="J27" i="25"/>
  <c r="I27" i="25" s="1"/>
  <c r="J30" i="25"/>
  <c r="H990" i="25"/>
  <c r="F990" i="25"/>
  <c r="G990" i="25" s="1"/>
  <c r="H986" i="25"/>
  <c r="F986" i="25"/>
  <c r="G986" i="25" s="1"/>
  <c r="H982" i="25"/>
  <c r="F982" i="25"/>
  <c r="G982" i="25" s="1"/>
  <c r="H978" i="25"/>
  <c r="F978" i="25"/>
  <c r="G978" i="25" s="1"/>
  <c r="H974" i="25"/>
  <c r="F974" i="25"/>
  <c r="G974" i="25" s="1"/>
  <c r="H970" i="25"/>
  <c r="F970" i="25"/>
  <c r="G970" i="25" s="1"/>
  <c r="H966" i="25"/>
  <c r="F966" i="25"/>
  <c r="G966" i="25" s="1"/>
  <c r="H962" i="25"/>
  <c r="F962" i="25"/>
  <c r="G962" i="25" s="1"/>
  <c r="H958" i="25"/>
  <c r="F958" i="25"/>
  <c r="G958" i="25" s="1"/>
  <c r="H954" i="25"/>
  <c r="F954" i="25"/>
  <c r="G954" i="25" s="1"/>
  <c r="J756" i="25"/>
  <c r="I756" i="25" s="1"/>
  <c r="J744" i="25"/>
  <c r="I744" i="25" s="1"/>
  <c r="J746" i="25"/>
  <c r="I746" i="25" s="1"/>
  <c r="J730" i="25"/>
  <c r="I730" i="25" s="1"/>
  <c r="J592" i="25"/>
  <c r="I592" i="25" s="1"/>
  <c r="J610" i="25"/>
  <c r="I610" i="25" s="1"/>
  <c r="J472" i="25"/>
  <c r="H419" i="25"/>
  <c r="F419" i="25"/>
  <c r="G419" i="25" s="1"/>
  <c r="J534" i="25"/>
  <c r="H337" i="25"/>
  <c r="F337" i="25"/>
  <c r="G337" i="25" s="1"/>
  <c r="H335" i="25"/>
  <c r="F335" i="25"/>
  <c r="G335" i="25" s="1"/>
  <c r="H333" i="25"/>
  <c r="F333" i="25"/>
  <c r="G333" i="25" s="1"/>
  <c r="H331" i="25"/>
  <c r="F331" i="25"/>
  <c r="G331" i="25" s="1"/>
  <c r="H329" i="25"/>
  <c r="F329" i="25"/>
  <c r="G329" i="25" s="1"/>
  <c r="H327" i="25"/>
  <c r="F327" i="25"/>
  <c r="G327" i="25" s="1"/>
  <c r="H325" i="25"/>
  <c r="F325" i="25"/>
  <c r="G325" i="25" s="1"/>
  <c r="H323" i="25"/>
  <c r="F323" i="25"/>
  <c r="G323" i="25" s="1"/>
  <c r="H321" i="25"/>
  <c r="F321" i="25"/>
  <c r="G321" i="25" s="1"/>
  <c r="H319" i="25"/>
  <c r="F319" i="25"/>
  <c r="G319" i="25" s="1"/>
  <c r="H317" i="25"/>
  <c r="F317" i="25"/>
  <c r="G317" i="25" s="1"/>
  <c r="H315" i="25"/>
  <c r="F315" i="25"/>
  <c r="G315" i="25" s="1"/>
  <c r="H313" i="25"/>
  <c r="F313" i="25"/>
  <c r="G313" i="25" s="1"/>
  <c r="H311" i="25"/>
  <c r="F311" i="25"/>
  <c r="G311" i="25" s="1"/>
  <c r="H309" i="25"/>
  <c r="F309" i="25"/>
  <c r="G309" i="25" s="1"/>
  <c r="H307" i="25"/>
  <c r="F307" i="25"/>
  <c r="G307" i="25" s="1"/>
  <c r="H305" i="25"/>
  <c r="F305" i="25"/>
  <c r="G305" i="25" s="1"/>
  <c r="H303" i="25"/>
  <c r="F303" i="25"/>
  <c r="G303" i="25" s="1"/>
  <c r="H301" i="25"/>
  <c r="F301" i="25"/>
  <c r="G301" i="25" s="1"/>
  <c r="H299" i="25"/>
  <c r="F299" i="25"/>
  <c r="G299" i="25" s="1"/>
  <c r="H297" i="25"/>
  <c r="F297" i="25"/>
  <c r="G297" i="25" s="1"/>
  <c r="H295" i="25"/>
  <c r="F295" i="25"/>
  <c r="G295" i="25" s="1"/>
  <c r="H293" i="25"/>
  <c r="F293" i="25"/>
  <c r="G293" i="25" s="1"/>
  <c r="H291" i="25"/>
  <c r="F291" i="25"/>
  <c r="G291" i="25" s="1"/>
  <c r="H289" i="25"/>
  <c r="F289" i="25"/>
  <c r="G289" i="25" s="1"/>
  <c r="H287" i="25"/>
  <c r="F287" i="25"/>
  <c r="G287" i="25" s="1"/>
  <c r="H285" i="25"/>
  <c r="F285" i="25"/>
  <c r="G285" i="25" s="1"/>
  <c r="H283" i="25"/>
  <c r="F283" i="25"/>
  <c r="G283" i="25" s="1"/>
  <c r="H281" i="25"/>
  <c r="F281" i="25"/>
  <c r="G281" i="25" s="1"/>
  <c r="H279" i="25"/>
  <c r="F279" i="25"/>
  <c r="G279" i="25" s="1"/>
  <c r="H277" i="25"/>
  <c r="F277" i="25"/>
  <c r="G277" i="25" s="1"/>
  <c r="H275" i="25"/>
  <c r="F275" i="25"/>
  <c r="G275" i="25" s="1"/>
  <c r="H273" i="25"/>
  <c r="F273" i="25"/>
  <c r="G273" i="25" s="1"/>
  <c r="H271" i="25"/>
  <c r="F271" i="25"/>
  <c r="G271" i="25" s="1"/>
  <c r="H269" i="25"/>
  <c r="F269" i="25"/>
  <c r="G269" i="25" s="1"/>
  <c r="H267" i="25"/>
  <c r="F267" i="25"/>
  <c r="G267" i="25" s="1"/>
  <c r="H265" i="25"/>
  <c r="F265" i="25"/>
  <c r="G265" i="25" s="1"/>
  <c r="H263" i="25"/>
  <c r="F263" i="25"/>
  <c r="G263" i="25" s="1"/>
  <c r="H261" i="25"/>
  <c r="F261" i="25"/>
  <c r="G261" i="25" s="1"/>
  <c r="H259" i="25"/>
  <c r="F259" i="25"/>
  <c r="G259" i="25" s="1"/>
  <c r="H257" i="25"/>
  <c r="F257" i="25"/>
  <c r="G257" i="25" s="1"/>
  <c r="H255" i="25"/>
  <c r="F255" i="25"/>
  <c r="G255" i="25" s="1"/>
  <c r="H253" i="25"/>
  <c r="F253" i="25"/>
  <c r="G253" i="25" s="1"/>
  <c r="H251" i="25"/>
  <c r="F251" i="25"/>
  <c r="G251" i="25" s="1"/>
  <c r="H249" i="25"/>
  <c r="F249" i="25"/>
  <c r="G249" i="25" s="1"/>
  <c r="H247" i="25"/>
  <c r="F247" i="25"/>
  <c r="G247" i="25" s="1"/>
  <c r="H245" i="25"/>
  <c r="F245" i="25"/>
  <c r="G245" i="25" s="1"/>
  <c r="H243" i="25"/>
  <c r="F243" i="25"/>
  <c r="G243" i="25" s="1"/>
  <c r="H241" i="25"/>
  <c r="F241" i="25"/>
  <c r="G241" i="25" s="1"/>
  <c r="H239" i="25"/>
  <c r="F239" i="25"/>
  <c r="G239" i="25" s="1"/>
  <c r="H237" i="25"/>
  <c r="F237" i="25"/>
  <c r="G237" i="25" s="1"/>
  <c r="H235" i="25"/>
  <c r="F235" i="25"/>
  <c r="G235" i="25" s="1"/>
  <c r="H233" i="25"/>
  <c r="F233" i="25"/>
  <c r="G233" i="25" s="1"/>
  <c r="H231" i="25"/>
  <c r="F231" i="25"/>
  <c r="G231" i="25" s="1"/>
  <c r="H229" i="25"/>
  <c r="F229" i="25"/>
  <c r="G229" i="25" s="1"/>
  <c r="H227" i="25"/>
  <c r="F227" i="25"/>
  <c r="G227" i="25" s="1"/>
  <c r="H225" i="25"/>
  <c r="F225" i="25"/>
  <c r="G225" i="25" s="1"/>
  <c r="H223" i="25"/>
  <c r="F223" i="25"/>
  <c r="G223" i="25" s="1"/>
  <c r="H221" i="25"/>
  <c r="F221" i="25"/>
  <c r="G221" i="25" s="1"/>
  <c r="H219" i="25"/>
  <c r="F219" i="25"/>
  <c r="G219" i="25" s="1"/>
  <c r="H217" i="25"/>
  <c r="F217" i="25"/>
  <c r="G217" i="25" s="1"/>
  <c r="H215" i="25"/>
  <c r="F215" i="25"/>
  <c r="G215" i="25" s="1"/>
  <c r="H213" i="25"/>
  <c r="F213" i="25"/>
  <c r="G213" i="25" s="1"/>
  <c r="H211" i="25"/>
  <c r="F211" i="25"/>
  <c r="G211" i="25" s="1"/>
  <c r="H209" i="25"/>
  <c r="F209" i="25"/>
  <c r="G209" i="25" s="1"/>
  <c r="H207" i="25"/>
  <c r="F207" i="25"/>
  <c r="G207" i="25" s="1"/>
  <c r="H205" i="25"/>
  <c r="F205" i="25"/>
  <c r="G205" i="25" s="1"/>
  <c r="H203" i="25"/>
  <c r="F203" i="25"/>
  <c r="G203" i="25" s="1"/>
  <c r="H201" i="25"/>
  <c r="F201" i="25"/>
  <c r="G201" i="25" s="1"/>
  <c r="H199" i="25"/>
  <c r="F199" i="25"/>
  <c r="G199" i="25" s="1"/>
  <c r="H197" i="25"/>
  <c r="F197" i="25"/>
  <c r="G197" i="25" s="1"/>
  <c r="H195" i="25"/>
  <c r="F195" i="25"/>
  <c r="G195" i="25" s="1"/>
  <c r="H193" i="25"/>
  <c r="F193" i="25"/>
  <c r="G193" i="25" s="1"/>
  <c r="H191" i="25"/>
  <c r="F191" i="25"/>
  <c r="G191" i="25" s="1"/>
  <c r="H189" i="25"/>
  <c r="F189" i="25"/>
  <c r="G189" i="25" s="1"/>
  <c r="H187" i="25"/>
  <c r="F187" i="25"/>
  <c r="G187" i="25" s="1"/>
  <c r="H185" i="25"/>
  <c r="F185" i="25"/>
  <c r="G185" i="25" s="1"/>
  <c r="H183" i="25"/>
  <c r="F183" i="25"/>
  <c r="G183" i="25" s="1"/>
  <c r="H181" i="25"/>
  <c r="F181" i="25"/>
  <c r="G181" i="25" s="1"/>
  <c r="H179" i="25"/>
  <c r="F179" i="25"/>
  <c r="G179" i="25" s="1"/>
  <c r="H177" i="25"/>
  <c r="F177" i="25"/>
  <c r="G177" i="25" s="1"/>
  <c r="H175" i="25"/>
  <c r="F175" i="25"/>
  <c r="G175" i="25" s="1"/>
  <c r="J332" i="25"/>
  <c r="J324" i="25"/>
  <c r="J316" i="25"/>
  <c r="J268" i="25"/>
  <c r="J248" i="25"/>
  <c r="I248" i="25" s="1"/>
  <c r="J298" i="25"/>
  <c r="I298" i="25" s="1"/>
  <c r="J282" i="25"/>
  <c r="I282" i="25" s="1"/>
  <c r="J266" i="25"/>
  <c r="J218" i="25"/>
  <c r="I218" i="25" s="1"/>
  <c r="J210" i="25"/>
  <c r="H173" i="25"/>
  <c r="F173" i="25"/>
  <c r="G173" i="25" s="1"/>
  <c r="H47" i="25"/>
  <c r="F47" i="25"/>
  <c r="G47" i="25" s="1"/>
  <c r="H39" i="25"/>
  <c r="F39" i="25"/>
  <c r="G39" i="25" s="1"/>
  <c r="H37" i="25"/>
  <c r="F37" i="25"/>
  <c r="G37" i="25" s="1"/>
  <c r="H35" i="25"/>
  <c r="F35" i="25"/>
  <c r="G35" i="25" s="1"/>
  <c r="H33" i="25"/>
  <c r="F33" i="25"/>
  <c r="G33" i="25" s="1"/>
  <c r="H31" i="25"/>
  <c r="F31" i="25"/>
  <c r="G31" i="25" s="1"/>
  <c r="H25" i="25"/>
  <c r="F25" i="25"/>
  <c r="G25" i="25" s="1"/>
  <c r="J272" i="25"/>
  <c r="I272" i="25" s="1"/>
  <c r="J260" i="25"/>
  <c r="J244" i="25"/>
  <c r="J228" i="25"/>
  <c r="J192" i="25"/>
  <c r="I192" i="25" s="1"/>
  <c r="J140" i="25"/>
  <c r="J76" i="25"/>
  <c r="I76" i="25" s="1"/>
  <c r="J23" i="25"/>
  <c r="I23" i="25" s="1"/>
  <c r="J49" i="25"/>
  <c r="I49" i="25" s="1"/>
  <c r="J41" i="25"/>
  <c r="I41" i="25" s="1"/>
  <c r="J34" i="25"/>
  <c r="I472" i="25" l="1"/>
  <c r="G640" i="25"/>
  <c r="J640" i="25"/>
  <c r="I636" i="25"/>
  <c r="J145" i="25"/>
  <c r="I580" i="25"/>
  <c r="J148" i="25"/>
  <c r="I148" i="25" s="1"/>
  <c r="I86" i="25"/>
  <c r="I190" i="25"/>
  <c r="I198" i="25"/>
  <c r="I137" i="25"/>
  <c r="I156" i="25"/>
  <c r="I136" i="25"/>
  <c r="I160" i="25"/>
  <c r="I382" i="25"/>
  <c r="I358" i="25"/>
  <c r="I106" i="25"/>
  <c r="I364" i="25"/>
  <c r="I372" i="25"/>
  <c r="I338" i="25"/>
  <c r="I370" i="25"/>
  <c r="I402" i="25"/>
  <c r="I74" i="25"/>
  <c r="I120" i="25"/>
  <c r="I352" i="25"/>
  <c r="I368" i="25"/>
  <c r="I169" i="25"/>
  <c r="I686" i="25"/>
  <c r="I436" i="25"/>
  <c r="I468" i="25"/>
  <c r="I492" i="25"/>
  <c r="I508" i="25"/>
  <c r="I524" i="25"/>
  <c r="I540" i="25"/>
  <c r="I556" i="25"/>
  <c r="I584" i="25"/>
  <c r="I616" i="25"/>
  <c r="I644" i="25"/>
  <c r="I660" i="25"/>
  <c r="I490" i="25"/>
  <c r="I210" i="25"/>
  <c r="I214" i="25"/>
  <c r="I222" i="25"/>
  <c r="I230" i="25"/>
  <c r="I238" i="25"/>
  <c r="I244" i="25"/>
  <c r="I252" i="25"/>
  <c r="I260" i="25"/>
  <c r="I266" i="25"/>
  <c r="I270" i="25"/>
  <c r="I276" i="25"/>
  <c r="I284" i="25"/>
  <c r="I292" i="25"/>
  <c r="I300" i="25"/>
  <c r="I306" i="25"/>
  <c r="I310" i="25"/>
  <c r="I316" i="25"/>
  <c r="I324" i="25"/>
  <c r="I330" i="25"/>
  <c r="I334" i="25"/>
  <c r="I536" i="25"/>
  <c r="I434" i="25"/>
  <c r="I692" i="25"/>
  <c r="I696" i="25"/>
  <c r="I578" i="25"/>
  <c r="I678" i="25"/>
  <c r="I184" i="25"/>
  <c r="I582" i="25"/>
  <c r="I394" i="25"/>
  <c r="I166" i="25"/>
  <c r="I638" i="25"/>
  <c r="I654" i="25"/>
  <c r="I664" i="25"/>
  <c r="I42" i="25"/>
  <c r="I446" i="25"/>
  <c r="I478" i="25"/>
  <c r="I498" i="25"/>
  <c r="I506" i="25"/>
  <c r="I514" i="25"/>
  <c r="I522" i="25"/>
  <c r="I530" i="25"/>
  <c r="I538" i="25"/>
  <c r="I546" i="25"/>
  <c r="I554" i="25"/>
  <c r="I562" i="25"/>
  <c r="I570" i="25"/>
  <c r="I634" i="25"/>
  <c r="I704" i="25"/>
  <c r="I438" i="25"/>
  <c r="I470" i="25"/>
  <c r="I688" i="25"/>
  <c r="J883" i="25"/>
  <c r="I883" i="25" s="1"/>
  <c r="I44" i="25"/>
  <c r="I98" i="25"/>
  <c r="I384" i="25"/>
  <c r="I135" i="25"/>
  <c r="I174" i="25"/>
  <c r="I145" i="25"/>
  <c r="I83" i="25"/>
  <c r="I140" i="25"/>
  <c r="I144" i="25"/>
  <c r="I186" i="25"/>
  <c r="I666" i="25"/>
  <c r="I682" i="25"/>
  <c r="I698" i="25"/>
  <c r="I714" i="25"/>
  <c r="I26" i="25"/>
  <c r="I146" i="25"/>
  <c r="I366" i="25"/>
  <c r="I398" i="25"/>
  <c r="I662" i="25"/>
  <c r="I154" i="25"/>
  <c r="I386" i="25"/>
  <c r="I392" i="25"/>
  <c r="I378" i="25"/>
  <c r="I400" i="25"/>
  <c r="I408" i="25"/>
  <c r="J440" i="25"/>
  <c r="I440" i="25" s="1"/>
  <c r="J718" i="25"/>
  <c r="I718" i="25" s="1"/>
  <c r="I170" i="25"/>
  <c r="I64" i="25"/>
  <c r="I376" i="25"/>
  <c r="J153" i="25"/>
  <c r="I153" i="25" s="1"/>
  <c r="I702" i="25"/>
  <c r="J935" i="25"/>
  <c r="I935" i="25" s="1"/>
  <c r="I38" i="25"/>
  <c r="I500" i="25"/>
  <c r="I516" i="25"/>
  <c r="I532" i="25"/>
  <c r="I548" i="25"/>
  <c r="I564" i="25"/>
  <c r="I683" i="25"/>
  <c r="I699" i="25"/>
  <c r="I715" i="25"/>
  <c r="J997" i="25"/>
  <c r="I997" i="25" s="1"/>
  <c r="I212" i="25"/>
  <c r="I220" i="25"/>
  <c r="I228" i="25"/>
  <c r="I236" i="25"/>
  <c r="I246" i="25"/>
  <c r="I254" i="25"/>
  <c r="I268" i="25"/>
  <c r="I274" i="25"/>
  <c r="I278" i="25"/>
  <c r="I286" i="25"/>
  <c r="I294" i="25"/>
  <c r="I314" i="25"/>
  <c r="I318" i="25"/>
  <c r="I332" i="25"/>
  <c r="I504" i="25"/>
  <c r="I568" i="25"/>
  <c r="I694" i="25"/>
  <c r="I574" i="25"/>
  <c r="J903" i="25"/>
  <c r="I903" i="25" s="1"/>
  <c r="I442" i="25"/>
  <c r="I30" i="25"/>
  <c r="I176" i="25"/>
  <c r="I642" i="25"/>
  <c r="I658" i="25"/>
  <c r="I430" i="25"/>
  <c r="I462" i="25"/>
  <c r="I494" i="25"/>
  <c r="I502" i="25"/>
  <c r="I510" i="25"/>
  <c r="I518" i="25"/>
  <c r="I526" i="25"/>
  <c r="I534" i="25"/>
  <c r="I542" i="25"/>
  <c r="I550" i="25"/>
  <c r="I558" i="25"/>
  <c r="I566" i="25"/>
  <c r="I700" i="25"/>
  <c r="I34" i="25"/>
  <c r="I422" i="25"/>
  <c r="I454" i="25"/>
  <c r="I486" i="25"/>
  <c r="I626" i="25"/>
  <c r="J36" i="25"/>
  <c r="I36" i="25" s="1"/>
  <c r="J90" i="25"/>
  <c r="I90" i="25" s="1"/>
  <c r="G188" i="25"/>
  <c r="I188" i="25" s="1"/>
  <c r="J188" i="25"/>
  <c r="J420" i="25"/>
  <c r="I420" i="25" s="1"/>
  <c r="J452" i="25"/>
  <c r="I452" i="25" s="1"/>
  <c r="J484" i="25"/>
  <c r="I484" i="25" s="1"/>
  <c r="G1003" i="25"/>
  <c r="J1003" i="25"/>
  <c r="I1003" i="25" s="1"/>
  <c r="G996" i="25"/>
  <c r="J996" i="25"/>
  <c r="I996" i="25" s="1"/>
  <c r="G1004" i="25"/>
  <c r="J1004" i="25"/>
  <c r="I1004" i="25" s="1"/>
  <c r="G720" i="25"/>
  <c r="J720" i="25"/>
  <c r="G32" i="25"/>
  <c r="J32" i="25"/>
  <c r="J612" i="25"/>
  <c r="I612" i="25" s="1"/>
  <c r="J670" i="25"/>
  <c r="I670" i="25" s="1"/>
  <c r="G157" i="25"/>
  <c r="J157" i="25"/>
  <c r="G141" i="25"/>
  <c r="J141" i="25"/>
  <c r="J308" i="25"/>
  <c r="I308" i="25" s="1"/>
  <c r="J326" i="25"/>
  <c r="I326" i="25" s="1"/>
  <c r="J951" i="25"/>
  <c r="I951" i="25" s="1"/>
  <c r="J851" i="25"/>
  <c r="I851" i="25" s="1"/>
  <c r="J879" i="25"/>
  <c r="I879" i="25" s="1"/>
  <c r="J891" i="25"/>
  <c r="I891" i="25" s="1"/>
  <c r="J895" i="25"/>
  <c r="I895" i="25" s="1"/>
  <c r="J350" i="25"/>
  <c r="I350" i="25" s="1"/>
  <c r="J414" i="25"/>
  <c r="I414" i="25" s="1"/>
  <c r="J262" i="25"/>
  <c r="I262" i="25" s="1"/>
  <c r="J390" i="25"/>
  <c r="I390" i="25" s="1"/>
  <c r="J594" i="25"/>
  <c r="I594" i="25" s="1"/>
  <c r="J959" i="25"/>
  <c r="I959" i="25" s="1"/>
  <c r="J867" i="25"/>
  <c r="I867" i="25" s="1"/>
  <c r="J875" i="25"/>
  <c r="I875" i="25" s="1"/>
  <c r="J28" i="25"/>
  <c r="I28" i="25" s="1"/>
  <c r="J340" i="25"/>
  <c r="I340" i="25" s="1"/>
  <c r="J348" i="25"/>
  <c r="I348" i="25" s="1"/>
  <c r="J356" i="25"/>
  <c r="I356" i="25" s="1"/>
  <c r="J380" i="25"/>
  <c r="I380" i="25" s="1"/>
  <c r="J388" i="25"/>
  <c r="I388" i="25" s="1"/>
  <c r="J396" i="25"/>
  <c r="I396" i="25" s="1"/>
  <c r="J404" i="25"/>
  <c r="I404" i="25" s="1"/>
  <c r="J412" i="25"/>
  <c r="I412" i="25" s="1"/>
  <c r="J600" i="25"/>
  <c r="I600" i="25" s="1"/>
  <c r="J632" i="25"/>
  <c r="I632" i="25" s="1"/>
  <c r="J652" i="25"/>
  <c r="I652" i="25" s="1"/>
  <c r="J965" i="25"/>
  <c r="I965" i="25" s="1"/>
  <c r="J202" i="25"/>
  <c r="I202" i="25" s="1"/>
  <c r="J602" i="25"/>
  <c r="I602" i="25" s="1"/>
  <c r="J274" i="25"/>
  <c r="J684" i="25"/>
  <c r="I684" i="25" s="1"/>
  <c r="J967" i="25"/>
  <c r="I967" i="25" s="1"/>
  <c r="J84" i="25"/>
  <c r="I84" i="25" s="1"/>
  <c r="J126" i="25"/>
  <c r="I126" i="25" s="1"/>
  <c r="J162" i="25"/>
  <c r="I162" i="25" s="1"/>
  <c r="J761" i="25"/>
  <c r="I761" i="25" s="1"/>
  <c r="J777" i="25"/>
  <c r="I777" i="25" s="1"/>
  <c r="J793" i="25"/>
  <c r="I793" i="25" s="1"/>
  <c r="J809" i="25"/>
  <c r="I809" i="25" s="1"/>
  <c r="J825" i="25"/>
  <c r="I825" i="25" s="1"/>
  <c r="J841" i="25"/>
  <c r="I841" i="25" s="1"/>
  <c r="J302" i="25"/>
  <c r="I302" i="25" s="1"/>
  <c r="J242" i="25"/>
  <c r="I242" i="25" s="1"/>
  <c r="J574" i="25"/>
  <c r="J138" i="25"/>
  <c r="I138" i="25" s="1"/>
  <c r="J114" i="25"/>
  <c r="I114" i="25" s="1"/>
  <c r="J56" i="25"/>
  <c r="I56" i="25" s="1"/>
  <c r="J985" i="25"/>
  <c r="I985" i="25" s="1"/>
  <c r="J751" i="25"/>
  <c r="I751" i="25" s="1"/>
  <c r="J1001" i="25"/>
  <c r="I1001" i="25" s="1"/>
  <c r="BL21" i="25"/>
  <c r="J995" i="25"/>
  <c r="I995" i="25" s="1"/>
  <c r="J1013" i="25"/>
  <c r="I1013" i="25" s="1"/>
  <c r="J104" i="25"/>
  <c r="I104" i="25" s="1"/>
  <c r="J424" i="25"/>
  <c r="I424" i="25" s="1"/>
  <c r="J456" i="25"/>
  <c r="I456" i="25" s="1"/>
  <c r="J488" i="25"/>
  <c r="I488" i="25" s="1"/>
  <c r="J958" i="25"/>
  <c r="I958" i="25" s="1"/>
  <c r="J966" i="25"/>
  <c r="I966" i="25" s="1"/>
  <c r="J974" i="25"/>
  <c r="I974" i="25" s="1"/>
  <c r="J982" i="25"/>
  <c r="I982" i="25" s="1"/>
  <c r="J990" i="25"/>
  <c r="I990" i="25" s="1"/>
  <c r="J690" i="25"/>
  <c r="I690" i="25" s="1"/>
  <c r="J672" i="25"/>
  <c r="I672" i="25" s="1"/>
  <c r="J674" i="25"/>
  <c r="I674" i="25" s="1"/>
  <c r="J706" i="25"/>
  <c r="I706" i="25" s="1"/>
  <c r="J342" i="25"/>
  <c r="I342" i="25" s="1"/>
  <c r="J406" i="25"/>
  <c r="I406" i="25" s="1"/>
  <c r="J22" i="25"/>
  <c r="I22" i="25" s="1"/>
  <c r="J96" i="25"/>
  <c r="I96" i="25" s="1"/>
  <c r="J374" i="25"/>
  <c r="I374" i="25" s="1"/>
  <c r="J82" i="25"/>
  <c r="I82" i="25" s="1"/>
  <c r="J1016" i="25"/>
  <c r="I1016" i="25" s="1"/>
  <c r="J954" i="25"/>
  <c r="I954" i="25" s="1"/>
  <c r="J962" i="25"/>
  <c r="I962" i="25" s="1"/>
  <c r="J970" i="25"/>
  <c r="I970" i="25" s="1"/>
  <c r="J978" i="25"/>
  <c r="I978" i="25" s="1"/>
  <c r="J986" i="25"/>
  <c r="I986" i="25" s="1"/>
  <c r="J112" i="25"/>
  <c r="I112" i="25" s="1"/>
  <c r="J150" i="25"/>
  <c r="I150" i="25" s="1"/>
  <c r="J102" i="25"/>
  <c r="I102" i="25" s="1"/>
  <c r="J132" i="25"/>
  <c r="I132" i="25" s="1"/>
  <c r="J158" i="25"/>
  <c r="I158" i="25" s="1"/>
  <c r="J206" i="25"/>
  <c r="I206" i="25" s="1"/>
  <c r="G92" i="25"/>
  <c r="I92" i="25" s="1"/>
  <c r="J92" i="25"/>
  <c r="J97" i="25"/>
  <c r="I97" i="25" s="1"/>
  <c r="G448" i="25"/>
  <c r="J448" i="25"/>
  <c r="G464" i="25"/>
  <c r="J464" i="25"/>
  <c r="G480" i="25"/>
  <c r="J480" i="25"/>
  <c r="G572" i="25"/>
  <c r="J572" i="25"/>
  <c r="G596" i="25"/>
  <c r="J596" i="25"/>
  <c r="G628" i="25"/>
  <c r="J628" i="25"/>
  <c r="J180" i="25"/>
  <c r="I180" i="25" s="1"/>
  <c r="J204" i="25"/>
  <c r="I204" i="25" s="1"/>
  <c r="G991" i="25"/>
  <c r="J991" i="25"/>
  <c r="I991" i="25" s="1"/>
  <c r="G999" i="25"/>
  <c r="J999" i="25"/>
  <c r="I999" i="25" s="1"/>
  <c r="G1007" i="25"/>
  <c r="J1007" i="25"/>
  <c r="I1007" i="25" s="1"/>
  <c r="G992" i="25"/>
  <c r="J992" i="25"/>
  <c r="I992" i="25" s="1"/>
  <c r="G1008" i="25"/>
  <c r="J1008" i="25"/>
  <c r="I1008" i="25" s="1"/>
  <c r="J721" i="25"/>
  <c r="I721" i="25" s="1"/>
  <c r="J723" i="25"/>
  <c r="I723" i="25" s="1"/>
  <c r="J725" i="25"/>
  <c r="I725" i="25" s="1"/>
  <c r="J727" i="25"/>
  <c r="I727" i="25" s="1"/>
  <c r="J729" i="25"/>
  <c r="I729" i="25" s="1"/>
  <c r="J731" i="25"/>
  <c r="I731" i="25" s="1"/>
  <c r="J733" i="25"/>
  <c r="I733" i="25" s="1"/>
  <c r="J735" i="25"/>
  <c r="I735" i="25" s="1"/>
  <c r="J737" i="25"/>
  <c r="I737" i="25" s="1"/>
  <c r="J739" i="25"/>
  <c r="I739" i="25" s="1"/>
  <c r="J741" i="25"/>
  <c r="I741" i="25" s="1"/>
  <c r="J743" i="25"/>
  <c r="I743" i="25" s="1"/>
  <c r="J745" i="25"/>
  <c r="I745" i="25" s="1"/>
  <c r="J747" i="25"/>
  <c r="I747" i="25" s="1"/>
  <c r="J964" i="25"/>
  <c r="I964" i="25" s="1"/>
  <c r="J968" i="25"/>
  <c r="I968" i="25" s="1"/>
  <c r="J972" i="25"/>
  <c r="I972" i="25" s="1"/>
  <c r="J976" i="25"/>
  <c r="I976" i="25" s="1"/>
  <c r="J980" i="25"/>
  <c r="I980" i="25" s="1"/>
  <c r="J984" i="25"/>
  <c r="I984" i="25" s="1"/>
  <c r="J988" i="25"/>
  <c r="I988" i="25" s="1"/>
  <c r="J955" i="25"/>
  <c r="I955" i="25" s="1"/>
  <c r="J963" i="25"/>
  <c r="I963" i="25" s="1"/>
  <c r="J971" i="25"/>
  <c r="I971" i="25" s="1"/>
  <c r="J979" i="25"/>
  <c r="I979" i="25" s="1"/>
  <c r="J987" i="25"/>
  <c r="I987" i="25" s="1"/>
  <c r="J178" i="25"/>
  <c r="I178" i="25" s="1"/>
  <c r="J58" i="25"/>
  <c r="I58" i="25" s="1"/>
  <c r="J88" i="25"/>
  <c r="I88" i="25" s="1"/>
  <c r="J668" i="25"/>
  <c r="I668" i="25" s="1"/>
  <c r="J182" i="25"/>
  <c r="I182" i="25" s="1"/>
  <c r="J196" i="25"/>
  <c r="I196" i="25" s="1"/>
  <c r="J753" i="25"/>
  <c r="I753" i="25" s="1"/>
  <c r="J168" i="25"/>
  <c r="I168" i="25" s="1"/>
  <c r="J54" i="25"/>
  <c r="I54" i="25" s="1"/>
  <c r="J70" i="25"/>
  <c r="I70" i="25" s="1"/>
  <c r="J24" i="25"/>
  <c r="I24" i="25" s="1"/>
  <c r="J432" i="25"/>
  <c r="I432" i="25" s="1"/>
  <c r="J588" i="25"/>
  <c r="I588" i="25" s="1"/>
  <c r="J604" i="25"/>
  <c r="I604" i="25" s="1"/>
  <c r="J620" i="25"/>
  <c r="I620" i="25" s="1"/>
  <c r="J716" i="25"/>
  <c r="I716" i="25" s="1"/>
  <c r="J648" i="25"/>
  <c r="I648" i="25" s="1"/>
  <c r="J656" i="25"/>
  <c r="I656" i="25" s="1"/>
  <c r="J757" i="25"/>
  <c r="I757" i="25" s="1"/>
  <c r="J66" i="25"/>
  <c r="I66" i="25" s="1"/>
  <c r="J100" i="25"/>
  <c r="I100" i="25" s="1"/>
  <c r="J142" i="25"/>
  <c r="I142" i="25" s="1"/>
  <c r="J48" i="25"/>
  <c r="I48" i="25" s="1"/>
  <c r="J52" i="25"/>
  <c r="I52" i="25" s="1"/>
  <c r="J60" i="25"/>
  <c r="I60" i="25" s="1"/>
  <c r="J68" i="25"/>
  <c r="I68" i="25" s="1"/>
  <c r="J78" i="25"/>
  <c r="I78" i="25" s="1"/>
  <c r="J94" i="25"/>
  <c r="I94" i="25" s="1"/>
  <c r="J128" i="25"/>
  <c r="I128" i="25" s="1"/>
  <c r="J152" i="25"/>
  <c r="I152" i="25" s="1"/>
  <c r="J62" i="25"/>
  <c r="I62" i="25" s="1"/>
  <c r="J175" i="25"/>
  <c r="I175" i="25" s="1"/>
  <c r="J177" i="25"/>
  <c r="I177" i="25" s="1"/>
  <c r="J179" i="25"/>
  <c r="I179" i="25" s="1"/>
  <c r="J181" i="25"/>
  <c r="I181" i="25" s="1"/>
  <c r="J183" i="25"/>
  <c r="I183" i="25" s="1"/>
  <c r="J185" i="25"/>
  <c r="I185" i="25" s="1"/>
  <c r="J187" i="25"/>
  <c r="I187" i="25" s="1"/>
  <c r="J189" i="25"/>
  <c r="I189" i="25" s="1"/>
  <c r="J191" i="25"/>
  <c r="I191" i="25" s="1"/>
  <c r="J193" i="25"/>
  <c r="I193" i="25" s="1"/>
  <c r="J195" i="25"/>
  <c r="I195" i="25" s="1"/>
  <c r="J197" i="25"/>
  <c r="I197" i="25" s="1"/>
  <c r="J199" i="25"/>
  <c r="I199" i="25" s="1"/>
  <c r="J201" i="25"/>
  <c r="I201" i="25" s="1"/>
  <c r="J203" i="25"/>
  <c r="I203" i="25" s="1"/>
  <c r="J205" i="25"/>
  <c r="I205" i="25" s="1"/>
  <c r="J207" i="25"/>
  <c r="I207" i="25" s="1"/>
  <c r="J209" i="25"/>
  <c r="I209" i="25" s="1"/>
  <c r="J211" i="25"/>
  <c r="I211" i="25" s="1"/>
  <c r="J213" i="25"/>
  <c r="I213" i="25" s="1"/>
  <c r="J215" i="25"/>
  <c r="I215" i="25" s="1"/>
  <c r="J217" i="25"/>
  <c r="I217" i="25" s="1"/>
  <c r="J219" i="25"/>
  <c r="I219" i="25" s="1"/>
  <c r="J221" i="25"/>
  <c r="I221" i="25" s="1"/>
  <c r="J223" i="25"/>
  <c r="I223" i="25" s="1"/>
  <c r="J225" i="25"/>
  <c r="I225" i="25" s="1"/>
  <c r="J227" i="25"/>
  <c r="I227" i="25" s="1"/>
  <c r="J229" i="25"/>
  <c r="I229" i="25" s="1"/>
  <c r="J231" i="25"/>
  <c r="I231" i="25" s="1"/>
  <c r="J233" i="25"/>
  <c r="I233" i="25" s="1"/>
  <c r="J235" i="25"/>
  <c r="I235" i="25" s="1"/>
  <c r="J237" i="25"/>
  <c r="I237" i="25" s="1"/>
  <c r="J239" i="25"/>
  <c r="I239" i="25" s="1"/>
  <c r="J241" i="25"/>
  <c r="I241" i="25" s="1"/>
  <c r="J243" i="25"/>
  <c r="I243" i="25" s="1"/>
  <c r="J245" i="25"/>
  <c r="I245" i="25" s="1"/>
  <c r="J247" i="25"/>
  <c r="I247" i="25" s="1"/>
  <c r="J249" i="25"/>
  <c r="I249" i="25" s="1"/>
  <c r="J251" i="25"/>
  <c r="I251" i="25" s="1"/>
  <c r="J253" i="25"/>
  <c r="I253" i="25" s="1"/>
  <c r="J255" i="25"/>
  <c r="I255" i="25" s="1"/>
  <c r="J257" i="25"/>
  <c r="I257" i="25" s="1"/>
  <c r="J259" i="25"/>
  <c r="I259" i="25" s="1"/>
  <c r="J261" i="25"/>
  <c r="I261" i="25" s="1"/>
  <c r="J263" i="25"/>
  <c r="I263" i="25" s="1"/>
  <c r="J265" i="25"/>
  <c r="I265" i="25" s="1"/>
  <c r="J267" i="25"/>
  <c r="I267" i="25" s="1"/>
  <c r="J269" i="25"/>
  <c r="I269" i="25" s="1"/>
  <c r="J271" i="25"/>
  <c r="I271" i="25" s="1"/>
  <c r="J273" i="25"/>
  <c r="I273" i="25" s="1"/>
  <c r="J275" i="25"/>
  <c r="I275" i="25" s="1"/>
  <c r="J277" i="25"/>
  <c r="I277" i="25" s="1"/>
  <c r="J279" i="25"/>
  <c r="I279" i="25" s="1"/>
  <c r="J281" i="25"/>
  <c r="I281" i="25" s="1"/>
  <c r="J283" i="25"/>
  <c r="I283" i="25" s="1"/>
  <c r="J285" i="25"/>
  <c r="I285" i="25" s="1"/>
  <c r="J287" i="25"/>
  <c r="I287" i="25" s="1"/>
  <c r="J289" i="25"/>
  <c r="I289" i="25" s="1"/>
  <c r="J291" i="25"/>
  <c r="I291" i="25" s="1"/>
  <c r="J293" i="25"/>
  <c r="I293" i="25" s="1"/>
  <c r="J295" i="25"/>
  <c r="I295" i="25" s="1"/>
  <c r="J297" i="25"/>
  <c r="I297" i="25" s="1"/>
  <c r="J299" i="25"/>
  <c r="I299" i="25" s="1"/>
  <c r="J301" i="25"/>
  <c r="I301" i="25" s="1"/>
  <c r="J303" i="25"/>
  <c r="I303" i="25" s="1"/>
  <c r="J305" i="25"/>
  <c r="I305" i="25" s="1"/>
  <c r="J307" i="25"/>
  <c r="I307" i="25" s="1"/>
  <c r="J309" i="25"/>
  <c r="I309" i="25" s="1"/>
  <c r="J311" i="25"/>
  <c r="I311" i="25" s="1"/>
  <c r="J313" i="25"/>
  <c r="I313" i="25" s="1"/>
  <c r="J315" i="25"/>
  <c r="I315" i="25" s="1"/>
  <c r="J317" i="25"/>
  <c r="I317" i="25" s="1"/>
  <c r="J319" i="25"/>
  <c r="I319" i="25" s="1"/>
  <c r="J321" i="25"/>
  <c r="I321" i="25" s="1"/>
  <c r="J323" i="25"/>
  <c r="I323" i="25" s="1"/>
  <c r="J325" i="25"/>
  <c r="I325" i="25" s="1"/>
  <c r="J327" i="25"/>
  <c r="I327" i="25" s="1"/>
  <c r="J329" i="25"/>
  <c r="I329" i="25" s="1"/>
  <c r="J331" i="25"/>
  <c r="I331" i="25" s="1"/>
  <c r="J333" i="25"/>
  <c r="I333" i="25" s="1"/>
  <c r="J335" i="25"/>
  <c r="I335" i="25" s="1"/>
  <c r="J337" i="25"/>
  <c r="I337" i="25" s="1"/>
  <c r="J960" i="25"/>
  <c r="I960" i="25" s="1"/>
  <c r="J72" i="25"/>
  <c r="I72" i="25" s="1"/>
  <c r="J164" i="25"/>
  <c r="I164" i="25" s="1"/>
  <c r="J172" i="25"/>
  <c r="I172" i="25" s="1"/>
  <c r="J25" i="25"/>
  <c r="I25" i="25" s="1"/>
  <c r="J31" i="25"/>
  <c r="I31" i="25" s="1"/>
  <c r="J33" i="25"/>
  <c r="I33" i="25" s="1"/>
  <c r="J35" i="25"/>
  <c r="I35" i="25" s="1"/>
  <c r="J37" i="25"/>
  <c r="I37" i="25" s="1"/>
  <c r="J39" i="25"/>
  <c r="I39" i="25" s="1"/>
  <c r="J47" i="25"/>
  <c r="I47" i="25" s="1"/>
  <c r="J173" i="25"/>
  <c r="I173" i="25" s="1"/>
  <c r="J419" i="25"/>
  <c r="I419" i="25" s="1"/>
  <c r="J43" i="25"/>
  <c r="I43" i="25" s="1"/>
  <c r="J421" i="25"/>
  <c r="I421" i="25" s="1"/>
  <c r="J423" i="25"/>
  <c r="I423" i="25" s="1"/>
  <c r="J425" i="25"/>
  <c r="I425" i="25" s="1"/>
  <c r="J427" i="25"/>
  <c r="I427" i="25" s="1"/>
  <c r="J429" i="25"/>
  <c r="I429" i="25" s="1"/>
  <c r="J431" i="25"/>
  <c r="I431" i="25" s="1"/>
  <c r="J433" i="25"/>
  <c r="I433" i="25" s="1"/>
  <c r="J435" i="25"/>
  <c r="I435" i="25" s="1"/>
  <c r="J437" i="25"/>
  <c r="I437" i="25" s="1"/>
  <c r="J439" i="25"/>
  <c r="I439" i="25" s="1"/>
  <c r="J441" i="25"/>
  <c r="I441" i="25" s="1"/>
  <c r="J443" i="25"/>
  <c r="I443" i="25" s="1"/>
  <c r="J445" i="25"/>
  <c r="I445" i="25" s="1"/>
  <c r="J447" i="25"/>
  <c r="I447" i="25" s="1"/>
  <c r="J449" i="25"/>
  <c r="I449" i="25" s="1"/>
  <c r="J451" i="25"/>
  <c r="I451" i="25" s="1"/>
  <c r="J453" i="25"/>
  <c r="I453" i="25" s="1"/>
  <c r="J455" i="25"/>
  <c r="I455" i="25" s="1"/>
  <c r="J457" i="25"/>
  <c r="I457" i="25" s="1"/>
  <c r="J459" i="25"/>
  <c r="I459" i="25" s="1"/>
  <c r="J461" i="25"/>
  <c r="I461" i="25" s="1"/>
  <c r="J463" i="25"/>
  <c r="I463" i="25" s="1"/>
  <c r="J465" i="25"/>
  <c r="I465" i="25" s="1"/>
  <c r="J467" i="25"/>
  <c r="I467" i="25" s="1"/>
  <c r="J469" i="25"/>
  <c r="I469" i="25" s="1"/>
  <c r="J471" i="25"/>
  <c r="I471" i="25" s="1"/>
  <c r="J473" i="25"/>
  <c r="I473" i="25" s="1"/>
  <c r="J475" i="25"/>
  <c r="I475" i="25" s="1"/>
  <c r="J477" i="25"/>
  <c r="I477" i="25" s="1"/>
  <c r="J479" i="25"/>
  <c r="I479" i="25" s="1"/>
  <c r="J481" i="25"/>
  <c r="I481" i="25" s="1"/>
  <c r="J483" i="25"/>
  <c r="I483" i="25" s="1"/>
  <c r="J485" i="25"/>
  <c r="I485" i="25" s="1"/>
  <c r="J487" i="25"/>
  <c r="I487" i="25" s="1"/>
  <c r="J489" i="25"/>
  <c r="I489" i="25" s="1"/>
  <c r="J491" i="25"/>
  <c r="I491" i="25" s="1"/>
  <c r="J571" i="25"/>
  <c r="I571" i="25" s="1"/>
  <c r="J573" i="25"/>
  <c r="I573" i="25" s="1"/>
  <c r="J575" i="25"/>
  <c r="I575" i="25" s="1"/>
  <c r="J577" i="25"/>
  <c r="I577" i="25" s="1"/>
  <c r="J579" i="25"/>
  <c r="I579" i="25" s="1"/>
  <c r="J581" i="25"/>
  <c r="I581" i="25" s="1"/>
  <c r="J583" i="25"/>
  <c r="I583" i="25" s="1"/>
  <c r="J585" i="25"/>
  <c r="I585" i="25" s="1"/>
  <c r="J587" i="25"/>
  <c r="I587" i="25" s="1"/>
  <c r="J589" i="25"/>
  <c r="I589" i="25" s="1"/>
  <c r="J591" i="25"/>
  <c r="I591" i="25" s="1"/>
  <c r="J593" i="25"/>
  <c r="I593" i="25" s="1"/>
  <c r="J595" i="25"/>
  <c r="I595" i="25" s="1"/>
  <c r="J597" i="25"/>
  <c r="I597" i="25" s="1"/>
  <c r="J599" i="25"/>
  <c r="I599" i="25" s="1"/>
  <c r="J601" i="25"/>
  <c r="I601" i="25" s="1"/>
  <c r="J603" i="25"/>
  <c r="I603" i="25" s="1"/>
  <c r="J605" i="25"/>
  <c r="I605" i="25" s="1"/>
  <c r="J607" i="25"/>
  <c r="I607" i="25" s="1"/>
  <c r="J609" i="25"/>
  <c r="I609" i="25" s="1"/>
  <c r="J611" i="25"/>
  <c r="I611" i="25" s="1"/>
  <c r="J613" i="25"/>
  <c r="I613" i="25" s="1"/>
  <c r="J615" i="25"/>
  <c r="I615" i="25" s="1"/>
  <c r="J617" i="25"/>
  <c r="I617" i="25" s="1"/>
  <c r="J619" i="25"/>
  <c r="I619" i="25" s="1"/>
  <c r="J621" i="25"/>
  <c r="I621" i="25" s="1"/>
  <c r="J623" i="25"/>
  <c r="I623" i="25" s="1"/>
  <c r="J625" i="25"/>
  <c r="I625" i="25" s="1"/>
  <c r="J627" i="25"/>
  <c r="I627" i="25" s="1"/>
  <c r="J629" i="25"/>
  <c r="I629" i="25" s="1"/>
  <c r="J631" i="25"/>
  <c r="I631" i="25" s="1"/>
  <c r="J633" i="25"/>
  <c r="I633" i="25" s="1"/>
  <c r="J635" i="25"/>
  <c r="I635" i="25" s="1"/>
  <c r="J637" i="25"/>
  <c r="I637" i="25" s="1"/>
  <c r="J749" i="25"/>
  <c r="I749" i="25" s="1"/>
  <c r="J956" i="25"/>
  <c r="I956" i="25" s="1"/>
  <c r="E6" i="1"/>
  <c r="AS18" i="25"/>
  <c r="AR33" i="25" s="1"/>
  <c r="AO314" i="25" l="1"/>
  <c r="AD314" i="25" s="1"/>
  <c r="E11" i="1"/>
  <c r="E17" i="1"/>
  <c r="E27" i="1"/>
  <c r="E22" i="1"/>
  <c r="I628" i="25"/>
  <c r="I596" i="25"/>
  <c r="I572" i="25"/>
  <c r="I480" i="25"/>
  <c r="I464" i="25"/>
  <c r="I448" i="25"/>
  <c r="I141" i="25"/>
  <c r="I157" i="25"/>
  <c r="I32" i="25"/>
  <c r="I720" i="25"/>
  <c r="I640" i="25"/>
  <c r="AJ735" i="25"/>
  <c r="Y735" i="25" s="1"/>
  <c r="AH735" i="25"/>
  <c r="W735" i="25" s="1"/>
  <c r="AE735" i="25"/>
  <c r="T735" i="25" s="1"/>
  <c r="AI735" i="25"/>
  <c r="X735" i="25" s="1"/>
  <c r="AM735" i="25"/>
  <c r="AB735" i="25" s="1"/>
  <c r="AH733" i="25"/>
  <c r="W733" i="25" s="1"/>
  <c r="AF733" i="25"/>
  <c r="U733" i="25" s="1"/>
  <c r="AN733" i="25"/>
  <c r="AC733" i="25" s="1"/>
  <c r="AG733" i="25"/>
  <c r="V733" i="25" s="1"/>
  <c r="AK733" i="25"/>
  <c r="Z733" i="25" s="1"/>
  <c r="AO733" i="25"/>
  <c r="AD733" i="25" s="1"/>
  <c r="AJ731" i="25"/>
  <c r="Y731" i="25" s="1"/>
  <c r="AH731" i="25"/>
  <c r="W731" i="25" s="1"/>
  <c r="AE731" i="25"/>
  <c r="T731" i="25" s="1"/>
  <c r="AI731" i="25"/>
  <c r="X731" i="25" s="1"/>
  <c r="AM731" i="25"/>
  <c r="AB731" i="25" s="1"/>
  <c r="AH729" i="25"/>
  <c r="W729" i="25" s="1"/>
  <c r="AF729" i="25"/>
  <c r="U729" i="25" s="1"/>
  <c r="AN729" i="25"/>
  <c r="AC729" i="25" s="1"/>
  <c r="AG729" i="25"/>
  <c r="V729" i="25" s="1"/>
  <c r="AK729" i="25"/>
  <c r="Z729" i="25" s="1"/>
  <c r="AO729" i="25"/>
  <c r="AD729" i="25" s="1"/>
  <c r="AJ727" i="25"/>
  <c r="Y727" i="25" s="1"/>
  <c r="AH727" i="25"/>
  <c r="W727" i="25" s="1"/>
  <c r="AE727" i="25"/>
  <c r="T727" i="25" s="1"/>
  <c r="AI727" i="25"/>
  <c r="X727" i="25" s="1"/>
  <c r="AM727" i="25"/>
  <c r="AB727" i="25" s="1"/>
  <c r="AH725" i="25"/>
  <c r="W725" i="25" s="1"/>
  <c r="AF725" i="25"/>
  <c r="U725" i="25" s="1"/>
  <c r="AN725" i="25"/>
  <c r="AC725" i="25" s="1"/>
  <c r="AG725" i="25"/>
  <c r="V725" i="25" s="1"/>
  <c r="AK725" i="25"/>
  <c r="Z725" i="25" s="1"/>
  <c r="AO725" i="25"/>
  <c r="AD725" i="25" s="1"/>
  <c r="AJ723" i="25"/>
  <c r="Y723" i="25" s="1"/>
  <c r="AH723" i="25"/>
  <c r="W723" i="25" s="1"/>
  <c r="AE723" i="25"/>
  <c r="T723" i="25" s="1"/>
  <c r="AI723" i="25"/>
  <c r="X723" i="25" s="1"/>
  <c r="AM723" i="25"/>
  <c r="AB723" i="25" s="1"/>
  <c r="AH721" i="25"/>
  <c r="W721" i="25" s="1"/>
  <c r="AF721" i="25"/>
  <c r="U721" i="25" s="1"/>
  <c r="AN721" i="25"/>
  <c r="AC721" i="25" s="1"/>
  <c r="AG721" i="25"/>
  <c r="V721" i="25" s="1"/>
  <c r="AK721" i="25"/>
  <c r="Z721" i="25" s="1"/>
  <c r="AO721" i="25"/>
  <c r="AD721" i="25" s="1"/>
  <c r="AK33" i="25"/>
  <c r="Z33" i="25" s="1"/>
  <c r="AE33" i="25"/>
  <c r="T33" i="25" s="1"/>
  <c r="AM33" i="25"/>
  <c r="AB33" i="25" s="1"/>
  <c r="AH33" i="25"/>
  <c r="W33" i="25" s="1"/>
  <c r="AL33" i="25"/>
  <c r="AA33" i="25" s="1"/>
  <c r="AE173" i="25"/>
  <c r="T173" i="25" s="1"/>
  <c r="AI173" i="25"/>
  <c r="X173" i="25" s="1"/>
  <c r="AM173" i="25"/>
  <c r="AB173" i="25" s="1"/>
  <c r="AF173" i="25"/>
  <c r="U173" i="25" s="1"/>
  <c r="AJ173" i="25"/>
  <c r="Y173" i="25" s="1"/>
  <c r="AN173" i="25"/>
  <c r="AC173" i="25" s="1"/>
  <c r="AG135" i="25"/>
  <c r="V135" i="25" s="1"/>
  <c r="AK135" i="25"/>
  <c r="Z135" i="25" s="1"/>
  <c r="AO135" i="25"/>
  <c r="AD135" i="25" s="1"/>
  <c r="AH135" i="25"/>
  <c r="W135" i="25" s="1"/>
  <c r="AL135" i="25"/>
  <c r="AA135" i="25" s="1"/>
  <c r="AI39" i="25"/>
  <c r="X39" i="25" s="1"/>
  <c r="AG39" i="25"/>
  <c r="V39" i="25" s="1"/>
  <c r="AO39" i="25"/>
  <c r="AD39" i="25" s="1"/>
  <c r="AH39" i="25"/>
  <c r="W39" i="25" s="1"/>
  <c r="AL39" i="25"/>
  <c r="AA39" i="25" s="1"/>
  <c r="AG25" i="25"/>
  <c r="V25" i="25" s="1"/>
  <c r="AO25" i="25"/>
  <c r="AD25" i="25" s="1"/>
  <c r="AI25" i="25"/>
  <c r="X25" i="25" s="1"/>
  <c r="AF25" i="25"/>
  <c r="U25" i="25" s="1"/>
  <c r="AJ25" i="25"/>
  <c r="Y25" i="25" s="1"/>
  <c r="AN25" i="25"/>
  <c r="AC25" i="25" s="1"/>
  <c r="AK924" i="25"/>
  <c r="Z924" i="25" s="1"/>
  <c r="AE924" i="25"/>
  <c r="T924" i="25" s="1"/>
  <c r="AM924" i="25"/>
  <c r="AB924" i="25" s="1"/>
  <c r="AH924" i="25"/>
  <c r="W924" i="25" s="1"/>
  <c r="AL924" i="25"/>
  <c r="AA924" i="25" s="1"/>
  <c r="AG908" i="25"/>
  <c r="V908" i="25" s="1"/>
  <c r="AO908" i="25"/>
  <c r="AD908" i="25" s="1"/>
  <c r="AI908" i="25"/>
  <c r="X908" i="25" s="1"/>
  <c r="AF908" i="25"/>
  <c r="U908" i="25" s="1"/>
  <c r="AJ908" i="25"/>
  <c r="Y908" i="25" s="1"/>
  <c r="AN908" i="25"/>
  <c r="AC908" i="25" s="1"/>
  <c r="AK976" i="25"/>
  <c r="Z976" i="25" s="1"/>
  <c r="AE976" i="25"/>
  <c r="T976" i="25" s="1"/>
  <c r="AM976" i="25"/>
  <c r="AB976" i="25" s="1"/>
  <c r="AH976" i="25"/>
  <c r="W976" i="25" s="1"/>
  <c r="AL976" i="25"/>
  <c r="AA976" i="25" s="1"/>
  <c r="AG960" i="25"/>
  <c r="V960" i="25" s="1"/>
  <c r="AO960" i="25"/>
  <c r="AD960" i="25" s="1"/>
  <c r="AI960" i="25"/>
  <c r="X960" i="25" s="1"/>
  <c r="AF960" i="25"/>
  <c r="U960" i="25" s="1"/>
  <c r="AJ960" i="25"/>
  <c r="Y960" i="25" s="1"/>
  <c r="AN960" i="25"/>
  <c r="AC960" i="25" s="1"/>
  <c r="AI982" i="25"/>
  <c r="X982" i="25" s="1"/>
  <c r="AG982" i="25"/>
  <c r="V982" i="25" s="1"/>
  <c r="AO982" i="25"/>
  <c r="AD982" i="25" s="1"/>
  <c r="AH982" i="25"/>
  <c r="W982" i="25" s="1"/>
  <c r="AL982" i="25"/>
  <c r="AA982" i="25" s="1"/>
  <c r="AE966" i="25"/>
  <c r="T966" i="25" s="1"/>
  <c r="AM966" i="25"/>
  <c r="AB966" i="25" s="1"/>
  <c r="AK966" i="25"/>
  <c r="Z966" i="25" s="1"/>
  <c r="AF966" i="25"/>
  <c r="U966" i="25" s="1"/>
  <c r="AJ966" i="25"/>
  <c r="Y966" i="25" s="1"/>
  <c r="AN966" i="25"/>
  <c r="AC966" i="25" s="1"/>
  <c r="AL749" i="25"/>
  <c r="AA749" i="25" s="1"/>
  <c r="AJ749" i="25"/>
  <c r="Y749" i="25" s="1"/>
  <c r="AE749" i="25"/>
  <c r="T749" i="25" s="1"/>
  <c r="AI749" i="25"/>
  <c r="X749" i="25" s="1"/>
  <c r="AM749" i="25"/>
  <c r="AB749" i="25" s="1"/>
  <c r="AH745" i="25"/>
  <c r="W745" i="25" s="1"/>
  <c r="AF745" i="25"/>
  <c r="U745" i="25" s="1"/>
  <c r="AN745" i="25"/>
  <c r="AC745" i="25" s="1"/>
  <c r="AG745" i="25"/>
  <c r="V745" i="25" s="1"/>
  <c r="AK745" i="25"/>
  <c r="Z745" i="25" s="1"/>
  <c r="AO745" i="25"/>
  <c r="AD745" i="25" s="1"/>
  <c r="AL741" i="25"/>
  <c r="AA741" i="25" s="1"/>
  <c r="AJ741" i="25"/>
  <c r="Y741" i="25" s="1"/>
  <c r="AE741" i="25"/>
  <c r="T741" i="25" s="1"/>
  <c r="AI741" i="25"/>
  <c r="X741" i="25" s="1"/>
  <c r="AM741" i="25"/>
  <c r="AB741" i="25" s="1"/>
  <c r="AH737" i="25"/>
  <c r="W737" i="25" s="1"/>
  <c r="AF737" i="25"/>
  <c r="U737" i="25" s="1"/>
  <c r="AN737" i="25"/>
  <c r="AC737" i="25" s="1"/>
  <c r="AG737" i="25"/>
  <c r="V737" i="25" s="1"/>
  <c r="AK737" i="25"/>
  <c r="Z737" i="25" s="1"/>
  <c r="AO737" i="25"/>
  <c r="AD737" i="25" s="1"/>
  <c r="AH426" i="25"/>
  <c r="W426" i="25" s="1"/>
  <c r="AL426" i="25"/>
  <c r="AA426" i="25" s="1"/>
  <c r="AE426" i="25"/>
  <c r="T426" i="25" s="1"/>
  <c r="AI426" i="25"/>
  <c r="X426" i="25" s="1"/>
  <c r="AM426" i="25"/>
  <c r="AB426" i="25" s="1"/>
  <c r="AE409" i="25"/>
  <c r="T409" i="25" s="1"/>
  <c r="AI409" i="25"/>
  <c r="X409" i="25" s="1"/>
  <c r="AM409" i="25"/>
  <c r="AB409" i="25" s="1"/>
  <c r="AF409" i="25"/>
  <c r="U409" i="25" s="1"/>
  <c r="AJ409" i="25"/>
  <c r="Y409" i="25" s="1"/>
  <c r="AN409" i="25"/>
  <c r="AC409" i="25" s="1"/>
  <c r="AG405" i="25"/>
  <c r="V405" i="25" s="1"/>
  <c r="AK405" i="25"/>
  <c r="Z405" i="25" s="1"/>
  <c r="AO405" i="25"/>
  <c r="AD405" i="25" s="1"/>
  <c r="AH405" i="25"/>
  <c r="W405" i="25" s="1"/>
  <c r="AL405" i="25"/>
  <c r="AA405" i="25" s="1"/>
  <c r="AE393" i="25"/>
  <c r="T393" i="25" s="1"/>
  <c r="AI393" i="25"/>
  <c r="X393" i="25" s="1"/>
  <c r="AM393" i="25"/>
  <c r="AB393" i="25" s="1"/>
  <c r="AF393" i="25"/>
  <c r="U393" i="25" s="1"/>
  <c r="AJ393" i="25"/>
  <c r="Y393" i="25" s="1"/>
  <c r="AN393" i="25"/>
  <c r="AC393" i="25" s="1"/>
  <c r="AG389" i="25"/>
  <c r="V389" i="25" s="1"/>
  <c r="AK389" i="25"/>
  <c r="Z389" i="25" s="1"/>
  <c r="AO389" i="25"/>
  <c r="AD389" i="25" s="1"/>
  <c r="AH389" i="25"/>
  <c r="W389" i="25" s="1"/>
  <c r="AL389" i="25"/>
  <c r="AA389" i="25" s="1"/>
  <c r="AE377" i="25"/>
  <c r="T377" i="25" s="1"/>
  <c r="AI377" i="25"/>
  <c r="X377" i="25" s="1"/>
  <c r="AM377" i="25"/>
  <c r="AB377" i="25" s="1"/>
  <c r="AF377" i="25"/>
  <c r="U377" i="25" s="1"/>
  <c r="AJ377" i="25"/>
  <c r="Y377" i="25" s="1"/>
  <c r="AN377" i="25"/>
  <c r="AC377" i="25" s="1"/>
  <c r="AG373" i="25"/>
  <c r="V373" i="25" s="1"/>
  <c r="AK373" i="25"/>
  <c r="Z373" i="25" s="1"/>
  <c r="AO373" i="25"/>
  <c r="AD373" i="25" s="1"/>
  <c r="AH373" i="25"/>
  <c r="W373" i="25" s="1"/>
  <c r="AL373" i="25"/>
  <c r="AA373" i="25" s="1"/>
  <c r="AE361" i="25"/>
  <c r="T361" i="25" s="1"/>
  <c r="AI361" i="25"/>
  <c r="X361" i="25" s="1"/>
  <c r="AM361" i="25"/>
  <c r="AB361" i="25" s="1"/>
  <c r="AF361" i="25"/>
  <c r="U361" i="25" s="1"/>
  <c r="AJ361" i="25"/>
  <c r="Y361" i="25" s="1"/>
  <c r="AN361" i="25"/>
  <c r="AC361" i="25" s="1"/>
  <c r="AG357" i="25"/>
  <c r="V357" i="25" s="1"/>
  <c r="AK357" i="25"/>
  <c r="Z357" i="25" s="1"/>
  <c r="AO357" i="25"/>
  <c r="AD357" i="25" s="1"/>
  <c r="AH357" i="25"/>
  <c r="W357" i="25" s="1"/>
  <c r="AL357" i="25"/>
  <c r="AA357" i="25" s="1"/>
  <c r="AE345" i="25"/>
  <c r="T345" i="25" s="1"/>
  <c r="AI345" i="25"/>
  <c r="X345" i="25" s="1"/>
  <c r="AM345" i="25"/>
  <c r="AB345" i="25" s="1"/>
  <c r="AF345" i="25"/>
  <c r="U345" i="25" s="1"/>
  <c r="AJ345" i="25"/>
  <c r="Y345" i="25" s="1"/>
  <c r="AN345" i="25"/>
  <c r="AC345" i="25" s="1"/>
  <c r="AG341" i="25"/>
  <c r="V341" i="25" s="1"/>
  <c r="AK341" i="25"/>
  <c r="Z341" i="25" s="1"/>
  <c r="AO341" i="25"/>
  <c r="AD341" i="25" s="1"/>
  <c r="AH341" i="25"/>
  <c r="W341" i="25" s="1"/>
  <c r="AL341" i="25"/>
  <c r="AA341" i="25" s="1"/>
  <c r="AG41" i="25"/>
  <c r="V41" i="25" s="1"/>
  <c r="AO41" i="25"/>
  <c r="AD41" i="25" s="1"/>
  <c r="AI41" i="25"/>
  <c r="X41" i="25" s="1"/>
  <c r="AF41" i="25"/>
  <c r="U41" i="25" s="1"/>
  <c r="AJ41" i="25"/>
  <c r="Y41" i="25" s="1"/>
  <c r="AN41" i="25"/>
  <c r="AC41" i="25" s="1"/>
  <c r="AJ1011" i="25"/>
  <c r="Y1011" i="25" s="1"/>
  <c r="AH1011" i="25"/>
  <c r="W1011" i="25" s="1"/>
  <c r="AE1011" i="25"/>
  <c r="T1011" i="25" s="1"/>
  <c r="AI1011" i="25"/>
  <c r="X1011" i="25" s="1"/>
  <c r="AM1011" i="25"/>
  <c r="AB1011" i="25" s="1"/>
  <c r="AH1005" i="25"/>
  <c r="W1005" i="25" s="1"/>
  <c r="AF1005" i="25"/>
  <c r="U1005" i="25" s="1"/>
  <c r="AN1005" i="25"/>
  <c r="AC1005" i="25" s="1"/>
  <c r="AG1005" i="25"/>
  <c r="V1005" i="25" s="1"/>
  <c r="AK1005" i="25"/>
  <c r="Z1005" i="25" s="1"/>
  <c r="AO1005" i="25"/>
  <c r="AD1005" i="25" s="1"/>
  <c r="AI994" i="25"/>
  <c r="X994" i="25" s="1"/>
  <c r="AG994" i="25"/>
  <c r="V994" i="25" s="1"/>
  <c r="AO994" i="25"/>
  <c r="AD994" i="25" s="1"/>
  <c r="AH994" i="25"/>
  <c r="W994" i="25" s="1"/>
  <c r="AL994" i="25"/>
  <c r="AA994" i="25" s="1"/>
  <c r="AG988" i="25"/>
  <c r="V988" i="25" s="1"/>
  <c r="AO988" i="25"/>
  <c r="AD988" i="25" s="1"/>
  <c r="AI988" i="25"/>
  <c r="X988" i="25" s="1"/>
  <c r="AF988" i="25"/>
  <c r="U988" i="25" s="1"/>
  <c r="AJ988" i="25"/>
  <c r="Y988" i="25" s="1"/>
  <c r="AN988" i="25"/>
  <c r="AC988" i="25" s="1"/>
  <c r="AK972" i="25"/>
  <c r="Z972" i="25" s="1"/>
  <c r="AE972" i="25"/>
  <c r="T972" i="25" s="1"/>
  <c r="AM972" i="25"/>
  <c r="AB972" i="25" s="1"/>
  <c r="AH972" i="25"/>
  <c r="W972" i="25" s="1"/>
  <c r="AL972" i="25"/>
  <c r="AA972" i="25" s="1"/>
  <c r="AG956" i="25"/>
  <c r="V956" i="25" s="1"/>
  <c r="AO956" i="25"/>
  <c r="AD956" i="25" s="1"/>
  <c r="AI956" i="25"/>
  <c r="X956" i="25" s="1"/>
  <c r="AF956" i="25"/>
  <c r="U956" i="25" s="1"/>
  <c r="AJ956" i="25"/>
  <c r="Y956" i="25" s="1"/>
  <c r="AN956" i="25"/>
  <c r="AC956" i="25" s="1"/>
  <c r="AI978" i="25"/>
  <c r="X978" i="25" s="1"/>
  <c r="AG978" i="25"/>
  <c r="V978" i="25" s="1"/>
  <c r="AO978" i="25"/>
  <c r="AD978" i="25" s="1"/>
  <c r="AH978" i="25"/>
  <c r="W978" i="25" s="1"/>
  <c r="AL978" i="25"/>
  <c r="AA978" i="25" s="1"/>
  <c r="AE962" i="25"/>
  <c r="T962" i="25" s="1"/>
  <c r="AM962" i="25"/>
  <c r="AB962" i="25" s="1"/>
  <c r="AK962" i="25"/>
  <c r="Z962" i="25" s="1"/>
  <c r="AF962" i="25"/>
  <c r="U962" i="25" s="1"/>
  <c r="AJ962" i="25"/>
  <c r="Y962" i="25" s="1"/>
  <c r="AN962" i="25"/>
  <c r="AC962" i="25" s="1"/>
  <c r="AJ783" i="25"/>
  <c r="Y783" i="25" s="1"/>
  <c r="AH783" i="25"/>
  <c r="W783" i="25" s="1"/>
  <c r="AE783" i="25"/>
  <c r="T783" i="25" s="1"/>
  <c r="AI783" i="25"/>
  <c r="X783" i="25" s="1"/>
  <c r="AM783" i="25"/>
  <c r="AB783" i="25" s="1"/>
  <c r="AF775" i="25"/>
  <c r="U775" i="25" s="1"/>
  <c r="AN775" i="25"/>
  <c r="AC775" i="25" s="1"/>
  <c r="AL775" i="25"/>
  <c r="AA775" i="25" s="1"/>
  <c r="AG775" i="25"/>
  <c r="V775" i="25" s="1"/>
  <c r="AK775" i="25"/>
  <c r="Z775" i="25" s="1"/>
  <c r="AO775" i="25"/>
  <c r="AD775" i="25" s="1"/>
  <c r="AJ767" i="25"/>
  <c r="Y767" i="25" s="1"/>
  <c r="AH767" i="25"/>
  <c r="W767" i="25" s="1"/>
  <c r="AE767" i="25"/>
  <c r="T767" i="25" s="1"/>
  <c r="AI767" i="25"/>
  <c r="X767" i="25" s="1"/>
  <c r="AM767" i="25"/>
  <c r="AB767" i="25" s="1"/>
  <c r="AF759" i="25"/>
  <c r="U759" i="25" s="1"/>
  <c r="AN759" i="25"/>
  <c r="AC759" i="25" s="1"/>
  <c r="AL759" i="25"/>
  <c r="AA759" i="25" s="1"/>
  <c r="AG759" i="25"/>
  <c r="V759" i="25" s="1"/>
  <c r="AK759" i="25"/>
  <c r="Z759" i="25" s="1"/>
  <c r="AO759" i="25"/>
  <c r="AD759" i="25" s="1"/>
  <c r="AI754" i="25"/>
  <c r="X754" i="25" s="1"/>
  <c r="AG754" i="25"/>
  <c r="V754" i="25" s="1"/>
  <c r="AO754" i="25"/>
  <c r="AD754" i="25" s="1"/>
  <c r="AH754" i="25"/>
  <c r="W754" i="25" s="1"/>
  <c r="AL754" i="25"/>
  <c r="AA754" i="25" s="1"/>
  <c r="AE750" i="25"/>
  <c r="T750" i="25" s="1"/>
  <c r="AM750" i="25"/>
  <c r="AB750" i="25" s="1"/>
  <c r="AK750" i="25"/>
  <c r="Z750" i="25" s="1"/>
  <c r="AF750" i="25"/>
  <c r="U750" i="25" s="1"/>
  <c r="AJ750" i="25"/>
  <c r="Y750" i="25" s="1"/>
  <c r="AN750" i="25"/>
  <c r="AC750" i="25" s="1"/>
  <c r="AK680" i="25"/>
  <c r="Z680" i="25" s="1"/>
  <c r="AE680" i="25"/>
  <c r="T680" i="25" s="1"/>
  <c r="AM680" i="25"/>
  <c r="AB680" i="25" s="1"/>
  <c r="AH680" i="25"/>
  <c r="W680" i="25" s="1"/>
  <c r="AL680" i="25"/>
  <c r="AA680" i="25" s="1"/>
  <c r="AF635" i="25"/>
  <c r="U635" i="25" s="1"/>
  <c r="AN635" i="25"/>
  <c r="AC635" i="25" s="1"/>
  <c r="AL635" i="25"/>
  <c r="AA635" i="25" s="1"/>
  <c r="AG635" i="25"/>
  <c r="V635" i="25" s="1"/>
  <c r="AK635" i="25"/>
  <c r="Z635" i="25" s="1"/>
  <c r="AO635" i="25"/>
  <c r="AD635" i="25" s="1"/>
  <c r="AJ631" i="25"/>
  <c r="Y631" i="25" s="1"/>
  <c r="AH631" i="25"/>
  <c r="W631" i="25" s="1"/>
  <c r="AE631" i="25"/>
  <c r="T631" i="25" s="1"/>
  <c r="AI631" i="25"/>
  <c r="X631" i="25" s="1"/>
  <c r="AM631" i="25"/>
  <c r="AB631" i="25" s="1"/>
  <c r="AF627" i="25"/>
  <c r="U627" i="25" s="1"/>
  <c r="AN627" i="25"/>
  <c r="AC627" i="25" s="1"/>
  <c r="AL627" i="25"/>
  <c r="AA627" i="25" s="1"/>
  <c r="AG627" i="25"/>
  <c r="V627" i="25" s="1"/>
  <c r="AK627" i="25"/>
  <c r="Z627" i="25" s="1"/>
  <c r="AO627" i="25"/>
  <c r="AD627" i="25" s="1"/>
  <c r="AJ623" i="25"/>
  <c r="Y623" i="25" s="1"/>
  <c r="AH623" i="25"/>
  <c r="W623" i="25" s="1"/>
  <c r="AE623" i="25"/>
  <c r="T623" i="25" s="1"/>
  <c r="AI623" i="25"/>
  <c r="X623" i="25" s="1"/>
  <c r="AM623" i="25"/>
  <c r="AB623" i="25" s="1"/>
  <c r="AF619" i="25"/>
  <c r="U619" i="25" s="1"/>
  <c r="AN619" i="25"/>
  <c r="AC619" i="25" s="1"/>
  <c r="AL619" i="25"/>
  <c r="AA619" i="25" s="1"/>
  <c r="AG619" i="25"/>
  <c r="V619" i="25" s="1"/>
  <c r="AK619" i="25"/>
  <c r="Z619" i="25" s="1"/>
  <c r="AO619" i="25"/>
  <c r="AD619" i="25" s="1"/>
  <c r="AJ615" i="25"/>
  <c r="Y615" i="25" s="1"/>
  <c r="AH615" i="25"/>
  <c r="W615" i="25" s="1"/>
  <c r="AE615" i="25"/>
  <c r="T615" i="25" s="1"/>
  <c r="AI615" i="25"/>
  <c r="X615" i="25" s="1"/>
  <c r="AM615" i="25"/>
  <c r="AB615" i="25" s="1"/>
  <c r="AF611" i="25"/>
  <c r="U611" i="25" s="1"/>
  <c r="AN611" i="25"/>
  <c r="AC611" i="25" s="1"/>
  <c r="AL611" i="25"/>
  <c r="AA611" i="25" s="1"/>
  <c r="AG611" i="25"/>
  <c r="V611" i="25" s="1"/>
  <c r="AK611" i="25"/>
  <c r="Z611" i="25" s="1"/>
  <c r="AO611" i="25"/>
  <c r="AD611" i="25" s="1"/>
  <c r="AJ607" i="25"/>
  <c r="Y607" i="25" s="1"/>
  <c r="AH607" i="25"/>
  <c r="W607" i="25" s="1"/>
  <c r="AE607" i="25"/>
  <c r="T607" i="25" s="1"/>
  <c r="AI607" i="25"/>
  <c r="X607" i="25" s="1"/>
  <c r="AM607" i="25"/>
  <c r="AB607" i="25" s="1"/>
  <c r="AF603" i="25"/>
  <c r="U603" i="25" s="1"/>
  <c r="AN603" i="25"/>
  <c r="AC603" i="25" s="1"/>
  <c r="AL603" i="25"/>
  <c r="AA603" i="25" s="1"/>
  <c r="AG603" i="25"/>
  <c r="V603" i="25" s="1"/>
  <c r="AK603" i="25"/>
  <c r="Z603" i="25" s="1"/>
  <c r="AO603" i="25"/>
  <c r="AD603" i="25" s="1"/>
  <c r="AJ599" i="25"/>
  <c r="Y599" i="25" s="1"/>
  <c r="AH599" i="25"/>
  <c r="W599" i="25" s="1"/>
  <c r="AE599" i="25"/>
  <c r="T599" i="25" s="1"/>
  <c r="AI599" i="25"/>
  <c r="X599" i="25" s="1"/>
  <c r="AM599" i="25"/>
  <c r="AB599" i="25" s="1"/>
  <c r="AF595" i="25"/>
  <c r="U595" i="25" s="1"/>
  <c r="AN595" i="25"/>
  <c r="AC595" i="25" s="1"/>
  <c r="AL595" i="25"/>
  <c r="AA595" i="25" s="1"/>
  <c r="AG595" i="25"/>
  <c r="V595" i="25" s="1"/>
  <c r="AK595" i="25"/>
  <c r="Z595" i="25" s="1"/>
  <c r="AO595" i="25"/>
  <c r="AD595" i="25" s="1"/>
  <c r="AJ591" i="25"/>
  <c r="Y591" i="25" s="1"/>
  <c r="AH591" i="25"/>
  <c r="W591" i="25" s="1"/>
  <c r="AE591" i="25"/>
  <c r="T591" i="25" s="1"/>
  <c r="AI591" i="25"/>
  <c r="X591" i="25" s="1"/>
  <c r="AM591" i="25"/>
  <c r="AB591" i="25" s="1"/>
  <c r="AF587" i="25"/>
  <c r="U587" i="25" s="1"/>
  <c r="AN587" i="25"/>
  <c r="AC587" i="25" s="1"/>
  <c r="AL587" i="25"/>
  <c r="AA587" i="25" s="1"/>
  <c r="AG587" i="25"/>
  <c r="V587" i="25" s="1"/>
  <c r="AK587" i="25"/>
  <c r="Z587" i="25" s="1"/>
  <c r="AO587" i="25"/>
  <c r="AD587" i="25" s="1"/>
  <c r="AJ583" i="25"/>
  <c r="Y583" i="25" s="1"/>
  <c r="AH583" i="25"/>
  <c r="W583" i="25" s="1"/>
  <c r="AE583" i="25"/>
  <c r="T583" i="25" s="1"/>
  <c r="AI583" i="25"/>
  <c r="X583" i="25" s="1"/>
  <c r="AM583" i="25"/>
  <c r="AB583" i="25" s="1"/>
  <c r="AF579" i="25"/>
  <c r="U579" i="25" s="1"/>
  <c r="AN579" i="25"/>
  <c r="AC579" i="25" s="1"/>
  <c r="AL579" i="25"/>
  <c r="AA579" i="25" s="1"/>
  <c r="AG579" i="25"/>
  <c r="V579" i="25" s="1"/>
  <c r="AK579" i="25"/>
  <c r="Z579" i="25" s="1"/>
  <c r="AO579" i="25"/>
  <c r="AD579" i="25" s="1"/>
  <c r="AJ575" i="25"/>
  <c r="Y575" i="25" s="1"/>
  <c r="AH575" i="25"/>
  <c r="W575" i="25" s="1"/>
  <c r="AE575" i="25"/>
  <c r="T575" i="25" s="1"/>
  <c r="AI575" i="25"/>
  <c r="X575" i="25" s="1"/>
  <c r="AM575" i="25"/>
  <c r="AB575" i="25" s="1"/>
  <c r="AF571" i="25"/>
  <c r="U571" i="25" s="1"/>
  <c r="AN571" i="25"/>
  <c r="AC571" i="25" s="1"/>
  <c r="AL571" i="25"/>
  <c r="AA571" i="25" s="1"/>
  <c r="AG571" i="25"/>
  <c r="V571" i="25" s="1"/>
  <c r="AK571" i="25"/>
  <c r="Z571" i="25" s="1"/>
  <c r="AO571" i="25"/>
  <c r="AD571" i="25" s="1"/>
  <c r="AG489" i="25"/>
  <c r="V489" i="25" s="1"/>
  <c r="AK489" i="25"/>
  <c r="Z489" i="25" s="1"/>
  <c r="AO489" i="25"/>
  <c r="AD489" i="25" s="1"/>
  <c r="AH489" i="25"/>
  <c r="W489" i="25" s="1"/>
  <c r="AL489" i="25"/>
  <c r="AA489" i="25" s="1"/>
  <c r="AE485" i="25"/>
  <c r="T485" i="25" s="1"/>
  <c r="AI485" i="25"/>
  <c r="X485" i="25" s="1"/>
  <c r="AM485" i="25"/>
  <c r="AB485" i="25" s="1"/>
  <c r="AF485" i="25"/>
  <c r="U485" i="25" s="1"/>
  <c r="AJ485" i="25"/>
  <c r="Y485" i="25" s="1"/>
  <c r="AN485" i="25"/>
  <c r="AC485" i="25" s="1"/>
  <c r="AG481" i="25"/>
  <c r="V481" i="25" s="1"/>
  <c r="AK481" i="25"/>
  <c r="Z481" i="25" s="1"/>
  <c r="AO481" i="25"/>
  <c r="AD481" i="25" s="1"/>
  <c r="AH481" i="25"/>
  <c r="W481" i="25" s="1"/>
  <c r="AL481" i="25"/>
  <c r="AA481" i="25" s="1"/>
  <c r="AE477" i="25"/>
  <c r="T477" i="25" s="1"/>
  <c r="AI477" i="25"/>
  <c r="X477" i="25" s="1"/>
  <c r="AM477" i="25"/>
  <c r="AB477" i="25" s="1"/>
  <c r="AF477" i="25"/>
  <c r="U477" i="25" s="1"/>
  <c r="AJ477" i="25"/>
  <c r="Y477" i="25" s="1"/>
  <c r="AN477" i="25"/>
  <c r="AC477" i="25" s="1"/>
  <c r="AG473" i="25"/>
  <c r="V473" i="25" s="1"/>
  <c r="AK473" i="25"/>
  <c r="Z473" i="25" s="1"/>
  <c r="AO473" i="25"/>
  <c r="AD473" i="25" s="1"/>
  <c r="AH473" i="25"/>
  <c r="W473" i="25" s="1"/>
  <c r="AL473" i="25"/>
  <c r="AA473" i="25" s="1"/>
  <c r="AE469" i="25"/>
  <c r="T469" i="25" s="1"/>
  <c r="AI469" i="25"/>
  <c r="X469" i="25" s="1"/>
  <c r="AM469" i="25"/>
  <c r="AB469" i="25" s="1"/>
  <c r="AF469" i="25"/>
  <c r="U469" i="25" s="1"/>
  <c r="AJ469" i="25"/>
  <c r="Y469" i="25" s="1"/>
  <c r="AN469" i="25"/>
  <c r="AC469" i="25" s="1"/>
  <c r="AG465" i="25"/>
  <c r="V465" i="25" s="1"/>
  <c r="AK465" i="25"/>
  <c r="Z465" i="25" s="1"/>
  <c r="AO465" i="25"/>
  <c r="AD465" i="25" s="1"/>
  <c r="AH465" i="25"/>
  <c r="W465" i="25" s="1"/>
  <c r="AL465" i="25"/>
  <c r="AA465" i="25" s="1"/>
  <c r="AE461" i="25"/>
  <c r="T461" i="25" s="1"/>
  <c r="AI461" i="25"/>
  <c r="X461" i="25" s="1"/>
  <c r="AM461" i="25"/>
  <c r="AB461" i="25" s="1"/>
  <c r="AF461" i="25"/>
  <c r="U461" i="25" s="1"/>
  <c r="AJ461" i="25"/>
  <c r="Y461" i="25" s="1"/>
  <c r="AN461" i="25"/>
  <c r="AC461" i="25" s="1"/>
  <c r="AG457" i="25"/>
  <c r="V457" i="25" s="1"/>
  <c r="AK457" i="25"/>
  <c r="Z457" i="25" s="1"/>
  <c r="AO457" i="25"/>
  <c r="AD457" i="25" s="1"/>
  <c r="AH457" i="25"/>
  <c r="W457" i="25" s="1"/>
  <c r="AL457" i="25"/>
  <c r="AA457" i="25" s="1"/>
  <c r="AE453" i="25"/>
  <c r="T453" i="25" s="1"/>
  <c r="AI453" i="25"/>
  <c r="X453" i="25" s="1"/>
  <c r="AM453" i="25"/>
  <c r="AB453" i="25" s="1"/>
  <c r="AF453" i="25"/>
  <c r="U453" i="25" s="1"/>
  <c r="AJ453" i="25"/>
  <c r="Y453" i="25" s="1"/>
  <c r="AN453" i="25"/>
  <c r="AC453" i="25" s="1"/>
  <c r="AG449" i="25"/>
  <c r="V449" i="25" s="1"/>
  <c r="AK449" i="25"/>
  <c r="Z449" i="25" s="1"/>
  <c r="AO449" i="25"/>
  <c r="AD449" i="25" s="1"/>
  <c r="AH449" i="25"/>
  <c r="W449" i="25" s="1"/>
  <c r="AL449" i="25"/>
  <c r="AA449" i="25" s="1"/>
  <c r="AE445" i="25"/>
  <c r="T445" i="25" s="1"/>
  <c r="AI445" i="25"/>
  <c r="X445" i="25" s="1"/>
  <c r="AM445" i="25"/>
  <c r="AB445" i="25" s="1"/>
  <c r="AF445" i="25"/>
  <c r="U445" i="25" s="1"/>
  <c r="AJ445" i="25"/>
  <c r="Y445" i="25" s="1"/>
  <c r="AN445" i="25"/>
  <c r="AC445" i="25" s="1"/>
  <c r="AG441" i="25"/>
  <c r="V441" i="25" s="1"/>
  <c r="AK441" i="25"/>
  <c r="Z441" i="25" s="1"/>
  <c r="AO441" i="25"/>
  <c r="AD441" i="25" s="1"/>
  <c r="AH441" i="25"/>
  <c r="W441" i="25" s="1"/>
  <c r="AL441" i="25"/>
  <c r="AA441" i="25" s="1"/>
  <c r="AE437" i="25"/>
  <c r="T437" i="25" s="1"/>
  <c r="AI437" i="25"/>
  <c r="X437" i="25" s="1"/>
  <c r="AM437" i="25"/>
  <c r="AB437" i="25" s="1"/>
  <c r="AF437" i="25"/>
  <c r="U437" i="25" s="1"/>
  <c r="AJ437" i="25"/>
  <c r="Y437" i="25" s="1"/>
  <c r="AN437" i="25"/>
  <c r="AC437" i="25" s="1"/>
  <c r="AG433" i="25"/>
  <c r="V433" i="25" s="1"/>
  <c r="AK433" i="25"/>
  <c r="Z433" i="25" s="1"/>
  <c r="AO433" i="25"/>
  <c r="AD433" i="25" s="1"/>
  <c r="AH433" i="25"/>
  <c r="W433" i="25" s="1"/>
  <c r="AL433" i="25"/>
  <c r="AA433" i="25" s="1"/>
  <c r="AE429" i="25"/>
  <c r="T429" i="25" s="1"/>
  <c r="AI429" i="25"/>
  <c r="X429" i="25" s="1"/>
  <c r="AM429" i="25"/>
  <c r="AB429" i="25" s="1"/>
  <c r="AF429" i="25"/>
  <c r="U429" i="25" s="1"/>
  <c r="AJ429" i="25"/>
  <c r="Y429" i="25" s="1"/>
  <c r="AN429" i="25"/>
  <c r="AC429" i="25" s="1"/>
  <c r="AG425" i="25"/>
  <c r="V425" i="25" s="1"/>
  <c r="AK425" i="25"/>
  <c r="Z425" i="25" s="1"/>
  <c r="AO425" i="25"/>
  <c r="AD425" i="25" s="1"/>
  <c r="AH425" i="25"/>
  <c r="W425" i="25" s="1"/>
  <c r="AL425" i="25"/>
  <c r="AA425" i="25" s="1"/>
  <c r="AE421" i="25"/>
  <c r="T421" i="25" s="1"/>
  <c r="AI421" i="25"/>
  <c r="X421" i="25" s="1"/>
  <c r="AM421" i="25"/>
  <c r="AB421" i="25" s="1"/>
  <c r="AF421" i="25"/>
  <c r="U421" i="25" s="1"/>
  <c r="AJ421" i="25"/>
  <c r="Y421" i="25" s="1"/>
  <c r="AN421" i="25"/>
  <c r="AC421" i="25" s="1"/>
  <c r="AG337" i="25"/>
  <c r="V337" i="25" s="1"/>
  <c r="AK337" i="25"/>
  <c r="Z337" i="25" s="1"/>
  <c r="AO337" i="25"/>
  <c r="AD337" i="25" s="1"/>
  <c r="AH337" i="25"/>
  <c r="W337" i="25" s="1"/>
  <c r="AL337" i="25"/>
  <c r="AA337" i="25" s="1"/>
  <c r="AE333" i="25"/>
  <c r="T333" i="25" s="1"/>
  <c r="AI333" i="25"/>
  <c r="X333" i="25" s="1"/>
  <c r="AM333" i="25"/>
  <c r="AB333" i="25" s="1"/>
  <c r="AF333" i="25"/>
  <c r="U333" i="25" s="1"/>
  <c r="AJ333" i="25"/>
  <c r="Y333" i="25" s="1"/>
  <c r="AN333" i="25"/>
  <c r="AC333" i="25" s="1"/>
  <c r="AG329" i="25"/>
  <c r="V329" i="25" s="1"/>
  <c r="AK329" i="25"/>
  <c r="Z329" i="25" s="1"/>
  <c r="AO329" i="25"/>
  <c r="AD329" i="25" s="1"/>
  <c r="AH329" i="25"/>
  <c r="W329" i="25" s="1"/>
  <c r="AL329" i="25"/>
  <c r="AA329" i="25" s="1"/>
  <c r="AE325" i="25"/>
  <c r="T325" i="25" s="1"/>
  <c r="AI325" i="25"/>
  <c r="X325" i="25" s="1"/>
  <c r="AM325" i="25"/>
  <c r="AB325" i="25" s="1"/>
  <c r="AF325" i="25"/>
  <c r="U325" i="25" s="1"/>
  <c r="AJ325" i="25"/>
  <c r="Y325" i="25" s="1"/>
  <c r="AN325" i="25"/>
  <c r="AC325" i="25" s="1"/>
  <c r="AG321" i="25"/>
  <c r="V321" i="25" s="1"/>
  <c r="AK321" i="25"/>
  <c r="Z321" i="25" s="1"/>
  <c r="AO321" i="25"/>
  <c r="AD321" i="25" s="1"/>
  <c r="AH321" i="25"/>
  <c r="W321" i="25" s="1"/>
  <c r="AL321" i="25"/>
  <c r="AA321" i="25" s="1"/>
  <c r="AE317" i="25"/>
  <c r="T317" i="25" s="1"/>
  <c r="AI317" i="25"/>
  <c r="X317" i="25" s="1"/>
  <c r="AM317" i="25"/>
  <c r="AB317" i="25" s="1"/>
  <c r="AF317" i="25"/>
  <c r="U317" i="25" s="1"/>
  <c r="AJ317" i="25"/>
  <c r="Y317" i="25" s="1"/>
  <c r="AN317" i="25"/>
  <c r="AC317" i="25" s="1"/>
  <c r="AG313" i="25"/>
  <c r="V313" i="25" s="1"/>
  <c r="AK313" i="25"/>
  <c r="Z313" i="25" s="1"/>
  <c r="AO313" i="25"/>
  <c r="AD313" i="25" s="1"/>
  <c r="AH313" i="25"/>
  <c r="W313" i="25" s="1"/>
  <c r="AL313" i="25"/>
  <c r="AA313" i="25" s="1"/>
  <c r="AE309" i="25"/>
  <c r="T309" i="25" s="1"/>
  <c r="AI309" i="25"/>
  <c r="X309" i="25" s="1"/>
  <c r="AM309" i="25"/>
  <c r="AB309" i="25" s="1"/>
  <c r="AF309" i="25"/>
  <c r="U309" i="25" s="1"/>
  <c r="AJ309" i="25"/>
  <c r="Y309" i="25" s="1"/>
  <c r="AN309" i="25"/>
  <c r="AC309" i="25" s="1"/>
  <c r="AG305" i="25"/>
  <c r="V305" i="25" s="1"/>
  <c r="AK305" i="25"/>
  <c r="Z305" i="25" s="1"/>
  <c r="AO305" i="25"/>
  <c r="AD305" i="25" s="1"/>
  <c r="AH305" i="25"/>
  <c r="W305" i="25" s="1"/>
  <c r="AL305" i="25"/>
  <c r="AA305" i="25" s="1"/>
  <c r="AE301" i="25"/>
  <c r="T301" i="25" s="1"/>
  <c r="AI301" i="25"/>
  <c r="X301" i="25" s="1"/>
  <c r="AM301" i="25"/>
  <c r="AB301" i="25" s="1"/>
  <c r="AF301" i="25"/>
  <c r="U301" i="25" s="1"/>
  <c r="AJ301" i="25"/>
  <c r="Y301" i="25" s="1"/>
  <c r="AN301" i="25"/>
  <c r="AC301" i="25" s="1"/>
  <c r="AG297" i="25"/>
  <c r="V297" i="25" s="1"/>
  <c r="AK297" i="25"/>
  <c r="Z297" i="25" s="1"/>
  <c r="AO297" i="25"/>
  <c r="AD297" i="25" s="1"/>
  <c r="AH297" i="25"/>
  <c r="W297" i="25" s="1"/>
  <c r="AL297" i="25"/>
  <c r="AA297" i="25" s="1"/>
  <c r="AE293" i="25"/>
  <c r="T293" i="25" s="1"/>
  <c r="AI293" i="25"/>
  <c r="X293" i="25" s="1"/>
  <c r="AM293" i="25"/>
  <c r="AB293" i="25" s="1"/>
  <c r="AF293" i="25"/>
  <c r="U293" i="25" s="1"/>
  <c r="AJ293" i="25"/>
  <c r="Y293" i="25" s="1"/>
  <c r="AN293" i="25"/>
  <c r="AC293" i="25" s="1"/>
  <c r="AG289" i="25"/>
  <c r="V289" i="25" s="1"/>
  <c r="AK289" i="25"/>
  <c r="Z289" i="25" s="1"/>
  <c r="AO289" i="25"/>
  <c r="AD289" i="25" s="1"/>
  <c r="AH289" i="25"/>
  <c r="W289" i="25" s="1"/>
  <c r="AL289" i="25"/>
  <c r="AA289" i="25" s="1"/>
  <c r="AE285" i="25"/>
  <c r="T285" i="25" s="1"/>
  <c r="AI285" i="25"/>
  <c r="X285" i="25" s="1"/>
  <c r="AM285" i="25"/>
  <c r="AB285" i="25" s="1"/>
  <c r="AF285" i="25"/>
  <c r="U285" i="25" s="1"/>
  <c r="AJ285" i="25"/>
  <c r="Y285" i="25" s="1"/>
  <c r="AN285" i="25"/>
  <c r="AC285" i="25" s="1"/>
  <c r="AG281" i="25"/>
  <c r="V281" i="25" s="1"/>
  <c r="AK281" i="25"/>
  <c r="Z281" i="25" s="1"/>
  <c r="AO281" i="25"/>
  <c r="AD281" i="25" s="1"/>
  <c r="AH281" i="25"/>
  <c r="W281" i="25" s="1"/>
  <c r="AL281" i="25"/>
  <c r="AA281" i="25" s="1"/>
  <c r="AE277" i="25"/>
  <c r="T277" i="25" s="1"/>
  <c r="AI277" i="25"/>
  <c r="X277" i="25" s="1"/>
  <c r="AM277" i="25"/>
  <c r="AB277" i="25" s="1"/>
  <c r="AF277" i="25"/>
  <c r="U277" i="25" s="1"/>
  <c r="AJ277" i="25"/>
  <c r="Y277" i="25" s="1"/>
  <c r="AN277" i="25"/>
  <c r="AC277" i="25" s="1"/>
  <c r="AG273" i="25"/>
  <c r="V273" i="25" s="1"/>
  <c r="AK273" i="25"/>
  <c r="Z273" i="25" s="1"/>
  <c r="AO273" i="25"/>
  <c r="AD273" i="25" s="1"/>
  <c r="AH273" i="25"/>
  <c r="W273" i="25" s="1"/>
  <c r="AL273" i="25"/>
  <c r="AA273" i="25" s="1"/>
  <c r="AE269" i="25"/>
  <c r="T269" i="25" s="1"/>
  <c r="AI269" i="25"/>
  <c r="X269" i="25" s="1"/>
  <c r="AM269" i="25"/>
  <c r="AB269" i="25" s="1"/>
  <c r="AF269" i="25"/>
  <c r="U269" i="25" s="1"/>
  <c r="AJ269" i="25"/>
  <c r="Y269" i="25" s="1"/>
  <c r="AN269" i="25"/>
  <c r="AC269" i="25" s="1"/>
  <c r="AG265" i="25"/>
  <c r="V265" i="25" s="1"/>
  <c r="AK265" i="25"/>
  <c r="Z265" i="25" s="1"/>
  <c r="AO265" i="25"/>
  <c r="AD265" i="25" s="1"/>
  <c r="AH265" i="25"/>
  <c r="W265" i="25" s="1"/>
  <c r="AL265" i="25"/>
  <c r="AA265" i="25" s="1"/>
  <c r="AE261" i="25"/>
  <c r="T261" i="25" s="1"/>
  <c r="AI261" i="25"/>
  <c r="X261" i="25" s="1"/>
  <c r="AM261" i="25"/>
  <c r="AB261" i="25" s="1"/>
  <c r="AF261" i="25"/>
  <c r="U261" i="25" s="1"/>
  <c r="AJ261" i="25"/>
  <c r="Y261" i="25" s="1"/>
  <c r="AN261" i="25"/>
  <c r="AC261" i="25" s="1"/>
  <c r="AG257" i="25"/>
  <c r="V257" i="25" s="1"/>
  <c r="AK257" i="25"/>
  <c r="Z257" i="25" s="1"/>
  <c r="AO257" i="25"/>
  <c r="AD257" i="25" s="1"/>
  <c r="AH257" i="25"/>
  <c r="W257" i="25" s="1"/>
  <c r="AL257" i="25"/>
  <c r="AA257" i="25" s="1"/>
  <c r="AE253" i="25"/>
  <c r="T253" i="25" s="1"/>
  <c r="AI253" i="25"/>
  <c r="X253" i="25" s="1"/>
  <c r="AM253" i="25"/>
  <c r="AB253" i="25" s="1"/>
  <c r="AF253" i="25"/>
  <c r="U253" i="25" s="1"/>
  <c r="AJ253" i="25"/>
  <c r="Y253" i="25" s="1"/>
  <c r="AN253" i="25"/>
  <c r="AC253" i="25" s="1"/>
  <c r="AG249" i="25"/>
  <c r="V249" i="25" s="1"/>
  <c r="AK249" i="25"/>
  <c r="Z249" i="25" s="1"/>
  <c r="AO249" i="25"/>
  <c r="AD249" i="25" s="1"/>
  <c r="AH249" i="25"/>
  <c r="W249" i="25" s="1"/>
  <c r="AL249" i="25"/>
  <c r="AA249" i="25" s="1"/>
  <c r="AE245" i="25"/>
  <c r="T245" i="25" s="1"/>
  <c r="AI245" i="25"/>
  <c r="X245" i="25" s="1"/>
  <c r="AM245" i="25"/>
  <c r="AB245" i="25" s="1"/>
  <c r="AF245" i="25"/>
  <c r="U245" i="25" s="1"/>
  <c r="AJ245" i="25"/>
  <c r="Y245" i="25" s="1"/>
  <c r="AN245" i="25"/>
  <c r="AC245" i="25" s="1"/>
  <c r="AG241" i="25"/>
  <c r="V241" i="25" s="1"/>
  <c r="AK241" i="25"/>
  <c r="Z241" i="25" s="1"/>
  <c r="AO241" i="25"/>
  <c r="AD241" i="25" s="1"/>
  <c r="AH241" i="25"/>
  <c r="W241" i="25" s="1"/>
  <c r="AL241" i="25"/>
  <c r="AA241" i="25" s="1"/>
  <c r="AE237" i="25"/>
  <c r="T237" i="25" s="1"/>
  <c r="AI237" i="25"/>
  <c r="X237" i="25" s="1"/>
  <c r="AM237" i="25"/>
  <c r="AB237" i="25" s="1"/>
  <c r="AF237" i="25"/>
  <c r="U237" i="25" s="1"/>
  <c r="AJ237" i="25"/>
  <c r="Y237" i="25" s="1"/>
  <c r="AN237" i="25"/>
  <c r="AC237" i="25" s="1"/>
  <c r="AG233" i="25"/>
  <c r="V233" i="25" s="1"/>
  <c r="AK233" i="25"/>
  <c r="Z233" i="25" s="1"/>
  <c r="AO233" i="25"/>
  <c r="AD233" i="25" s="1"/>
  <c r="AH233" i="25"/>
  <c r="W233" i="25" s="1"/>
  <c r="AL233" i="25"/>
  <c r="AA233" i="25" s="1"/>
  <c r="AE229" i="25"/>
  <c r="T229" i="25" s="1"/>
  <c r="AI229" i="25"/>
  <c r="X229" i="25" s="1"/>
  <c r="AM229" i="25"/>
  <c r="AB229" i="25" s="1"/>
  <c r="AF229" i="25"/>
  <c r="U229" i="25" s="1"/>
  <c r="AJ229" i="25"/>
  <c r="Y229" i="25" s="1"/>
  <c r="AN229" i="25"/>
  <c r="AC229" i="25" s="1"/>
  <c r="AG225" i="25"/>
  <c r="V225" i="25" s="1"/>
  <c r="AK225" i="25"/>
  <c r="Z225" i="25" s="1"/>
  <c r="AO225" i="25"/>
  <c r="AD225" i="25" s="1"/>
  <c r="AH225" i="25"/>
  <c r="W225" i="25" s="1"/>
  <c r="AL225" i="25"/>
  <c r="AA225" i="25" s="1"/>
  <c r="AE221" i="25"/>
  <c r="T221" i="25" s="1"/>
  <c r="AI221" i="25"/>
  <c r="X221" i="25" s="1"/>
  <c r="AM221" i="25"/>
  <c r="AB221" i="25" s="1"/>
  <c r="AF221" i="25"/>
  <c r="U221" i="25" s="1"/>
  <c r="AJ221" i="25"/>
  <c r="Y221" i="25" s="1"/>
  <c r="AN221" i="25"/>
  <c r="AC221" i="25" s="1"/>
  <c r="AG217" i="25"/>
  <c r="V217" i="25" s="1"/>
  <c r="AK217" i="25"/>
  <c r="Z217" i="25" s="1"/>
  <c r="AO217" i="25"/>
  <c r="AD217" i="25" s="1"/>
  <c r="AH217" i="25"/>
  <c r="W217" i="25" s="1"/>
  <c r="AL217" i="25"/>
  <c r="AA217" i="25" s="1"/>
  <c r="AE213" i="25"/>
  <c r="T213" i="25" s="1"/>
  <c r="AI213" i="25"/>
  <c r="X213" i="25" s="1"/>
  <c r="AM213" i="25"/>
  <c r="AB213" i="25" s="1"/>
  <c r="AF213" i="25"/>
  <c r="U213" i="25" s="1"/>
  <c r="AJ213" i="25"/>
  <c r="Y213" i="25" s="1"/>
  <c r="AN213" i="25"/>
  <c r="AC213" i="25" s="1"/>
  <c r="AG209" i="25"/>
  <c r="V209" i="25" s="1"/>
  <c r="AK209" i="25"/>
  <c r="Z209" i="25" s="1"/>
  <c r="AO209" i="25"/>
  <c r="AD209" i="25" s="1"/>
  <c r="AH209" i="25"/>
  <c r="W209" i="25" s="1"/>
  <c r="AL209" i="25"/>
  <c r="AA209" i="25" s="1"/>
  <c r="AE205" i="25"/>
  <c r="T205" i="25" s="1"/>
  <c r="AI205" i="25"/>
  <c r="X205" i="25" s="1"/>
  <c r="AM205" i="25"/>
  <c r="AB205" i="25" s="1"/>
  <c r="AF205" i="25"/>
  <c r="U205" i="25" s="1"/>
  <c r="AJ205" i="25"/>
  <c r="Y205" i="25" s="1"/>
  <c r="AN205" i="25"/>
  <c r="AC205" i="25" s="1"/>
  <c r="AG201" i="25"/>
  <c r="V201" i="25" s="1"/>
  <c r="AK201" i="25"/>
  <c r="Z201" i="25" s="1"/>
  <c r="AO201" i="25"/>
  <c r="AD201" i="25" s="1"/>
  <c r="AH201" i="25"/>
  <c r="W201" i="25" s="1"/>
  <c r="AL201" i="25"/>
  <c r="AA201" i="25" s="1"/>
  <c r="AE197" i="25"/>
  <c r="T197" i="25" s="1"/>
  <c r="AI197" i="25"/>
  <c r="X197" i="25" s="1"/>
  <c r="AM197" i="25"/>
  <c r="AB197" i="25" s="1"/>
  <c r="AF197" i="25"/>
  <c r="U197" i="25" s="1"/>
  <c r="AJ197" i="25"/>
  <c r="Y197" i="25" s="1"/>
  <c r="AN197" i="25"/>
  <c r="AC197" i="25" s="1"/>
  <c r="AG193" i="25"/>
  <c r="V193" i="25" s="1"/>
  <c r="AK193" i="25"/>
  <c r="Z193" i="25" s="1"/>
  <c r="AO193" i="25"/>
  <c r="AD193" i="25" s="1"/>
  <c r="AH193" i="25"/>
  <c r="W193" i="25" s="1"/>
  <c r="AL193" i="25"/>
  <c r="AA193" i="25" s="1"/>
  <c r="AE189" i="25"/>
  <c r="T189" i="25" s="1"/>
  <c r="AI189" i="25"/>
  <c r="X189" i="25" s="1"/>
  <c r="AM189" i="25"/>
  <c r="AB189" i="25" s="1"/>
  <c r="AF189" i="25"/>
  <c r="U189" i="25" s="1"/>
  <c r="AJ189" i="25"/>
  <c r="Y189" i="25" s="1"/>
  <c r="AN189" i="25"/>
  <c r="AC189" i="25" s="1"/>
  <c r="AG185" i="25"/>
  <c r="V185" i="25" s="1"/>
  <c r="AK185" i="25"/>
  <c r="Z185" i="25" s="1"/>
  <c r="AO185" i="25"/>
  <c r="AD185" i="25" s="1"/>
  <c r="AH185" i="25"/>
  <c r="W185" i="25" s="1"/>
  <c r="AL185" i="25"/>
  <c r="AA185" i="25" s="1"/>
  <c r="AE181" i="25"/>
  <c r="T181" i="25" s="1"/>
  <c r="AI181" i="25"/>
  <c r="X181" i="25" s="1"/>
  <c r="AM181" i="25"/>
  <c r="AB181" i="25" s="1"/>
  <c r="AF181" i="25"/>
  <c r="U181" i="25" s="1"/>
  <c r="AJ181" i="25"/>
  <c r="Y181" i="25" s="1"/>
  <c r="AN181" i="25"/>
  <c r="AC181" i="25" s="1"/>
  <c r="AG177" i="25"/>
  <c r="V177" i="25" s="1"/>
  <c r="AK177" i="25"/>
  <c r="Z177" i="25" s="1"/>
  <c r="AO177" i="25"/>
  <c r="AD177" i="25" s="1"/>
  <c r="AH177" i="25"/>
  <c r="W177" i="25" s="1"/>
  <c r="AL177" i="25"/>
  <c r="AA177" i="25" s="1"/>
  <c r="AE47" i="25"/>
  <c r="T47" i="25" s="1"/>
  <c r="AM47" i="25"/>
  <c r="AB47" i="25" s="1"/>
  <c r="AK47" i="25"/>
  <c r="Z47" i="25" s="1"/>
  <c r="AF47" i="25"/>
  <c r="U47" i="25" s="1"/>
  <c r="AJ47" i="25"/>
  <c r="Y47" i="25" s="1"/>
  <c r="AN47" i="25"/>
  <c r="AC47" i="25" s="1"/>
  <c r="AK49" i="25"/>
  <c r="Z49" i="25" s="1"/>
  <c r="AE49" i="25"/>
  <c r="T49" i="25" s="1"/>
  <c r="AM49" i="25"/>
  <c r="AB49" i="25" s="1"/>
  <c r="AH49" i="25"/>
  <c r="W49" i="25" s="1"/>
  <c r="AL49" i="25"/>
  <c r="AA49" i="25" s="1"/>
  <c r="AE23" i="25"/>
  <c r="T23" i="25" s="1"/>
  <c r="AM23" i="25"/>
  <c r="AB23" i="25" s="1"/>
  <c r="AK23" i="25"/>
  <c r="Z23" i="25" s="1"/>
  <c r="AF23" i="25"/>
  <c r="U23" i="25" s="1"/>
  <c r="AJ23" i="25"/>
  <c r="Y23" i="25" s="1"/>
  <c r="AN23" i="25"/>
  <c r="AC23" i="25" s="1"/>
  <c r="AL993" i="25"/>
  <c r="AA993" i="25" s="1"/>
  <c r="AJ993" i="25"/>
  <c r="Y993" i="25" s="1"/>
  <c r="AE993" i="25"/>
  <c r="T993" i="25" s="1"/>
  <c r="AI993" i="25"/>
  <c r="X993" i="25" s="1"/>
  <c r="AM993" i="25"/>
  <c r="AB993" i="25" s="1"/>
  <c r="AH989" i="25"/>
  <c r="W989" i="25" s="1"/>
  <c r="AF989" i="25"/>
  <c r="U989" i="25" s="1"/>
  <c r="AN989" i="25"/>
  <c r="AC989" i="25" s="1"/>
  <c r="AG989" i="25"/>
  <c r="V989" i="25" s="1"/>
  <c r="AK989" i="25"/>
  <c r="Z989" i="25" s="1"/>
  <c r="AO989" i="25"/>
  <c r="AD989" i="25" s="1"/>
  <c r="AL973" i="25"/>
  <c r="AA973" i="25" s="1"/>
  <c r="AJ973" i="25"/>
  <c r="Y973" i="25" s="1"/>
  <c r="AE973" i="25"/>
  <c r="T973" i="25" s="1"/>
  <c r="AI973" i="25"/>
  <c r="X973" i="25" s="1"/>
  <c r="AM973" i="25"/>
  <c r="AB973" i="25" s="1"/>
  <c r="AH957" i="25"/>
  <c r="W957" i="25" s="1"/>
  <c r="AF957" i="25"/>
  <c r="U957" i="25" s="1"/>
  <c r="AN957" i="25"/>
  <c r="AC957" i="25" s="1"/>
  <c r="AG957" i="25"/>
  <c r="V957" i="25" s="1"/>
  <c r="AK957" i="25"/>
  <c r="Z957" i="25" s="1"/>
  <c r="AO957" i="25"/>
  <c r="AD957" i="25" s="1"/>
  <c r="AJ943" i="25"/>
  <c r="Y943" i="25" s="1"/>
  <c r="AH943" i="25"/>
  <c r="W943" i="25" s="1"/>
  <c r="AE943" i="25"/>
  <c r="T943" i="25" s="1"/>
  <c r="AI943" i="25"/>
  <c r="X943" i="25" s="1"/>
  <c r="AM943" i="25"/>
  <c r="AB943" i="25" s="1"/>
  <c r="AG928" i="25"/>
  <c r="V928" i="25" s="1"/>
  <c r="AO928" i="25"/>
  <c r="AD928" i="25" s="1"/>
  <c r="AI928" i="25"/>
  <c r="X928" i="25" s="1"/>
  <c r="AF928" i="25"/>
  <c r="U928" i="25" s="1"/>
  <c r="AJ928" i="25"/>
  <c r="Y928" i="25" s="1"/>
  <c r="AN928" i="25"/>
  <c r="AC928" i="25" s="1"/>
  <c r="AK912" i="25"/>
  <c r="Z912" i="25" s="1"/>
  <c r="AE912" i="25"/>
  <c r="T912" i="25" s="1"/>
  <c r="AM912" i="25"/>
  <c r="AB912" i="25" s="1"/>
  <c r="AH912" i="25"/>
  <c r="W912" i="25" s="1"/>
  <c r="AL912" i="25"/>
  <c r="AA912" i="25" s="1"/>
  <c r="AF927" i="25"/>
  <c r="U927" i="25" s="1"/>
  <c r="AN927" i="25"/>
  <c r="AC927" i="25" s="1"/>
  <c r="AL927" i="25"/>
  <c r="AA927" i="25" s="1"/>
  <c r="AG927" i="25"/>
  <c r="V927" i="25" s="1"/>
  <c r="AK927" i="25"/>
  <c r="Z927" i="25" s="1"/>
  <c r="AO927" i="25"/>
  <c r="AD927" i="25" s="1"/>
  <c r="AJ911" i="25"/>
  <c r="Y911" i="25" s="1"/>
  <c r="AH911" i="25"/>
  <c r="W911" i="25" s="1"/>
  <c r="AE911" i="25"/>
  <c r="T911" i="25" s="1"/>
  <c r="AI911" i="25"/>
  <c r="X911" i="25" s="1"/>
  <c r="AM911" i="25"/>
  <c r="AB911" i="25" s="1"/>
  <c r="AH897" i="25"/>
  <c r="W897" i="25" s="1"/>
  <c r="AF897" i="25"/>
  <c r="U897" i="25" s="1"/>
  <c r="AN897" i="25"/>
  <c r="AC897" i="25" s="1"/>
  <c r="AG897" i="25"/>
  <c r="V897" i="25" s="1"/>
  <c r="AK897" i="25"/>
  <c r="Z897" i="25" s="1"/>
  <c r="AO897" i="25"/>
  <c r="AD897" i="25" s="1"/>
  <c r="AL881" i="25"/>
  <c r="AA881" i="25" s="1"/>
  <c r="AJ881" i="25"/>
  <c r="Y881" i="25" s="1"/>
  <c r="AE881" i="25"/>
  <c r="T881" i="25" s="1"/>
  <c r="AI881" i="25"/>
  <c r="X881" i="25" s="1"/>
  <c r="AM881" i="25"/>
  <c r="AB881" i="25" s="1"/>
  <c r="AH865" i="25"/>
  <c r="W865" i="25" s="1"/>
  <c r="AF865" i="25"/>
  <c r="U865" i="25" s="1"/>
  <c r="AN865" i="25"/>
  <c r="AC865" i="25" s="1"/>
  <c r="AG865" i="25"/>
  <c r="V865" i="25" s="1"/>
  <c r="AK865" i="25"/>
  <c r="Z865" i="25" s="1"/>
  <c r="AO865" i="25"/>
  <c r="AD865" i="25" s="1"/>
  <c r="AL849" i="25"/>
  <c r="AA849" i="25" s="1"/>
  <c r="AJ849" i="25"/>
  <c r="Y849" i="25" s="1"/>
  <c r="AE849" i="25"/>
  <c r="T849" i="25" s="1"/>
  <c r="AI849" i="25"/>
  <c r="X849" i="25" s="1"/>
  <c r="AM849" i="25"/>
  <c r="AB849" i="25" s="1"/>
  <c r="AH833" i="25"/>
  <c r="W833" i="25" s="1"/>
  <c r="AF833" i="25"/>
  <c r="U833" i="25" s="1"/>
  <c r="AN833" i="25"/>
  <c r="AC833" i="25" s="1"/>
  <c r="AG833" i="25"/>
  <c r="V833" i="25" s="1"/>
  <c r="AK833" i="25"/>
  <c r="Z833" i="25" s="1"/>
  <c r="AO833" i="25"/>
  <c r="AD833" i="25" s="1"/>
  <c r="AL817" i="25"/>
  <c r="AA817" i="25" s="1"/>
  <c r="AJ817" i="25"/>
  <c r="Y817" i="25" s="1"/>
  <c r="AE817" i="25"/>
  <c r="T817" i="25" s="1"/>
  <c r="AI817" i="25"/>
  <c r="X817" i="25" s="1"/>
  <c r="AM817" i="25"/>
  <c r="AB817" i="25" s="1"/>
  <c r="AH801" i="25"/>
  <c r="W801" i="25" s="1"/>
  <c r="AF801" i="25"/>
  <c r="U801" i="25" s="1"/>
  <c r="AN801" i="25"/>
  <c r="AC801" i="25" s="1"/>
  <c r="AG801" i="25"/>
  <c r="V801" i="25" s="1"/>
  <c r="AK801" i="25"/>
  <c r="Z801" i="25" s="1"/>
  <c r="AO801" i="25"/>
  <c r="AD801" i="25" s="1"/>
  <c r="AL785" i="25"/>
  <c r="AA785" i="25" s="1"/>
  <c r="AJ785" i="25"/>
  <c r="Y785" i="25" s="1"/>
  <c r="AE785" i="25"/>
  <c r="T785" i="25" s="1"/>
  <c r="AI785" i="25"/>
  <c r="X785" i="25" s="1"/>
  <c r="AM785" i="25"/>
  <c r="AB785" i="25" s="1"/>
  <c r="AH769" i="25"/>
  <c r="W769" i="25" s="1"/>
  <c r="AF769" i="25"/>
  <c r="U769" i="25" s="1"/>
  <c r="AN769" i="25"/>
  <c r="AC769" i="25" s="1"/>
  <c r="AG769" i="25"/>
  <c r="V769" i="25" s="1"/>
  <c r="AK769" i="25"/>
  <c r="Z769" i="25" s="1"/>
  <c r="AO769" i="25"/>
  <c r="AD769" i="25" s="1"/>
  <c r="AL753" i="25"/>
  <c r="AA753" i="25" s="1"/>
  <c r="AJ753" i="25"/>
  <c r="Y753" i="25" s="1"/>
  <c r="AE753" i="25"/>
  <c r="T753" i="25" s="1"/>
  <c r="AI753" i="25"/>
  <c r="X753" i="25" s="1"/>
  <c r="AM753" i="25"/>
  <c r="AB753" i="25" s="1"/>
  <c r="AF376" i="25"/>
  <c r="U376" i="25" s="1"/>
  <c r="AJ376" i="25"/>
  <c r="Y376" i="25" s="1"/>
  <c r="AN376" i="25"/>
  <c r="AC376" i="25" s="1"/>
  <c r="AG376" i="25"/>
  <c r="V376" i="25" s="1"/>
  <c r="AK376" i="25"/>
  <c r="Z376" i="25" s="1"/>
  <c r="AO376" i="25"/>
  <c r="AD376" i="25" s="1"/>
  <c r="AH356" i="25"/>
  <c r="W356" i="25" s="1"/>
  <c r="AL356" i="25"/>
  <c r="AA356" i="25" s="1"/>
  <c r="AE356" i="25"/>
  <c r="T356" i="25" s="1"/>
  <c r="AI356" i="25"/>
  <c r="X356" i="25" s="1"/>
  <c r="AM356" i="25"/>
  <c r="AB356" i="25" s="1"/>
  <c r="AF340" i="25"/>
  <c r="U340" i="25" s="1"/>
  <c r="AJ340" i="25"/>
  <c r="Y340" i="25" s="1"/>
  <c r="AN340" i="25"/>
  <c r="AC340" i="25" s="1"/>
  <c r="AG340" i="25"/>
  <c r="V340" i="25" s="1"/>
  <c r="AK340" i="25"/>
  <c r="Z340" i="25" s="1"/>
  <c r="AO340" i="25"/>
  <c r="AD340" i="25" s="1"/>
  <c r="AH324" i="25"/>
  <c r="W324" i="25" s="1"/>
  <c r="AL324" i="25"/>
  <c r="AA324" i="25" s="1"/>
  <c r="AE324" i="25"/>
  <c r="T324" i="25" s="1"/>
  <c r="AI324" i="25"/>
  <c r="X324" i="25" s="1"/>
  <c r="AM324" i="25"/>
  <c r="AB324" i="25" s="1"/>
  <c r="AF308" i="25"/>
  <c r="U308" i="25" s="1"/>
  <c r="AJ308" i="25"/>
  <c r="Y308" i="25" s="1"/>
  <c r="AN308" i="25"/>
  <c r="AC308" i="25" s="1"/>
  <c r="AG308" i="25"/>
  <c r="V308" i="25" s="1"/>
  <c r="AK308" i="25"/>
  <c r="Z308" i="25" s="1"/>
  <c r="AO308" i="25"/>
  <c r="AD308" i="25" s="1"/>
  <c r="AH292" i="25"/>
  <c r="W292" i="25" s="1"/>
  <c r="AL292" i="25"/>
  <c r="AA292" i="25" s="1"/>
  <c r="AE292" i="25"/>
  <c r="T292" i="25" s="1"/>
  <c r="AI292" i="25"/>
  <c r="X292" i="25" s="1"/>
  <c r="AM292" i="25"/>
  <c r="AB292" i="25" s="1"/>
  <c r="AF276" i="25"/>
  <c r="U276" i="25" s="1"/>
  <c r="AJ276" i="25"/>
  <c r="Y276" i="25" s="1"/>
  <c r="AN276" i="25"/>
  <c r="AC276" i="25" s="1"/>
  <c r="AG276" i="25"/>
  <c r="V276" i="25" s="1"/>
  <c r="AK276" i="25"/>
  <c r="Z276" i="25" s="1"/>
  <c r="AO276" i="25"/>
  <c r="AD276" i="25" s="1"/>
  <c r="AH260" i="25"/>
  <c r="W260" i="25" s="1"/>
  <c r="AL260" i="25"/>
  <c r="AA260" i="25" s="1"/>
  <c r="AE260" i="25"/>
  <c r="T260" i="25" s="1"/>
  <c r="AI260" i="25"/>
  <c r="X260" i="25" s="1"/>
  <c r="AM260" i="25"/>
  <c r="AB260" i="25" s="1"/>
  <c r="AF244" i="25"/>
  <c r="U244" i="25" s="1"/>
  <c r="AJ244" i="25"/>
  <c r="Y244" i="25" s="1"/>
  <c r="AN244" i="25"/>
  <c r="AC244" i="25" s="1"/>
  <c r="AG244" i="25"/>
  <c r="V244" i="25" s="1"/>
  <c r="AK244" i="25"/>
  <c r="Z244" i="25" s="1"/>
  <c r="AO244" i="25"/>
  <c r="AD244" i="25" s="1"/>
  <c r="AH228" i="25"/>
  <c r="W228" i="25" s="1"/>
  <c r="AL228" i="25"/>
  <c r="AA228" i="25" s="1"/>
  <c r="AE228" i="25"/>
  <c r="T228" i="25" s="1"/>
  <c r="AI228" i="25"/>
  <c r="X228" i="25" s="1"/>
  <c r="AM228" i="25"/>
  <c r="AB228" i="25" s="1"/>
  <c r="AF212" i="25"/>
  <c r="U212" i="25" s="1"/>
  <c r="AJ212" i="25"/>
  <c r="Y212" i="25" s="1"/>
  <c r="AN212" i="25"/>
  <c r="AC212" i="25" s="1"/>
  <c r="AG212" i="25"/>
  <c r="V212" i="25" s="1"/>
  <c r="AK212" i="25"/>
  <c r="Z212" i="25" s="1"/>
  <c r="AO212" i="25"/>
  <c r="AD212" i="25" s="1"/>
  <c r="AH196" i="25"/>
  <c r="W196" i="25" s="1"/>
  <c r="AL196" i="25"/>
  <c r="AA196" i="25" s="1"/>
  <c r="AE196" i="25"/>
  <c r="T196" i="25" s="1"/>
  <c r="AI196" i="25"/>
  <c r="X196" i="25" s="1"/>
  <c r="AM196" i="25"/>
  <c r="AB196" i="25" s="1"/>
  <c r="AF168" i="25"/>
  <c r="U168" i="25" s="1"/>
  <c r="AJ168" i="25"/>
  <c r="Y168" i="25" s="1"/>
  <c r="AN168" i="25"/>
  <c r="AC168" i="25" s="1"/>
  <c r="AG168" i="25"/>
  <c r="V168" i="25" s="1"/>
  <c r="AK168" i="25"/>
  <c r="Z168" i="25" s="1"/>
  <c r="AO168" i="25"/>
  <c r="AD168" i="25" s="1"/>
  <c r="AG157" i="25"/>
  <c r="V157" i="25" s="1"/>
  <c r="AK157" i="25"/>
  <c r="Z157" i="25" s="1"/>
  <c r="AO157" i="25"/>
  <c r="AD157" i="25" s="1"/>
  <c r="AH157" i="25"/>
  <c r="W157" i="25" s="1"/>
  <c r="AL157" i="25"/>
  <c r="AA157" i="25" s="1"/>
  <c r="AF136" i="25"/>
  <c r="U136" i="25" s="1"/>
  <c r="AJ136" i="25"/>
  <c r="Y136" i="25" s="1"/>
  <c r="AN136" i="25"/>
  <c r="AC136" i="25" s="1"/>
  <c r="AG136" i="25"/>
  <c r="V136" i="25" s="1"/>
  <c r="AK136" i="25"/>
  <c r="Z136" i="25" s="1"/>
  <c r="AO136" i="25"/>
  <c r="AD136" i="25" s="1"/>
  <c r="AG117" i="25"/>
  <c r="V117" i="25" s="1"/>
  <c r="AK117" i="25"/>
  <c r="Z117" i="25" s="1"/>
  <c r="AO117" i="25"/>
  <c r="AD117" i="25" s="1"/>
  <c r="AH117" i="25"/>
  <c r="W117" i="25" s="1"/>
  <c r="AL117" i="25"/>
  <c r="AA117" i="25" s="1"/>
  <c r="AF112" i="25"/>
  <c r="U112" i="25" s="1"/>
  <c r="AJ112" i="25"/>
  <c r="Y112" i="25" s="1"/>
  <c r="AN112" i="25"/>
  <c r="AC112" i="25" s="1"/>
  <c r="AG112" i="25"/>
  <c r="V112" i="25" s="1"/>
  <c r="AK112" i="25"/>
  <c r="Z112" i="25" s="1"/>
  <c r="AO112" i="25"/>
  <c r="AD112" i="25" s="1"/>
  <c r="AH98" i="25"/>
  <c r="W98" i="25" s="1"/>
  <c r="AL98" i="25"/>
  <c r="AA98" i="25" s="1"/>
  <c r="AE98" i="25"/>
  <c r="T98" i="25" s="1"/>
  <c r="AI98" i="25"/>
  <c r="X98" i="25" s="1"/>
  <c r="AM98" i="25"/>
  <c r="AB98" i="25" s="1"/>
  <c r="AF72" i="25"/>
  <c r="U72" i="25" s="1"/>
  <c r="AN72" i="25"/>
  <c r="AC72" i="25" s="1"/>
  <c r="AL72" i="25"/>
  <c r="AA72" i="25" s="1"/>
  <c r="AG72" i="25"/>
  <c r="V72" i="25" s="1"/>
  <c r="AK72" i="25"/>
  <c r="Z72" i="25" s="1"/>
  <c r="AO72" i="25"/>
  <c r="AD72" i="25" s="1"/>
  <c r="AJ64" i="25"/>
  <c r="Y64" i="25" s="1"/>
  <c r="AH64" i="25"/>
  <c r="W64" i="25" s="1"/>
  <c r="AE64" i="25"/>
  <c r="T64" i="25" s="1"/>
  <c r="AI64" i="25"/>
  <c r="X64" i="25" s="1"/>
  <c r="AM64" i="25"/>
  <c r="AB64" i="25" s="1"/>
  <c r="AF56" i="25"/>
  <c r="U56" i="25" s="1"/>
  <c r="AN56" i="25"/>
  <c r="AC56" i="25" s="1"/>
  <c r="AL56" i="25"/>
  <c r="AA56" i="25" s="1"/>
  <c r="AG56" i="25"/>
  <c r="V56" i="25" s="1"/>
  <c r="AK56" i="25"/>
  <c r="Z56" i="25" s="1"/>
  <c r="AO56" i="25"/>
  <c r="AD56" i="25" s="1"/>
  <c r="AJ36" i="25"/>
  <c r="Y36" i="25" s="1"/>
  <c r="AH36" i="25"/>
  <c r="W36" i="25" s="1"/>
  <c r="AE36" i="25"/>
  <c r="T36" i="25" s="1"/>
  <c r="AI36" i="25"/>
  <c r="X36" i="25" s="1"/>
  <c r="AM36" i="25"/>
  <c r="AB36" i="25" s="1"/>
  <c r="AF172" i="25"/>
  <c r="U172" i="25" s="1"/>
  <c r="AJ172" i="25"/>
  <c r="Y172" i="25" s="1"/>
  <c r="AN172" i="25"/>
  <c r="AC172" i="25" s="1"/>
  <c r="AG172" i="25"/>
  <c r="V172" i="25" s="1"/>
  <c r="AK172" i="25"/>
  <c r="Z172" i="25" s="1"/>
  <c r="AO172" i="25"/>
  <c r="AD172" i="25" s="1"/>
  <c r="AH156" i="25"/>
  <c r="W156" i="25" s="1"/>
  <c r="AL156" i="25"/>
  <c r="AA156" i="25" s="1"/>
  <c r="AE156" i="25"/>
  <c r="T156" i="25" s="1"/>
  <c r="AI156" i="25"/>
  <c r="X156" i="25" s="1"/>
  <c r="AM156" i="25"/>
  <c r="AB156" i="25" s="1"/>
  <c r="AF983" i="25"/>
  <c r="U983" i="25" s="1"/>
  <c r="AN983" i="25"/>
  <c r="AC983" i="25" s="1"/>
  <c r="AL983" i="25"/>
  <c r="AA983" i="25" s="1"/>
  <c r="AG983" i="25"/>
  <c r="V983" i="25" s="1"/>
  <c r="AK983" i="25"/>
  <c r="Z983" i="25" s="1"/>
  <c r="AO983" i="25"/>
  <c r="AD983" i="25" s="1"/>
  <c r="AL905" i="25"/>
  <c r="AA905" i="25" s="1"/>
  <c r="AJ905" i="25"/>
  <c r="Y905" i="25" s="1"/>
  <c r="AE905" i="25"/>
  <c r="T905" i="25" s="1"/>
  <c r="AI905" i="25"/>
  <c r="X905" i="25" s="1"/>
  <c r="AM905" i="25"/>
  <c r="AB905" i="25" s="1"/>
  <c r="AF895" i="25"/>
  <c r="U895" i="25" s="1"/>
  <c r="AN895" i="25"/>
  <c r="AC895" i="25" s="1"/>
  <c r="AL895" i="25"/>
  <c r="AA895" i="25" s="1"/>
  <c r="AG895" i="25"/>
  <c r="V895" i="25" s="1"/>
  <c r="AK895" i="25"/>
  <c r="Z895" i="25" s="1"/>
  <c r="AO895" i="25"/>
  <c r="AD895" i="25" s="1"/>
  <c r="AJ887" i="25"/>
  <c r="Y887" i="25" s="1"/>
  <c r="AH887" i="25"/>
  <c r="W887" i="25" s="1"/>
  <c r="AE887" i="25"/>
  <c r="T887" i="25" s="1"/>
  <c r="AI887" i="25"/>
  <c r="X887" i="25" s="1"/>
  <c r="AM887" i="25"/>
  <c r="AB887" i="25" s="1"/>
  <c r="AF879" i="25"/>
  <c r="U879" i="25" s="1"/>
  <c r="AN879" i="25"/>
  <c r="AC879" i="25" s="1"/>
  <c r="AL879" i="25"/>
  <c r="AA879" i="25" s="1"/>
  <c r="AG879" i="25"/>
  <c r="V879" i="25" s="1"/>
  <c r="AK879" i="25"/>
  <c r="Z879" i="25" s="1"/>
  <c r="AO879" i="25"/>
  <c r="AD879" i="25" s="1"/>
  <c r="AJ871" i="25"/>
  <c r="Y871" i="25" s="1"/>
  <c r="AH871" i="25"/>
  <c r="W871" i="25" s="1"/>
  <c r="AE871" i="25"/>
  <c r="T871" i="25" s="1"/>
  <c r="AI871" i="25"/>
  <c r="X871" i="25" s="1"/>
  <c r="AM871" i="25"/>
  <c r="AB871" i="25" s="1"/>
  <c r="AF863" i="25"/>
  <c r="U863" i="25" s="1"/>
  <c r="AN863" i="25"/>
  <c r="AC863" i="25" s="1"/>
  <c r="AL863" i="25"/>
  <c r="AA863" i="25" s="1"/>
  <c r="AG863" i="25"/>
  <c r="V863" i="25" s="1"/>
  <c r="AK863" i="25"/>
  <c r="Z863" i="25" s="1"/>
  <c r="AO863" i="25"/>
  <c r="AD863" i="25" s="1"/>
  <c r="AJ855" i="25"/>
  <c r="Y855" i="25" s="1"/>
  <c r="AH855" i="25"/>
  <c r="W855" i="25" s="1"/>
  <c r="AE855" i="25"/>
  <c r="T855" i="25" s="1"/>
  <c r="AI855" i="25"/>
  <c r="X855" i="25" s="1"/>
  <c r="AM855" i="25"/>
  <c r="AB855" i="25" s="1"/>
  <c r="AF847" i="25"/>
  <c r="U847" i="25" s="1"/>
  <c r="AN847" i="25"/>
  <c r="AC847" i="25" s="1"/>
  <c r="AL847" i="25"/>
  <c r="AA847" i="25" s="1"/>
  <c r="AG847" i="25"/>
  <c r="V847" i="25" s="1"/>
  <c r="AK847" i="25"/>
  <c r="Z847" i="25" s="1"/>
  <c r="AO847" i="25"/>
  <c r="AD847" i="25" s="1"/>
  <c r="AJ839" i="25"/>
  <c r="Y839" i="25" s="1"/>
  <c r="AH839" i="25"/>
  <c r="W839" i="25" s="1"/>
  <c r="AE839" i="25"/>
  <c r="T839" i="25" s="1"/>
  <c r="AI839" i="25"/>
  <c r="X839" i="25" s="1"/>
  <c r="AM839" i="25"/>
  <c r="AB839" i="25" s="1"/>
  <c r="AF831" i="25"/>
  <c r="U831" i="25" s="1"/>
  <c r="AN831" i="25"/>
  <c r="AC831" i="25" s="1"/>
  <c r="AL831" i="25"/>
  <c r="AA831" i="25" s="1"/>
  <c r="AG831" i="25"/>
  <c r="V831" i="25" s="1"/>
  <c r="AK831" i="25"/>
  <c r="Z831" i="25" s="1"/>
  <c r="AO831" i="25"/>
  <c r="AD831" i="25" s="1"/>
  <c r="AJ823" i="25"/>
  <c r="Y823" i="25" s="1"/>
  <c r="AH823" i="25"/>
  <c r="W823" i="25" s="1"/>
  <c r="AE823" i="25"/>
  <c r="T823" i="25" s="1"/>
  <c r="AI823" i="25"/>
  <c r="X823" i="25" s="1"/>
  <c r="AM823" i="25"/>
  <c r="AB823" i="25" s="1"/>
  <c r="AF815" i="25"/>
  <c r="U815" i="25" s="1"/>
  <c r="AN815" i="25"/>
  <c r="AC815" i="25" s="1"/>
  <c r="AL815" i="25"/>
  <c r="AA815" i="25" s="1"/>
  <c r="AG815" i="25"/>
  <c r="V815" i="25" s="1"/>
  <c r="AK815" i="25"/>
  <c r="Z815" i="25" s="1"/>
  <c r="AO815" i="25"/>
  <c r="AD815" i="25" s="1"/>
  <c r="AJ807" i="25"/>
  <c r="Y807" i="25" s="1"/>
  <c r="AH807" i="25"/>
  <c r="W807" i="25" s="1"/>
  <c r="AE807" i="25"/>
  <c r="T807" i="25" s="1"/>
  <c r="AI807" i="25"/>
  <c r="X807" i="25" s="1"/>
  <c r="AM807" i="25"/>
  <c r="AB807" i="25" s="1"/>
  <c r="AF799" i="25"/>
  <c r="U799" i="25" s="1"/>
  <c r="AN799" i="25"/>
  <c r="AC799" i="25" s="1"/>
  <c r="AL799" i="25"/>
  <c r="AA799" i="25" s="1"/>
  <c r="AG799" i="25"/>
  <c r="V799" i="25" s="1"/>
  <c r="AK799" i="25"/>
  <c r="Z799" i="25" s="1"/>
  <c r="AO799" i="25"/>
  <c r="AD799" i="25" s="1"/>
  <c r="AJ791" i="25"/>
  <c r="Y791" i="25" s="1"/>
  <c r="AH791" i="25"/>
  <c r="W791" i="25" s="1"/>
  <c r="AE791" i="25"/>
  <c r="T791" i="25" s="1"/>
  <c r="AI791" i="25"/>
  <c r="X791" i="25" s="1"/>
  <c r="AM791" i="25"/>
  <c r="AB791" i="25" s="1"/>
  <c r="AG1020" i="25"/>
  <c r="V1020" i="25" s="1"/>
  <c r="AO1020" i="25"/>
  <c r="AD1020" i="25" s="1"/>
  <c r="AI1020" i="25"/>
  <c r="X1020" i="25" s="1"/>
  <c r="AF1020" i="25"/>
  <c r="U1020" i="25" s="1"/>
  <c r="AJ1020" i="25"/>
  <c r="Y1020" i="25" s="1"/>
  <c r="AN1020" i="25"/>
  <c r="AC1020" i="25" s="1"/>
  <c r="AJ1007" i="25"/>
  <c r="Y1007" i="25" s="1"/>
  <c r="AH1007" i="25"/>
  <c r="W1007" i="25" s="1"/>
  <c r="AE1007" i="25"/>
  <c r="T1007" i="25" s="1"/>
  <c r="AI1007" i="25"/>
  <c r="X1007" i="25" s="1"/>
  <c r="AM1007" i="25"/>
  <c r="AB1007" i="25" s="1"/>
  <c r="AF999" i="25"/>
  <c r="U999" i="25" s="1"/>
  <c r="AN999" i="25"/>
  <c r="AC999" i="25" s="1"/>
  <c r="AL999" i="25"/>
  <c r="AA999" i="25" s="1"/>
  <c r="AG999" i="25"/>
  <c r="V999" i="25" s="1"/>
  <c r="AK999" i="25"/>
  <c r="Z999" i="25" s="1"/>
  <c r="AO999" i="25"/>
  <c r="AD999" i="25" s="1"/>
  <c r="AJ991" i="25"/>
  <c r="Y991" i="25" s="1"/>
  <c r="AH991" i="25"/>
  <c r="W991" i="25" s="1"/>
  <c r="AE991" i="25"/>
  <c r="T991" i="25" s="1"/>
  <c r="AI991" i="25"/>
  <c r="X991" i="25" s="1"/>
  <c r="AM991" i="25"/>
  <c r="AB991" i="25" s="1"/>
  <c r="AF959" i="25"/>
  <c r="U959" i="25" s="1"/>
  <c r="AN959" i="25"/>
  <c r="AC959" i="25" s="1"/>
  <c r="AL959" i="25"/>
  <c r="AA959" i="25" s="1"/>
  <c r="AG959" i="25"/>
  <c r="V959" i="25" s="1"/>
  <c r="AK959" i="25"/>
  <c r="Z959" i="25" s="1"/>
  <c r="AO959" i="25"/>
  <c r="AD959" i="25" s="1"/>
  <c r="AK736" i="25"/>
  <c r="Z736" i="25" s="1"/>
  <c r="AE736" i="25"/>
  <c r="T736" i="25" s="1"/>
  <c r="AM736" i="25"/>
  <c r="AB736" i="25" s="1"/>
  <c r="AH736" i="25"/>
  <c r="W736" i="25" s="1"/>
  <c r="AL736" i="25"/>
  <c r="AA736" i="25" s="1"/>
  <c r="AG716" i="25"/>
  <c r="V716" i="25" s="1"/>
  <c r="AO716" i="25"/>
  <c r="AD716" i="25" s="1"/>
  <c r="AI716" i="25"/>
  <c r="X716" i="25" s="1"/>
  <c r="AF716" i="25"/>
  <c r="U716" i="25" s="1"/>
  <c r="AJ716" i="25"/>
  <c r="Y716" i="25" s="1"/>
  <c r="AN716" i="25"/>
  <c r="AC716" i="25" s="1"/>
  <c r="AK684" i="25"/>
  <c r="Z684" i="25" s="1"/>
  <c r="AE684" i="25"/>
  <c r="T684" i="25" s="1"/>
  <c r="AM684" i="25"/>
  <c r="AB684" i="25" s="1"/>
  <c r="AH684" i="25"/>
  <c r="W684" i="25" s="1"/>
  <c r="AL684" i="25"/>
  <c r="AA684" i="25" s="1"/>
  <c r="AE610" i="25"/>
  <c r="T610" i="25" s="1"/>
  <c r="AM610" i="25"/>
  <c r="AB610" i="25" s="1"/>
  <c r="AK610" i="25"/>
  <c r="Z610" i="25" s="1"/>
  <c r="AF610" i="25"/>
  <c r="U610" i="25" s="1"/>
  <c r="AJ610" i="25"/>
  <c r="Y610" i="25" s="1"/>
  <c r="AN610" i="25"/>
  <c r="AC610" i="25" s="1"/>
  <c r="AI578" i="25"/>
  <c r="X578" i="25" s="1"/>
  <c r="AG578" i="25"/>
  <c r="V578" i="25" s="1"/>
  <c r="AO578" i="25"/>
  <c r="AD578" i="25" s="1"/>
  <c r="AH578" i="25"/>
  <c r="W578" i="25" s="1"/>
  <c r="AL578" i="25"/>
  <c r="AA578" i="25" s="1"/>
  <c r="AF470" i="25"/>
  <c r="U470" i="25" s="1"/>
  <c r="AJ470" i="25"/>
  <c r="Y470" i="25" s="1"/>
  <c r="AN470" i="25"/>
  <c r="AC470" i="25" s="1"/>
  <c r="AG470" i="25"/>
  <c r="V470" i="25" s="1"/>
  <c r="AK470" i="25"/>
  <c r="Z470" i="25" s="1"/>
  <c r="AO470" i="25"/>
  <c r="AD470" i="25" s="1"/>
  <c r="AH438" i="25"/>
  <c r="W438" i="25" s="1"/>
  <c r="AL438" i="25"/>
  <c r="AA438" i="25" s="1"/>
  <c r="AE438" i="25"/>
  <c r="T438" i="25" s="1"/>
  <c r="AI438" i="25"/>
  <c r="X438" i="25" s="1"/>
  <c r="AM438" i="25"/>
  <c r="AB438" i="25" s="1"/>
  <c r="AF406" i="25"/>
  <c r="U406" i="25" s="1"/>
  <c r="AJ406" i="25"/>
  <c r="Y406" i="25" s="1"/>
  <c r="AN406" i="25"/>
  <c r="AC406" i="25" s="1"/>
  <c r="AG406" i="25"/>
  <c r="V406" i="25" s="1"/>
  <c r="AK406" i="25"/>
  <c r="Z406" i="25" s="1"/>
  <c r="AO406" i="25"/>
  <c r="AD406" i="25" s="1"/>
  <c r="AH374" i="25"/>
  <c r="W374" i="25" s="1"/>
  <c r="AL374" i="25"/>
  <c r="AA374" i="25" s="1"/>
  <c r="AE374" i="25"/>
  <c r="T374" i="25" s="1"/>
  <c r="AI374" i="25"/>
  <c r="X374" i="25" s="1"/>
  <c r="AM374" i="25"/>
  <c r="AB374" i="25" s="1"/>
  <c r="AF342" i="25"/>
  <c r="U342" i="25" s="1"/>
  <c r="AJ342" i="25"/>
  <c r="Y342" i="25" s="1"/>
  <c r="AN342" i="25"/>
  <c r="AC342" i="25" s="1"/>
  <c r="AG342" i="25"/>
  <c r="V342" i="25" s="1"/>
  <c r="AK342" i="25"/>
  <c r="Z342" i="25" s="1"/>
  <c r="AO342" i="25"/>
  <c r="AD342" i="25" s="1"/>
  <c r="AH310" i="25"/>
  <c r="W310" i="25" s="1"/>
  <c r="AL310" i="25"/>
  <c r="AA310" i="25" s="1"/>
  <c r="AE310" i="25"/>
  <c r="T310" i="25" s="1"/>
  <c r="AI310" i="25"/>
  <c r="X310" i="25" s="1"/>
  <c r="AM310" i="25"/>
  <c r="AB310" i="25" s="1"/>
  <c r="AF278" i="25"/>
  <c r="U278" i="25" s="1"/>
  <c r="AJ278" i="25"/>
  <c r="Y278" i="25" s="1"/>
  <c r="AN278" i="25"/>
  <c r="AC278" i="25" s="1"/>
  <c r="AG278" i="25"/>
  <c r="V278" i="25" s="1"/>
  <c r="AK278" i="25"/>
  <c r="Z278" i="25" s="1"/>
  <c r="AO278" i="25"/>
  <c r="AD278" i="25" s="1"/>
  <c r="AH246" i="25"/>
  <c r="W246" i="25" s="1"/>
  <c r="AL246" i="25"/>
  <c r="AA246" i="25" s="1"/>
  <c r="AE246" i="25"/>
  <c r="T246" i="25" s="1"/>
  <c r="AI246" i="25"/>
  <c r="X246" i="25" s="1"/>
  <c r="AM246" i="25"/>
  <c r="AB246" i="25" s="1"/>
  <c r="AF214" i="25"/>
  <c r="U214" i="25" s="1"/>
  <c r="AJ214" i="25"/>
  <c r="Y214" i="25" s="1"/>
  <c r="AN214" i="25"/>
  <c r="AC214" i="25" s="1"/>
  <c r="AG214" i="25"/>
  <c r="V214" i="25" s="1"/>
  <c r="AK214" i="25"/>
  <c r="Z214" i="25" s="1"/>
  <c r="AO214" i="25"/>
  <c r="AD214" i="25" s="1"/>
  <c r="AH180" i="25"/>
  <c r="W180" i="25" s="1"/>
  <c r="AL180" i="25"/>
  <c r="AA180" i="25" s="1"/>
  <c r="AE180" i="25"/>
  <c r="T180" i="25" s="1"/>
  <c r="AI180" i="25"/>
  <c r="X180" i="25" s="1"/>
  <c r="AM180" i="25"/>
  <c r="AB180" i="25" s="1"/>
  <c r="AF158" i="25"/>
  <c r="U158" i="25" s="1"/>
  <c r="AJ158" i="25"/>
  <c r="Y158" i="25" s="1"/>
  <c r="AN158" i="25"/>
  <c r="AC158" i="25" s="1"/>
  <c r="AG158" i="25"/>
  <c r="V158" i="25" s="1"/>
  <c r="AK158" i="25"/>
  <c r="Z158" i="25" s="1"/>
  <c r="AO158" i="25"/>
  <c r="AD158" i="25" s="1"/>
  <c r="AL66" i="25"/>
  <c r="AA66" i="25" s="1"/>
  <c r="AJ66" i="25"/>
  <c r="Y66" i="25" s="1"/>
  <c r="AE66" i="25"/>
  <c r="T66" i="25" s="1"/>
  <c r="AI66" i="25"/>
  <c r="X66" i="25" s="1"/>
  <c r="AM66" i="25"/>
  <c r="AB66" i="25" s="1"/>
  <c r="AH58" i="25"/>
  <c r="W58" i="25" s="1"/>
  <c r="AF58" i="25"/>
  <c r="U58" i="25" s="1"/>
  <c r="AN58" i="25"/>
  <c r="AC58" i="25" s="1"/>
  <c r="AG58" i="25"/>
  <c r="V58" i="25" s="1"/>
  <c r="AK58" i="25"/>
  <c r="Z58" i="25" s="1"/>
  <c r="AO58" i="25"/>
  <c r="AD58" i="25" s="1"/>
  <c r="AL50" i="25"/>
  <c r="AA50" i="25" s="1"/>
  <c r="AJ50" i="25"/>
  <c r="Y50" i="25" s="1"/>
  <c r="AE50" i="25"/>
  <c r="T50" i="25" s="1"/>
  <c r="AI50" i="25"/>
  <c r="X50" i="25" s="1"/>
  <c r="AM50" i="25"/>
  <c r="AB50" i="25" s="1"/>
  <c r="AH921" i="25"/>
  <c r="W921" i="25" s="1"/>
  <c r="AF921" i="25"/>
  <c r="U921" i="25" s="1"/>
  <c r="AN921" i="25"/>
  <c r="AC921" i="25" s="1"/>
  <c r="AG921" i="25"/>
  <c r="V921" i="25" s="1"/>
  <c r="AK921" i="25"/>
  <c r="Z921" i="25" s="1"/>
  <c r="AO921" i="25"/>
  <c r="AD921" i="25" s="1"/>
  <c r="AK744" i="25"/>
  <c r="Z744" i="25" s="1"/>
  <c r="AE744" i="25"/>
  <c r="T744" i="25" s="1"/>
  <c r="AM744" i="25"/>
  <c r="AB744" i="25" s="1"/>
  <c r="AH744" i="25"/>
  <c r="W744" i="25" s="1"/>
  <c r="AL744" i="25"/>
  <c r="AA744" i="25" s="1"/>
  <c r="AG704" i="25"/>
  <c r="V704" i="25" s="1"/>
  <c r="AO704" i="25"/>
  <c r="AD704" i="25" s="1"/>
  <c r="AI704" i="25"/>
  <c r="X704" i="25" s="1"/>
  <c r="AF704" i="25"/>
  <c r="U704" i="25" s="1"/>
  <c r="AJ704" i="25"/>
  <c r="Y704" i="25" s="1"/>
  <c r="AN704" i="25"/>
  <c r="AC704" i="25" s="1"/>
  <c r="AK672" i="25"/>
  <c r="Z672" i="25" s="1"/>
  <c r="AE672" i="25"/>
  <c r="T672" i="25" s="1"/>
  <c r="AM672" i="25"/>
  <c r="AB672" i="25" s="1"/>
  <c r="AH672" i="25"/>
  <c r="W672" i="25" s="1"/>
  <c r="AL672" i="25"/>
  <c r="AA672" i="25" s="1"/>
  <c r="AE634" i="25"/>
  <c r="T634" i="25" s="1"/>
  <c r="AM634" i="25"/>
  <c r="AB634" i="25" s="1"/>
  <c r="AK634" i="25"/>
  <c r="Z634" i="25" s="1"/>
  <c r="AF634" i="25"/>
  <c r="U634" i="25" s="1"/>
  <c r="AJ634" i="25"/>
  <c r="Y634" i="25" s="1"/>
  <c r="AN634" i="25"/>
  <c r="AC634" i="25" s="1"/>
  <c r="AI602" i="25"/>
  <c r="X602" i="25" s="1"/>
  <c r="AG602" i="25"/>
  <c r="V602" i="25" s="1"/>
  <c r="AO602" i="25"/>
  <c r="AD602" i="25" s="1"/>
  <c r="AH602" i="25"/>
  <c r="W602" i="25" s="1"/>
  <c r="AL602" i="25"/>
  <c r="AA602" i="25" s="1"/>
  <c r="AE570" i="25"/>
  <c r="T570" i="25" s="1"/>
  <c r="AM570" i="25"/>
  <c r="AB570" i="25" s="1"/>
  <c r="AK570" i="25"/>
  <c r="Z570" i="25" s="1"/>
  <c r="AF570" i="25"/>
  <c r="U570" i="25" s="1"/>
  <c r="AJ570" i="25"/>
  <c r="Y570" i="25" s="1"/>
  <c r="AN570" i="25"/>
  <c r="AC570" i="25" s="1"/>
  <c r="AI562" i="25"/>
  <c r="X562" i="25" s="1"/>
  <c r="AG562" i="25"/>
  <c r="V562" i="25" s="1"/>
  <c r="AO562" i="25"/>
  <c r="AD562" i="25" s="1"/>
  <c r="AH562" i="25"/>
  <c r="W562" i="25" s="1"/>
  <c r="AL562" i="25"/>
  <c r="AA562" i="25" s="1"/>
  <c r="AE554" i="25"/>
  <c r="T554" i="25" s="1"/>
  <c r="AM554" i="25"/>
  <c r="AB554" i="25" s="1"/>
  <c r="AK554" i="25"/>
  <c r="Z554" i="25" s="1"/>
  <c r="AF554" i="25"/>
  <c r="U554" i="25" s="1"/>
  <c r="AJ554" i="25"/>
  <c r="Y554" i="25" s="1"/>
  <c r="AN554" i="25"/>
  <c r="AC554" i="25" s="1"/>
  <c r="AI546" i="25"/>
  <c r="X546" i="25" s="1"/>
  <c r="AG546" i="25"/>
  <c r="V546" i="25" s="1"/>
  <c r="AO546" i="25"/>
  <c r="AD546" i="25" s="1"/>
  <c r="AH546" i="25"/>
  <c r="W546" i="25" s="1"/>
  <c r="AL546" i="25"/>
  <c r="AA546" i="25" s="1"/>
  <c r="AF538" i="25"/>
  <c r="U538" i="25" s="1"/>
  <c r="AJ538" i="25"/>
  <c r="Y538" i="25" s="1"/>
  <c r="AN538" i="25"/>
  <c r="AC538" i="25" s="1"/>
  <c r="AG538" i="25"/>
  <c r="V538" i="25" s="1"/>
  <c r="AK538" i="25"/>
  <c r="Z538" i="25" s="1"/>
  <c r="AO538" i="25"/>
  <c r="AD538" i="25" s="1"/>
  <c r="AH530" i="25"/>
  <c r="W530" i="25" s="1"/>
  <c r="AL530" i="25"/>
  <c r="AA530" i="25" s="1"/>
  <c r="AE530" i="25"/>
  <c r="T530" i="25" s="1"/>
  <c r="AI530" i="25"/>
  <c r="X530" i="25" s="1"/>
  <c r="AM530" i="25"/>
  <c r="AB530" i="25" s="1"/>
  <c r="AF522" i="25"/>
  <c r="U522" i="25" s="1"/>
  <c r="AJ522" i="25"/>
  <c r="Y522" i="25" s="1"/>
  <c r="AN522" i="25"/>
  <c r="AC522" i="25" s="1"/>
  <c r="AG522" i="25"/>
  <c r="V522" i="25" s="1"/>
  <c r="AK522" i="25"/>
  <c r="Z522" i="25" s="1"/>
  <c r="AO522" i="25"/>
  <c r="AD522" i="25" s="1"/>
  <c r="AH514" i="25"/>
  <c r="W514" i="25" s="1"/>
  <c r="AL514" i="25"/>
  <c r="AA514" i="25" s="1"/>
  <c r="AE514" i="25"/>
  <c r="T514" i="25" s="1"/>
  <c r="AI514" i="25"/>
  <c r="X514" i="25" s="1"/>
  <c r="AM514" i="25"/>
  <c r="AB514" i="25" s="1"/>
  <c r="AF506" i="25"/>
  <c r="U506" i="25" s="1"/>
  <c r="AJ506" i="25"/>
  <c r="Y506" i="25" s="1"/>
  <c r="AN506" i="25"/>
  <c r="AC506" i="25" s="1"/>
  <c r="AG506" i="25"/>
  <c r="V506" i="25" s="1"/>
  <c r="AK506" i="25"/>
  <c r="Z506" i="25" s="1"/>
  <c r="AO506" i="25"/>
  <c r="AD506" i="25" s="1"/>
  <c r="AH498" i="25"/>
  <c r="W498" i="25" s="1"/>
  <c r="AL498" i="25"/>
  <c r="AA498" i="25" s="1"/>
  <c r="AE498" i="25"/>
  <c r="T498" i="25" s="1"/>
  <c r="AI498" i="25"/>
  <c r="X498" i="25" s="1"/>
  <c r="AM498" i="25"/>
  <c r="AB498" i="25" s="1"/>
  <c r="AF478" i="25"/>
  <c r="U478" i="25" s="1"/>
  <c r="AJ478" i="25"/>
  <c r="Y478" i="25" s="1"/>
  <c r="AN478" i="25"/>
  <c r="AC478" i="25" s="1"/>
  <c r="AG478" i="25"/>
  <c r="V478" i="25" s="1"/>
  <c r="AK478" i="25"/>
  <c r="Z478" i="25" s="1"/>
  <c r="AO478" i="25"/>
  <c r="AD478" i="25" s="1"/>
  <c r="AH446" i="25"/>
  <c r="W446" i="25" s="1"/>
  <c r="AL446" i="25"/>
  <c r="AA446" i="25" s="1"/>
  <c r="AE446" i="25"/>
  <c r="T446" i="25" s="1"/>
  <c r="AI446" i="25"/>
  <c r="X446" i="25" s="1"/>
  <c r="AM446" i="25"/>
  <c r="AB446" i="25" s="1"/>
  <c r="AF414" i="25"/>
  <c r="U414" i="25" s="1"/>
  <c r="AJ414" i="25"/>
  <c r="Y414" i="25" s="1"/>
  <c r="AN414" i="25"/>
  <c r="AC414" i="25" s="1"/>
  <c r="AG414" i="25"/>
  <c r="V414" i="25" s="1"/>
  <c r="AK414" i="25"/>
  <c r="Z414" i="25" s="1"/>
  <c r="AO414" i="25"/>
  <c r="AD414" i="25" s="1"/>
  <c r="AH382" i="25"/>
  <c r="W382" i="25" s="1"/>
  <c r="AL382" i="25"/>
  <c r="AA382" i="25" s="1"/>
  <c r="AE382" i="25"/>
  <c r="T382" i="25" s="1"/>
  <c r="AI382" i="25"/>
  <c r="X382" i="25" s="1"/>
  <c r="AM382" i="25"/>
  <c r="AB382" i="25" s="1"/>
  <c r="AF350" i="25"/>
  <c r="U350" i="25" s="1"/>
  <c r="AJ350" i="25"/>
  <c r="Y350" i="25" s="1"/>
  <c r="AN350" i="25"/>
  <c r="AC350" i="25" s="1"/>
  <c r="AG350" i="25"/>
  <c r="V350" i="25" s="1"/>
  <c r="AK350" i="25"/>
  <c r="Z350" i="25" s="1"/>
  <c r="AO350" i="25"/>
  <c r="AD350" i="25" s="1"/>
  <c r="AH318" i="25"/>
  <c r="W318" i="25" s="1"/>
  <c r="AL318" i="25"/>
  <c r="AA318" i="25" s="1"/>
  <c r="AE318" i="25"/>
  <c r="T318" i="25" s="1"/>
  <c r="AI318" i="25"/>
  <c r="X318" i="25" s="1"/>
  <c r="AM318" i="25"/>
  <c r="AB318" i="25" s="1"/>
  <c r="AF286" i="25"/>
  <c r="U286" i="25" s="1"/>
  <c r="AJ286" i="25"/>
  <c r="Y286" i="25" s="1"/>
  <c r="AN286" i="25"/>
  <c r="AC286" i="25" s="1"/>
  <c r="AG286" i="25"/>
  <c r="V286" i="25" s="1"/>
  <c r="AK286" i="25"/>
  <c r="Z286" i="25" s="1"/>
  <c r="AO286" i="25"/>
  <c r="AD286" i="25" s="1"/>
  <c r="AH254" i="25"/>
  <c r="W254" i="25" s="1"/>
  <c r="AL254" i="25"/>
  <c r="AA254" i="25" s="1"/>
  <c r="AE254" i="25"/>
  <c r="T254" i="25" s="1"/>
  <c r="AI254" i="25"/>
  <c r="X254" i="25" s="1"/>
  <c r="AM254" i="25"/>
  <c r="AB254" i="25" s="1"/>
  <c r="AF222" i="25"/>
  <c r="U222" i="25" s="1"/>
  <c r="AJ222" i="25"/>
  <c r="Y222" i="25" s="1"/>
  <c r="AN222" i="25"/>
  <c r="AC222" i="25" s="1"/>
  <c r="AG222" i="25"/>
  <c r="V222" i="25" s="1"/>
  <c r="AK222" i="25"/>
  <c r="Z222" i="25" s="1"/>
  <c r="AO222" i="25"/>
  <c r="AD222" i="25" s="1"/>
  <c r="AH190" i="25"/>
  <c r="W190" i="25" s="1"/>
  <c r="AL190" i="25"/>
  <c r="AA190" i="25" s="1"/>
  <c r="AE190" i="25"/>
  <c r="T190" i="25" s="1"/>
  <c r="AI190" i="25"/>
  <c r="X190" i="25" s="1"/>
  <c r="AM190" i="25"/>
  <c r="AB190" i="25" s="1"/>
  <c r="AF142" i="25"/>
  <c r="U142" i="25" s="1"/>
  <c r="AJ142" i="25"/>
  <c r="Y142" i="25" s="1"/>
  <c r="AN142" i="25"/>
  <c r="AC142" i="25" s="1"/>
  <c r="AG142" i="25"/>
  <c r="V142" i="25" s="1"/>
  <c r="AK142" i="25"/>
  <c r="Z142" i="25" s="1"/>
  <c r="AO142" i="25"/>
  <c r="AD142" i="25" s="1"/>
  <c r="AH100" i="25"/>
  <c r="W100" i="25" s="1"/>
  <c r="AL100" i="25"/>
  <c r="AA100" i="25" s="1"/>
  <c r="AE100" i="25"/>
  <c r="T100" i="25" s="1"/>
  <c r="AI100" i="25"/>
  <c r="X100" i="25" s="1"/>
  <c r="AM100" i="25"/>
  <c r="AB100" i="25" s="1"/>
  <c r="AF92" i="25"/>
  <c r="U92" i="25" s="1"/>
  <c r="AJ92" i="25"/>
  <c r="Y92" i="25" s="1"/>
  <c r="AN92" i="25"/>
  <c r="AC92" i="25" s="1"/>
  <c r="AG92" i="25"/>
  <c r="V92" i="25" s="1"/>
  <c r="AK92" i="25"/>
  <c r="Z92" i="25" s="1"/>
  <c r="AO92" i="25"/>
  <c r="AD92" i="25" s="1"/>
  <c r="AH84" i="25"/>
  <c r="W84" i="25" s="1"/>
  <c r="AL84" i="25"/>
  <c r="AA84" i="25" s="1"/>
  <c r="AE84" i="25"/>
  <c r="T84" i="25" s="1"/>
  <c r="AI84" i="25"/>
  <c r="X84" i="25" s="1"/>
  <c r="AM84" i="25"/>
  <c r="AB84" i="25" s="1"/>
  <c r="AH26" i="25"/>
  <c r="W26" i="25" s="1"/>
  <c r="AF26" i="25"/>
  <c r="U26" i="25" s="1"/>
  <c r="AN26" i="25"/>
  <c r="AC26" i="25" s="1"/>
  <c r="AG26" i="25"/>
  <c r="V26" i="25" s="1"/>
  <c r="AK26" i="25"/>
  <c r="Z26" i="25" s="1"/>
  <c r="AO26" i="25"/>
  <c r="AD26" i="25" s="1"/>
  <c r="AJ751" i="25"/>
  <c r="Y751" i="25" s="1"/>
  <c r="AH751" i="25"/>
  <c r="W751" i="25" s="1"/>
  <c r="AE751" i="25"/>
  <c r="T751" i="25" s="1"/>
  <c r="AI751" i="25"/>
  <c r="X751" i="25" s="1"/>
  <c r="AM751" i="25"/>
  <c r="AB751" i="25" s="1"/>
  <c r="AG732" i="25"/>
  <c r="V732" i="25" s="1"/>
  <c r="AO732" i="25"/>
  <c r="AD732" i="25" s="1"/>
  <c r="AI732" i="25"/>
  <c r="X732" i="25" s="1"/>
  <c r="AF732" i="25"/>
  <c r="U732" i="25" s="1"/>
  <c r="AJ732" i="25"/>
  <c r="Y732" i="25" s="1"/>
  <c r="AN732" i="25"/>
  <c r="AC732" i="25" s="1"/>
  <c r="AK692" i="25"/>
  <c r="Z692" i="25" s="1"/>
  <c r="AE692" i="25"/>
  <c r="T692" i="25" s="1"/>
  <c r="AM692" i="25"/>
  <c r="AB692" i="25" s="1"/>
  <c r="AH692" i="25"/>
  <c r="W692" i="25" s="1"/>
  <c r="AL692" i="25"/>
  <c r="AA692" i="25" s="1"/>
  <c r="AE658" i="25"/>
  <c r="T658" i="25" s="1"/>
  <c r="AM658" i="25"/>
  <c r="AB658" i="25" s="1"/>
  <c r="AK658" i="25"/>
  <c r="Z658" i="25" s="1"/>
  <c r="AF658" i="25"/>
  <c r="U658" i="25" s="1"/>
  <c r="AJ658" i="25"/>
  <c r="Y658" i="25" s="1"/>
  <c r="AN658" i="25"/>
  <c r="AC658" i="25" s="1"/>
  <c r="AI650" i="25"/>
  <c r="X650" i="25" s="1"/>
  <c r="AG650" i="25"/>
  <c r="V650" i="25" s="1"/>
  <c r="AO650" i="25"/>
  <c r="AD650" i="25" s="1"/>
  <c r="AH650" i="25"/>
  <c r="W650" i="25" s="1"/>
  <c r="AL650" i="25"/>
  <c r="AA650" i="25" s="1"/>
  <c r="AE642" i="25"/>
  <c r="T642" i="25" s="1"/>
  <c r="AM642" i="25"/>
  <c r="AB642" i="25" s="1"/>
  <c r="AK642" i="25"/>
  <c r="Z642" i="25" s="1"/>
  <c r="AF642" i="25"/>
  <c r="U642" i="25" s="1"/>
  <c r="AJ642" i="25"/>
  <c r="Y642" i="25" s="1"/>
  <c r="AN642" i="25"/>
  <c r="AC642" i="25" s="1"/>
  <c r="AI606" i="25"/>
  <c r="X606" i="25" s="1"/>
  <c r="AG606" i="25"/>
  <c r="V606" i="25" s="1"/>
  <c r="AO606" i="25"/>
  <c r="AD606" i="25" s="1"/>
  <c r="AH606" i="25"/>
  <c r="W606" i="25" s="1"/>
  <c r="AL606" i="25"/>
  <c r="AA606" i="25" s="1"/>
  <c r="AF466" i="25"/>
  <c r="U466" i="25" s="1"/>
  <c r="AJ466" i="25"/>
  <c r="Y466" i="25" s="1"/>
  <c r="AN466" i="25"/>
  <c r="AC466" i="25" s="1"/>
  <c r="AG466" i="25"/>
  <c r="V466" i="25" s="1"/>
  <c r="AK466" i="25"/>
  <c r="Z466" i="25" s="1"/>
  <c r="AO466" i="25"/>
  <c r="AD466" i="25" s="1"/>
  <c r="AH306" i="25"/>
  <c r="W306" i="25" s="1"/>
  <c r="AL306" i="25"/>
  <c r="AA306" i="25" s="1"/>
  <c r="AE306" i="25"/>
  <c r="T306" i="25" s="1"/>
  <c r="AI306" i="25"/>
  <c r="X306" i="25" s="1"/>
  <c r="AM306" i="25"/>
  <c r="AB306" i="25" s="1"/>
  <c r="AF242" i="25"/>
  <c r="U242" i="25" s="1"/>
  <c r="AJ242" i="25"/>
  <c r="Y242" i="25" s="1"/>
  <c r="AN242" i="25"/>
  <c r="AC242" i="25" s="1"/>
  <c r="AG242" i="25"/>
  <c r="V242" i="25" s="1"/>
  <c r="AK242" i="25"/>
  <c r="Z242" i="25" s="1"/>
  <c r="AO242" i="25"/>
  <c r="AD242" i="25" s="1"/>
  <c r="AH176" i="25"/>
  <c r="W176" i="25" s="1"/>
  <c r="AL176" i="25"/>
  <c r="AA176" i="25" s="1"/>
  <c r="AE176" i="25"/>
  <c r="T176" i="25" s="1"/>
  <c r="AI176" i="25"/>
  <c r="X176" i="25" s="1"/>
  <c r="AM176" i="25"/>
  <c r="AB176" i="25" s="1"/>
  <c r="AF170" i="25"/>
  <c r="U170" i="25" s="1"/>
  <c r="AJ170" i="25"/>
  <c r="Y170" i="25" s="1"/>
  <c r="AN170" i="25"/>
  <c r="AC170" i="25" s="1"/>
  <c r="AG170" i="25"/>
  <c r="V170" i="25" s="1"/>
  <c r="AK170" i="25"/>
  <c r="Z170" i="25" s="1"/>
  <c r="AO170" i="25"/>
  <c r="AD170" i="25" s="1"/>
  <c r="AH138" i="25"/>
  <c r="W138" i="25" s="1"/>
  <c r="AL138" i="25"/>
  <c r="AA138" i="25" s="1"/>
  <c r="AE138" i="25"/>
  <c r="T138" i="25" s="1"/>
  <c r="AI138" i="25"/>
  <c r="X138" i="25" s="1"/>
  <c r="AM138" i="25"/>
  <c r="AB138" i="25" s="1"/>
  <c r="AE1018" i="25"/>
  <c r="T1018" i="25" s="1"/>
  <c r="AM1018" i="25"/>
  <c r="AB1018" i="25" s="1"/>
  <c r="AK1018" i="25"/>
  <c r="Z1018" i="25" s="1"/>
  <c r="AF1018" i="25"/>
  <c r="U1018" i="25" s="1"/>
  <c r="AJ1018" i="25"/>
  <c r="Y1018" i="25" s="1"/>
  <c r="AN1018" i="25"/>
  <c r="AC1018" i="25" s="1"/>
  <c r="AH330" i="25"/>
  <c r="W330" i="25" s="1"/>
  <c r="AL330" i="25"/>
  <c r="AA330" i="25" s="1"/>
  <c r="AE330" i="25"/>
  <c r="T330" i="25" s="1"/>
  <c r="AI330" i="25"/>
  <c r="X330" i="25" s="1"/>
  <c r="AM330" i="25"/>
  <c r="AB330" i="25" s="1"/>
  <c r="AF202" i="25"/>
  <c r="U202" i="25" s="1"/>
  <c r="AJ202" i="25"/>
  <c r="Y202" i="25" s="1"/>
  <c r="AN202" i="25"/>
  <c r="AC202" i="25" s="1"/>
  <c r="AG202" i="25"/>
  <c r="V202" i="25" s="1"/>
  <c r="AK202" i="25"/>
  <c r="Z202" i="25" s="1"/>
  <c r="AO202" i="25"/>
  <c r="AD202" i="25" s="1"/>
  <c r="AK724" i="25"/>
  <c r="Z724" i="25" s="1"/>
  <c r="AE724" i="25"/>
  <c r="T724" i="25" s="1"/>
  <c r="AM724" i="25"/>
  <c r="AB724" i="25" s="1"/>
  <c r="AH724" i="25"/>
  <c r="W724" i="25" s="1"/>
  <c r="AL724" i="25"/>
  <c r="AA724" i="25" s="1"/>
  <c r="AG708" i="25"/>
  <c r="V708" i="25" s="1"/>
  <c r="AO708" i="25"/>
  <c r="AD708" i="25" s="1"/>
  <c r="AI708" i="25"/>
  <c r="X708" i="25" s="1"/>
  <c r="AF708" i="25"/>
  <c r="U708" i="25" s="1"/>
  <c r="AJ708" i="25"/>
  <c r="Y708" i="25" s="1"/>
  <c r="AN708" i="25"/>
  <c r="AC708" i="25" s="1"/>
  <c r="AH442" i="25"/>
  <c r="W442" i="25" s="1"/>
  <c r="AL442" i="25"/>
  <c r="AA442" i="25" s="1"/>
  <c r="AE442" i="25"/>
  <c r="T442" i="25" s="1"/>
  <c r="AI442" i="25"/>
  <c r="X442" i="25" s="1"/>
  <c r="AM442" i="25"/>
  <c r="AB442" i="25" s="1"/>
  <c r="AH38" i="25"/>
  <c r="W38" i="25" s="1"/>
  <c r="AF38" i="25"/>
  <c r="U38" i="25" s="1"/>
  <c r="AN38" i="25"/>
  <c r="AC38" i="25" s="1"/>
  <c r="AG38" i="25"/>
  <c r="V38" i="25" s="1"/>
  <c r="AK38" i="25"/>
  <c r="Z38" i="25" s="1"/>
  <c r="AO38" i="25"/>
  <c r="AD38" i="25" s="1"/>
  <c r="AK45" i="25"/>
  <c r="Z45" i="25" s="1"/>
  <c r="AE45" i="25"/>
  <c r="T45" i="25" s="1"/>
  <c r="AM45" i="25"/>
  <c r="AB45" i="25" s="1"/>
  <c r="AH45" i="25"/>
  <c r="W45" i="25" s="1"/>
  <c r="AL45" i="25"/>
  <c r="AA45" i="25" s="1"/>
  <c r="AF971" i="25"/>
  <c r="U971" i="25" s="1"/>
  <c r="AN971" i="25"/>
  <c r="AC971" i="25" s="1"/>
  <c r="AL971" i="25"/>
  <c r="AA971" i="25" s="1"/>
  <c r="AG971" i="25"/>
  <c r="V971" i="25" s="1"/>
  <c r="AK971" i="25"/>
  <c r="Z971" i="25" s="1"/>
  <c r="AO971" i="25"/>
  <c r="AD971" i="25" s="1"/>
  <c r="AL965" i="25"/>
  <c r="AA965" i="25" s="1"/>
  <c r="AJ965" i="25"/>
  <c r="Y965" i="25" s="1"/>
  <c r="AE965" i="25"/>
  <c r="T965" i="25" s="1"/>
  <c r="AI965" i="25"/>
  <c r="X965" i="25" s="1"/>
  <c r="AM965" i="25"/>
  <c r="AB965" i="25" s="1"/>
  <c r="AF947" i="25"/>
  <c r="U947" i="25" s="1"/>
  <c r="AN947" i="25"/>
  <c r="AC947" i="25" s="1"/>
  <c r="AL947" i="25"/>
  <c r="AA947" i="25" s="1"/>
  <c r="AG947" i="25"/>
  <c r="V947" i="25" s="1"/>
  <c r="AK947" i="25"/>
  <c r="Z947" i="25" s="1"/>
  <c r="AO947" i="25"/>
  <c r="AD947" i="25" s="1"/>
  <c r="AJ931" i="25"/>
  <c r="Y931" i="25" s="1"/>
  <c r="AH931" i="25"/>
  <c r="W931" i="25" s="1"/>
  <c r="AE931" i="25"/>
  <c r="T931" i="25" s="1"/>
  <c r="AI931" i="25"/>
  <c r="X931" i="25" s="1"/>
  <c r="AM931" i="25"/>
  <c r="AB931" i="25" s="1"/>
  <c r="AF915" i="25"/>
  <c r="U915" i="25" s="1"/>
  <c r="AN915" i="25"/>
  <c r="AC915" i="25" s="1"/>
  <c r="AL915" i="25"/>
  <c r="AA915" i="25" s="1"/>
  <c r="AG915" i="25"/>
  <c r="V915" i="25" s="1"/>
  <c r="AK915" i="25"/>
  <c r="Z915" i="25" s="1"/>
  <c r="AO915" i="25"/>
  <c r="AD915" i="25" s="1"/>
  <c r="AL901" i="25"/>
  <c r="AA901" i="25" s="1"/>
  <c r="AJ901" i="25"/>
  <c r="Y901" i="25" s="1"/>
  <c r="AE901" i="25"/>
  <c r="T901" i="25" s="1"/>
  <c r="AI901" i="25"/>
  <c r="X901" i="25" s="1"/>
  <c r="AM901" i="25"/>
  <c r="AB901" i="25" s="1"/>
  <c r="AH885" i="25"/>
  <c r="W885" i="25" s="1"/>
  <c r="AF885" i="25"/>
  <c r="U885" i="25" s="1"/>
  <c r="AN885" i="25"/>
  <c r="AC885" i="25" s="1"/>
  <c r="AG885" i="25"/>
  <c r="V885" i="25" s="1"/>
  <c r="AK885" i="25"/>
  <c r="Z885" i="25" s="1"/>
  <c r="AO885" i="25"/>
  <c r="AD885" i="25" s="1"/>
  <c r="AL869" i="25"/>
  <c r="AA869" i="25" s="1"/>
  <c r="AJ869" i="25"/>
  <c r="Y869" i="25" s="1"/>
  <c r="AE869" i="25"/>
  <c r="T869" i="25" s="1"/>
  <c r="AI869" i="25"/>
  <c r="X869" i="25" s="1"/>
  <c r="AM869" i="25"/>
  <c r="AB869" i="25" s="1"/>
  <c r="AH853" i="25"/>
  <c r="W853" i="25" s="1"/>
  <c r="AF853" i="25"/>
  <c r="U853" i="25" s="1"/>
  <c r="AN853" i="25"/>
  <c r="AC853" i="25" s="1"/>
  <c r="AG853" i="25"/>
  <c r="V853" i="25" s="1"/>
  <c r="AK853" i="25"/>
  <c r="Z853" i="25" s="1"/>
  <c r="AO853" i="25"/>
  <c r="AD853" i="25" s="1"/>
  <c r="AL837" i="25"/>
  <c r="AA837" i="25" s="1"/>
  <c r="AJ837" i="25"/>
  <c r="Y837" i="25" s="1"/>
  <c r="AE837" i="25"/>
  <c r="T837" i="25" s="1"/>
  <c r="AI837" i="25"/>
  <c r="X837" i="25" s="1"/>
  <c r="AM837" i="25"/>
  <c r="AB837" i="25" s="1"/>
  <c r="AH821" i="25"/>
  <c r="W821" i="25" s="1"/>
  <c r="AF821" i="25"/>
  <c r="U821" i="25" s="1"/>
  <c r="AN821" i="25"/>
  <c r="AC821" i="25" s="1"/>
  <c r="AG821" i="25"/>
  <c r="V821" i="25" s="1"/>
  <c r="AK821" i="25"/>
  <c r="Z821" i="25" s="1"/>
  <c r="AO821" i="25"/>
  <c r="AD821" i="25" s="1"/>
  <c r="AI746" i="25"/>
  <c r="X746" i="25" s="1"/>
  <c r="AG746" i="25"/>
  <c r="V746" i="25" s="1"/>
  <c r="AO746" i="25"/>
  <c r="AD746" i="25" s="1"/>
  <c r="AH746" i="25"/>
  <c r="W746" i="25" s="1"/>
  <c r="AL746" i="25"/>
  <c r="AA746" i="25" s="1"/>
  <c r="AE738" i="25"/>
  <c r="T738" i="25" s="1"/>
  <c r="AM738" i="25"/>
  <c r="AB738" i="25" s="1"/>
  <c r="AK738" i="25"/>
  <c r="Z738" i="25" s="1"/>
  <c r="AF738" i="25"/>
  <c r="U738" i="25" s="1"/>
  <c r="AJ738" i="25"/>
  <c r="Y738" i="25" s="1"/>
  <c r="AN738" i="25"/>
  <c r="AC738" i="25" s="1"/>
  <c r="AI730" i="25"/>
  <c r="X730" i="25" s="1"/>
  <c r="AG730" i="25"/>
  <c r="V730" i="25" s="1"/>
  <c r="AO730" i="25"/>
  <c r="AD730" i="25" s="1"/>
  <c r="AH730" i="25"/>
  <c r="W730" i="25" s="1"/>
  <c r="AL730" i="25"/>
  <c r="AA730" i="25" s="1"/>
  <c r="AE722" i="25"/>
  <c r="T722" i="25" s="1"/>
  <c r="AM722" i="25"/>
  <c r="AB722" i="25" s="1"/>
  <c r="AK722" i="25"/>
  <c r="Z722" i="25" s="1"/>
  <c r="AF722" i="25"/>
  <c r="U722" i="25" s="1"/>
  <c r="AJ722" i="25"/>
  <c r="Y722" i="25" s="1"/>
  <c r="AN722" i="25"/>
  <c r="AC722" i="25" s="1"/>
  <c r="AJ719" i="25"/>
  <c r="Y719" i="25" s="1"/>
  <c r="AH719" i="25"/>
  <c r="W719" i="25" s="1"/>
  <c r="AE719" i="25"/>
  <c r="T719" i="25" s="1"/>
  <c r="AI719" i="25"/>
  <c r="X719" i="25" s="1"/>
  <c r="AM719" i="25"/>
  <c r="AB719" i="25" s="1"/>
  <c r="AF711" i="25"/>
  <c r="U711" i="25" s="1"/>
  <c r="AN711" i="25"/>
  <c r="AC711" i="25" s="1"/>
  <c r="AL711" i="25"/>
  <c r="AA711" i="25" s="1"/>
  <c r="AG711" i="25"/>
  <c r="V711" i="25" s="1"/>
  <c r="AK711" i="25"/>
  <c r="Z711" i="25" s="1"/>
  <c r="AO711" i="25"/>
  <c r="AD711" i="25" s="1"/>
  <c r="AJ703" i="25"/>
  <c r="Y703" i="25" s="1"/>
  <c r="AH703" i="25"/>
  <c r="W703" i="25" s="1"/>
  <c r="AE703" i="25"/>
  <c r="T703" i="25" s="1"/>
  <c r="AI703" i="25"/>
  <c r="X703" i="25" s="1"/>
  <c r="AM703" i="25"/>
  <c r="AB703" i="25" s="1"/>
  <c r="AF695" i="25"/>
  <c r="U695" i="25" s="1"/>
  <c r="AN695" i="25"/>
  <c r="AC695" i="25" s="1"/>
  <c r="AL695" i="25"/>
  <c r="AA695" i="25" s="1"/>
  <c r="AG695" i="25"/>
  <c r="V695" i="25" s="1"/>
  <c r="AK695" i="25"/>
  <c r="Z695" i="25" s="1"/>
  <c r="AO695" i="25"/>
  <c r="AD695" i="25" s="1"/>
  <c r="AJ687" i="25"/>
  <c r="Y687" i="25" s="1"/>
  <c r="AH687" i="25"/>
  <c r="W687" i="25" s="1"/>
  <c r="AE687" i="25"/>
  <c r="T687" i="25" s="1"/>
  <c r="AI687" i="25"/>
  <c r="X687" i="25" s="1"/>
  <c r="AM687" i="25"/>
  <c r="AB687" i="25" s="1"/>
  <c r="AF679" i="25"/>
  <c r="U679" i="25" s="1"/>
  <c r="AN679" i="25"/>
  <c r="AC679" i="25" s="1"/>
  <c r="AL679" i="25"/>
  <c r="AA679" i="25" s="1"/>
  <c r="AG679" i="25"/>
  <c r="V679" i="25" s="1"/>
  <c r="AK679" i="25"/>
  <c r="Z679" i="25" s="1"/>
  <c r="AO679" i="25"/>
  <c r="AD679" i="25" s="1"/>
  <c r="AJ671" i="25"/>
  <c r="Y671" i="25" s="1"/>
  <c r="AH671" i="25"/>
  <c r="W671" i="25" s="1"/>
  <c r="AE671" i="25"/>
  <c r="T671" i="25" s="1"/>
  <c r="AI671" i="25"/>
  <c r="X671" i="25" s="1"/>
  <c r="AM671" i="25"/>
  <c r="AB671" i="25" s="1"/>
  <c r="AF663" i="25"/>
  <c r="U663" i="25" s="1"/>
  <c r="AN663" i="25"/>
  <c r="AC663" i="25" s="1"/>
  <c r="AL663" i="25"/>
  <c r="AA663" i="25" s="1"/>
  <c r="AG663" i="25"/>
  <c r="V663" i="25" s="1"/>
  <c r="AK663" i="25"/>
  <c r="Z663" i="25" s="1"/>
  <c r="AO663" i="25"/>
  <c r="AD663" i="25" s="1"/>
  <c r="AI718" i="25"/>
  <c r="X718" i="25" s="1"/>
  <c r="AG718" i="25"/>
  <c r="V718" i="25" s="1"/>
  <c r="AO718" i="25"/>
  <c r="AD718" i="25" s="1"/>
  <c r="AH718" i="25"/>
  <c r="W718" i="25" s="1"/>
  <c r="AL718" i="25"/>
  <c r="AA718" i="25" s="1"/>
  <c r="AE710" i="25"/>
  <c r="T710" i="25" s="1"/>
  <c r="AM710" i="25"/>
  <c r="AB710" i="25" s="1"/>
  <c r="AK710" i="25"/>
  <c r="Z710" i="25" s="1"/>
  <c r="AF710" i="25"/>
  <c r="U710" i="25" s="1"/>
  <c r="AJ710" i="25"/>
  <c r="Y710" i="25" s="1"/>
  <c r="AN710" i="25"/>
  <c r="AC710" i="25" s="1"/>
  <c r="AI702" i="25"/>
  <c r="X702" i="25" s="1"/>
  <c r="AG702" i="25"/>
  <c r="V702" i="25" s="1"/>
  <c r="AO702" i="25"/>
  <c r="AD702" i="25" s="1"/>
  <c r="AH702" i="25"/>
  <c r="W702" i="25" s="1"/>
  <c r="AL702" i="25"/>
  <c r="AA702" i="25" s="1"/>
  <c r="AE694" i="25"/>
  <c r="T694" i="25" s="1"/>
  <c r="AM694" i="25"/>
  <c r="AB694" i="25" s="1"/>
  <c r="AK694" i="25"/>
  <c r="Z694" i="25" s="1"/>
  <c r="AF694" i="25"/>
  <c r="U694" i="25" s="1"/>
  <c r="AJ694" i="25"/>
  <c r="Y694" i="25" s="1"/>
  <c r="AN694" i="25"/>
  <c r="AC694" i="25" s="1"/>
  <c r="AI686" i="25"/>
  <c r="X686" i="25" s="1"/>
  <c r="AG686" i="25"/>
  <c r="V686" i="25" s="1"/>
  <c r="AO686" i="25"/>
  <c r="AD686" i="25" s="1"/>
  <c r="AH686" i="25"/>
  <c r="W686" i="25" s="1"/>
  <c r="AL686" i="25"/>
  <c r="AA686" i="25" s="1"/>
  <c r="AE678" i="25"/>
  <c r="T678" i="25" s="1"/>
  <c r="AM678" i="25"/>
  <c r="AB678" i="25" s="1"/>
  <c r="AK678" i="25"/>
  <c r="Z678" i="25" s="1"/>
  <c r="AF678" i="25"/>
  <c r="U678" i="25" s="1"/>
  <c r="AJ678" i="25"/>
  <c r="Y678" i="25" s="1"/>
  <c r="AN678" i="25"/>
  <c r="AC678" i="25" s="1"/>
  <c r="AI670" i="25"/>
  <c r="X670" i="25" s="1"/>
  <c r="AG670" i="25"/>
  <c r="V670" i="25" s="1"/>
  <c r="AO670" i="25"/>
  <c r="AD670" i="25" s="1"/>
  <c r="AH670" i="25"/>
  <c r="W670" i="25" s="1"/>
  <c r="AL670" i="25"/>
  <c r="AA670" i="25" s="1"/>
  <c r="AE662" i="25"/>
  <c r="T662" i="25" s="1"/>
  <c r="AM662" i="25"/>
  <c r="AB662" i="25" s="1"/>
  <c r="AK662" i="25"/>
  <c r="Z662" i="25" s="1"/>
  <c r="AF662" i="25"/>
  <c r="U662" i="25" s="1"/>
  <c r="AJ662" i="25"/>
  <c r="Y662" i="25" s="1"/>
  <c r="AN662" i="25"/>
  <c r="AC662" i="25" s="1"/>
  <c r="AK656" i="25"/>
  <c r="Z656" i="25" s="1"/>
  <c r="AE656" i="25"/>
  <c r="T656" i="25" s="1"/>
  <c r="AM656" i="25"/>
  <c r="AB656" i="25" s="1"/>
  <c r="AH656" i="25"/>
  <c r="W656" i="25" s="1"/>
  <c r="AL656" i="25"/>
  <c r="AA656" i="25" s="1"/>
  <c r="AG648" i="25"/>
  <c r="V648" i="25" s="1"/>
  <c r="AO648" i="25"/>
  <c r="AD648" i="25" s="1"/>
  <c r="AI648" i="25"/>
  <c r="X648" i="25" s="1"/>
  <c r="AF648" i="25"/>
  <c r="U648" i="25" s="1"/>
  <c r="AJ648" i="25"/>
  <c r="Y648" i="25" s="1"/>
  <c r="AN648" i="25"/>
  <c r="AC648" i="25" s="1"/>
  <c r="AK640" i="25"/>
  <c r="Z640" i="25" s="1"/>
  <c r="AE640" i="25"/>
  <c r="T640" i="25" s="1"/>
  <c r="AM640" i="25"/>
  <c r="AB640" i="25" s="1"/>
  <c r="AH640" i="25"/>
  <c r="W640" i="25" s="1"/>
  <c r="AL640" i="25"/>
  <c r="AA640" i="25" s="1"/>
  <c r="AG636" i="25"/>
  <c r="V636" i="25" s="1"/>
  <c r="AO636" i="25"/>
  <c r="AD636" i="25" s="1"/>
  <c r="AI636" i="25"/>
  <c r="X636" i="25" s="1"/>
  <c r="AF636" i="25"/>
  <c r="U636" i="25" s="1"/>
  <c r="AJ636" i="25"/>
  <c r="Y636" i="25" s="1"/>
  <c r="AN636" i="25"/>
  <c r="AC636" i="25" s="1"/>
  <c r="AK628" i="25"/>
  <c r="Z628" i="25" s="1"/>
  <c r="AE628" i="25"/>
  <c r="T628" i="25" s="1"/>
  <c r="AM628" i="25"/>
  <c r="AB628" i="25" s="1"/>
  <c r="AH628" i="25"/>
  <c r="W628" i="25" s="1"/>
  <c r="AL628" i="25"/>
  <c r="AA628" i="25" s="1"/>
  <c r="AG620" i="25"/>
  <c r="V620" i="25" s="1"/>
  <c r="AO620" i="25"/>
  <c r="AD620" i="25" s="1"/>
  <c r="AI620" i="25"/>
  <c r="X620" i="25" s="1"/>
  <c r="AF620" i="25"/>
  <c r="U620" i="25" s="1"/>
  <c r="AJ620" i="25"/>
  <c r="Y620" i="25" s="1"/>
  <c r="AN620" i="25"/>
  <c r="AC620" i="25" s="1"/>
  <c r="AK612" i="25"/>
  <c r="Z612" i="25" s="1"/>
  <c r="AE612" i="25"/>
  <c r="T612" i="25" s="1"/>
  <c r="AM612" i="25"/>
  <c r="AB612" i="25" s="1"/>
  <c r="AH612" i="25"/>
  <c r="W612" i="25" s="1"/>
  <c r="AL612" i="25"/>
  <c r="AA612" i="25" s="1"/>
  <c r="AG604" i="25"/>
  <c r="V604" i="25" s="1"/>
  <c r="AO604" i="25"/>
  <c r="AD604" i="25" s="1"/>
  <c r="AI604" i="25"/>
  <c r="X604" i="25" s="1"/>
  <c r="AF604" i="25"/>
  <c r="U604" i="25" s="1"/>
  <c r="AJ604" i="25"/>
  <c r="Y604" i="25" s="1"/>
  <c r="AN604" i="25"/>
  <c r="AC604" i="25" s="1"/>
  <c r="AK596" i="25"/>
  <c r="Z596" i="25" s="1"/>
  <c r="AE596" i="25"/>
  <c r="T596" i="25" s="1"/>
  <c r="AM596" i="25"/>
  <c r="AB596" i="25" s="1"/>
  <c r="AH596" i="25"/>
  <c r="W596" i="25" s="1"/>
  <c r="AL596" i="25"/>
  <c r="AA596" i="25" s="1"/>
  <c r="AG588" i="25"/>
  <c r="V588" i="25" s="1"/>
  <c r="AO588" i="25"/>
  <c r="AD588" i="25" s="1"/>
  <c r="AI588" i="25"/>
  <c r="X588" i="25" s="1"/>
  <c r="AF588" i="25"/>
  <c r="U588" i="25" s="1"/>
  <c r="AJ588" i="25"/>
  <c r="Y588" i="25" s="1"/>
  <c r="AN588" i="25"/>
  <c r="AC588" i="25" s="1"/>
  <c r="AK580" i="25"/>
  <c r="Z580" i="25" s="1"/>
  <c r="AE580" i="25"/>
  <c r="T580" i="25" s="1"/>
  <c r="AM580" i="25"/>
  <c r="AB580" i="25" s="1"/>
  <c r="AH580" i="25"/>
  <c r="W580" i="25" s="1"/>
  <c r="AL580" i="25"/>
  <c r="AA580" i="25" s="1"/>
  <c r="AG572" i="25"/>
  <c r="V572" i="25" s="1"/>
  <c r="AO572" i="25"/>
  <c r="AD572" i="25" s="1"/>
  <c r="AI572" i="25"/>
  <c r="X572" i="25" s="1"/>
  <c r="AF572" i="25"/>
  <c r="U572" i="25" s="1"/>
  <c r="AJ572" i="25"/>
  <c r="Y572" i="25" s="1"/>
  <c r="AN572" i="25"/>
  <c r="AC572" i="25" s="1"/>
  <c r="AK568" i="25"/>
  <c r="Z568" i="25" s="1"/>
  <c r="AE568" i="25"/>
  <c r="T568" i="25" s="1"/>
  <c r="AM568" i="25"/>
  <c r="AB568" i="25" s="1"/>
  <c r="AH568" i="25"/>
  <c r="W568" i="25" s="1"/>
  <c r="AL568" i="25"/>
  <c r="AA568" i="25" s="1"/>
  <c r="AG560" i="25"/>
  <c r="V560" i="25" s="1"/>
  <c r="AO560" i="25"/>
  <c r="AD560" i="25" s="1"/>
  <c r="AI560" i="25"/>
  <c r="X560" i="25" s="1"/>
  <c r="AF560" i="25"/>
  <c r="U560" i="25" s="1"/>
  <c r="AJ560" i="25"/>
  <c r="Y560" i="25" s="1"/>
  <c r="AN560" i="25"/>
  <c r="AC560" i="25" s="1"/>
  <c r="AK552" i="25"/>
  <c r="Z552" i="25" s="1"/>
  <c r="AE552" i="25"/>
  <c r="T552" i="25" s="1"/>
  <c r="AM552" i="25"/>
  <c r="AB552" i="25" s="1"/>
  <c r="AH552" i="25"/>
  <c r="W552" i="25" s="1"/>
  <c r="AL552" i="25"/>
  <c r="AA552" i="25" s="1"/>
  <c r="AG544" i="25"/>
  <c r="V544" i="25" s="1"/>
  <c r="AO544" i="25"/>
  <c r="AD544" i="25" s="1"/>
  <c r="AI544" i="25"/>
  <c r="X544" i="25" s="1"/>
  <c r="AF544" i="25"/>
  <c r="U544" i="25" s="1"/>
  <c r="AJ544" i="25"/>
  <c r="Y544" i="25" s="1"/>
  <c r="AN544" i="25"/>
  <c r="AC544" i="25" s="1"/>
  <c r="AH536" i="25"/>
  <c r="W536" i="25" s="1"/>
  <c r="AL536" i="25"/>
  <c r="AA536" i="25" s="1"/>
  <c r="AE536" i="25"/>
  <c r="T536" i="25" s="1"/>
  <c r="AI536" i="25"/>
  <c r="X536" i="25" s="1"/>
  <c r="AM536" i="25"/>
  <c r="AB536" i="25" s="1"/>
  <c r="AF528" i="25"/>
  <c r="U528" i="25" s="1"/>
  <c r="AJ528" i="25"/>
  <c r="Y528" i="25" s="1"/>
  <c r="AN528" i="25"/>
  <c r="AC528" i="25" s="1"/>
  <c r="AG528" i="25"/>
  <c r="V528" i="25" s="1"/>
  <c r="AK528" i="25"/>
  <c r="Z528" i="25" s="1"/>
  <c r="AO528" i="25"/>
  <c r="AD528" i="25" s="1"/>
  <c r="AH520" i="25"/>
  <c r="W520" i="25" s="1"/>
  <c r="AL520" i="25"/>
  <c r="AA520" i="25" s="1"/>
  <c r="AE520" i="25"/>
  <c r="T520" i="25" s="1"/>
  <c r="AI520" i="25"/>
  <c r="X520" i="25" s="1"/>
  <c r="AM520" i="25"/>
  <c r="AB520" i="25" s="1"/>
  <c r="AF512" i="25"/>
  <c r="U512" i="25" s="1"/>
  <c r="AJ512" i="25"/>
  <c r="Y512" i="25" s="1"/>
  <c r="AN512" i="25"/>
  <c r="AC512" i="25" s="1"/>
  <c r="AG512" i="25"/>
  <c r="V512" i="25" s="1"/>
  <c r="AK512" i="25"/>
  <c r="Z512" i="25" s="1"/>
  <c r="AO512" i="25"/>
  <c r="AD512" i="25" s="1"/>
  <c r="AH504" i="25"/>
  <c r="W504" i="25" s="1"/>
  <c r="AL504" i="25"/>
  <c r="AA504" i="25" s="1"/>
  <c r="AE504" i="25"/>
  <c r="T504" i="25" s="1"/>
  <c r="AI504" i="25"/>
  <c r="X504" i="25" s="1"/>
  <c r="AM504" i="25"/>
  <c r="AB504" i="25" s="1"/>
  <c r="AF496" i="25"/>
  <c r="U496" i="25" s="1"/>
  <c r="AJ496" i="25"/>
  <c r="Y496" i="25" s="1"/>
  <c r="AN496" i="25"/>
  <c r="AC496" i="25" s="1"/>
  <c r="AG496" i="25"/>
  <c r="V496" i="25" s="1"/>
  <c r="AK496" i="25"/>
  <c r="Z496" i="25" s="1"/>
  <c r="AO496" i="25"/>
  <c r="AD496" i="25" s="1"/>
  <c r="AH488" i="25"/>
  <c r="W488" i="25" s="1"/>
  <c r="AL488" i="25"/>
  <c r="AA488" i="25" s="1"/>
  <c r="AE488" i="25"/>
  <c r="T488" i="25" s="1"/>
  <c r="AI488" i="25"/>
  <c r="X488" i="25" s="1"/>
  <c r="AM488" i="25"/>
  <c r="AB488" i="25" s="1"/>
  <c r="AF480" i="25"/>
  <c r="U480" i="25" s="1"/>
  <c r="AJ480" i="25"/>
  <c r="Y480" i="25" s="1"/>
  <c r="AN480" i="25"/>
  <c r="AC480" i="25" s="1"/>
  <c r="AG480" i="25"/>
  <c r="V480" i="25" s="1"/>
  <c r="AK480" i="25"/>
  <c r="Z480" i="25" s="1"/>
  <c r="AO480" i="25"/>
  <c r="AD480" i="25" s="1"/>
  <c r="AH472" i="25"/>
  <c r="W472" i="25" s="1"/>
  <c r="AL472" i="25"/>
  <c r="AA472" i="25" s="1"/>
  <c r="AE472" i="25"/>
  <c r="T472" i="25" s="1"/>
  <c r="AI472" i="25"/>
  <c r="X472" i="25" s="1"/>
  <c r="AM472" i="25"/>
  <c r="AB472" i="25" s="1"/>
  <c r="AF464" i="25"/>
  <c r="U464" i="25" s="1"/>
  <c r="AJ464" i="25"/>
  <c r="Y464" i="25" s="1"/>
  <c r="AN464" i="25"/>
  <c r="AC464" i="25" s="1"/>
  <c r="AG464" i="25"/>
  <c r="V464" i="25" s="1"/>
  <c r="AK464" i="25"/>
  <c r="Z464" i="25" s="1"/>
  <c r="AO464" i="25"/>
  <c r="AD464" i="25" s="1"/>
  <c r="AH456" i="25"/>
  <c r="W456" i="25" s="1"/>
  <c r="AL456" i="25"/>
  <c r="AA456" i="25" s="1"/>
  <c r="AE456" i="25"/>
  <c r="T456" i="25" s="1"/>
  <c r="AI456" i="25"/>
  <c r="X456" i="25" s="1"/>
  <c r="AM456" i="25"/>
  <c r="AB456" i="25" s="1"/>
  <c r="AF448" i="25"/>
  <c r="U448" i="25" s="1"/>
  <c r="AJ448" i="25"/>
  <c r="Y448" i="25" s="1"/>
  <c r="AN448" i="25"/>
  <c r="AC448" i="25" s="1"/>
  <c r="AG448" i="25"/>
  <c r="V448" i="25" s="1"/>
  <c r="AK448" i="25"/>
  <c r="Z448" i="25" s="1"/>
  <c r="AO448" i="25"/>
  <c r="AD448" i="25" s="1"/>
  <c r="AH440" i="25"/>
  <c r="W440" i="25" s="1"/>
  <c r="AL440" i="25"/>
  <c r="AA440" i="25" s="1"/>
  <c r="AE440" i="25"/>
  <c r="T440" i="25" s="1"/>
  <c r="AI440" i="25"/>
  <c r="X440" i="25" s="1"/>
  <c r="AM440" i="25"/>
  <c r="AB440" i="25" s="1"/>
  <c r="AF432" i="25"/>
  <c r="U432" i="25" s="1"/>
  <c r="AJ432" i="25"/>
  <c r="Y432" i="25" s="1"/>
  <c r="AN432" i="25"/>
  <c r="AC432" i="25" s="1"/>
  <c r="AG432" i="25"/>
  <c r="V432" i="25" s="1"/>
  <c r="AK432" i="25"/>
  <c r="Z432" i="25" s="1"/>
  <c r="AO432" i="25"/>
  <c r="AD432" i="25" s="1"/>
  <c r="AH424" i="25"/>
  <c r="W424" i="25" s="1"/>
  <c r="AL424" i="25"/>
  <c r="AA424" i="25" s="1"/>
  <c r="AE424" i="25"/>
  <c r="T424" i="25" s="1"/>
  <c r="AI424" i="25"/>
  <c r="X424" i="25" s="1"/>
  <c r="AM424" i="25"/>
  <c r="AB424" i="25" s="1"/>
  <c r="AF412" i="25"/>
  <c r="U412" i="25" s="1"/>
  <c r="AJ412" i="25"/>
  <c r="Y412" i="25" s="1"/>
  <c r="AN412" i="25"/>
  <c r="AC412" i="25" s="1"/>
  <c r="AG412" i="25"/>
  <c r="V412" i="25" s="1"/>
  <c r="AK412" i="25"/>
  <c r="Z412" i="25" s="1"/>
  <c r="AO412" i="25"/>
  <c r="AD412" i="25" s="1"/>
  <c r="AH408" i="25"/>
  <c r="W408" i="25" s="1"/>
  <c r="AL408" i="25"/>
  <c r="AA408" i="25" s="1"/>
  <c r="AE408" i="25"/>
  <c r="T408" i="25" s="1"/>
  <c r="AI408" i="25"/>
  <c r="X408" i="25" s="1"/>
  <c r="AM408" i="25"/>
  <c r="AB408" i="25" s="1"/>
  <c r="AF400" i="25"/>
  <c r="U400" i="25" s="1"/>
  <c r="AJ400" i="25"/>
  <c r="Y400" i="25" s="1"/>
  <c r="AN400" i="25"/>
  <c r="AC400" i="25" s="1"/>
  <c r="AG400" i="25"/>
  <c r="V400" i="25" s="1"/>
  <c r="AK400" i="25"/>
  <c r="Z400" i="25" s="1"/>
  <c r="AO400" i="25"/>
  <c r="AD400" i="25" s="1"/>
  <c r="AH388" i="25"/>
  <c r="W388" i="25" s="1"/>
  <c r="AL388" i="25"/>
  <c r="AA388" i="25" s="1"/>
  <c r="AE388" i="25"/>
  <c r="T388" i="25" s="1"/>
  <c r="AI388" i="25"/>
  <c r="X388" i="25" s="1"/>
  <c r="AM388" i="25"/>
  <c r="AB388" i="25" s="1"/>
  <c r="AF380" i="25"/>
  <c r="U380" i="25" s="1"/>
  <c r="AJ380" i="25"/>
  <c r="Y380" i="25" s="1"/>
  <c r="AN380" i="25"/>
  <c r="AC380" i="25" s="1"/>
  <c r="AG380" i="25"/>
  <c r="V380" i="25" s="1"/>
  <c r="AK380" i="25"/>
  <c r="Z380" i="25" s="1"/>
  <c r="AO380" i="25"/>
  <c r="AD380" i="25" s="1"/>
  <c r="AL653" i="25"/>
  <c r="AA653" i="25" s="1"/>
  <c r="AJ653" i="25"/>
  <c r="Y653" i="25" s="1"/>
  <c r="AE653" i="25"/>
  <c r="T653" i="25" s="1"/>
  <c r="AI653" i="25"/>
  <c r="X653" i="25" s="1"/>
  <c r="AM653" i="25"/>
  <c r="AB653" i="25" s="1"/>
  <c r="AE598" i="25"/>
  <c r="T598" i="25" s="1"/>
  <c r="AM598" i="25"/>
  <c r="AB598" i="25" s="1"/>
  <c r="AK598" i="25"/>
  <c r="Z598" i="25" s="1"/>
  <c r="AF598" i="25"/>
  <c r="U598" i="25" s="1"/>
  <c r="AJ598" i="25"/>
  <c r="Y598" i="25" s="1"/>
  <c r="AN598" i="25"/>
  <c r="AC598" i="25" s="1"/>
  <c r="AG541" i="25"/>
  <c r="V541" i="25" s="1"/>
  <c r="AK541" i="25"/>
  <c r="Z541" i="25" s="1"/>
  <c r="AO541" i="25"/>
  <c r="AD541" i="25" s="1"/>
  <c r="AH541" i="25"/>
  <c r="W541" i="25" s="1"/>
  <c r="AL541" i="25"/>
  <c r="AA541" i="25" s="1"/>
  <c r="AE509" i="25"/>
  <c r="T509" i="25" s="1"/>
  <c r="AI509" i="25"/>
  <c r="X509" i="25" s="1"/>
  <c r="AM509" i="25"/>
  <c r="AB509" i="25" s="1"/>
  <c r="AF509" i="25"/>
  <c r="U509" i="25" s="1"/>
  <c r="AJ509" i="25"/>
  <c r="Y509" i="25" s="1"/>
  <c r="AN509" i="25"/>
  <c r="AC509" i="25" s="1"/>
  <c r="AH378" i="25"/>
  <c r="W378" i="25" s="1"/>
  <c r="AL378" i="25"/>
  <c r="AA378" i="25" s="1"/>
  <c r="AE378" i="25"/>
  <c r="T378" i="25" s="1"/>
  <c r="AI378" i="25"/>
  <c r="X378" i="25" s="1"/>
  <c r="AM378" i="25"/>
  <c r="AB378" i="25" s="1"/>
  <c r="AF250" i="25"/>
  <c r="U250" i="25" s="1"/>
  <c r="AJ250" i="25"/>
  <c r="Y250" i="25" s="1"/>
  <c r="AN250" i="25"/>
  <c r="AC250" i="25" s="1"/>
  <c r="AG250" i="25"/>
  <c r="V250" i="25" s="1"/>
  <c r="AK250" i="25"/>
  <c r="Z250" i="25" s="1"/>
  <c r="AO250" i="25"/>
  <c r="AD250" i="25" s="1"/>
  <c r="AL805" i="25"/>
  <c r="AA805" i="25" s="1"/>
  <c r="AJ805" i="25"/>
  <c r="Y805" i="25" s="1"/>
  <c r="AE805" i="25"/>
  <c r="T805" i="25" s="1"/>
  <c r="AI805" i="25"/>
  <c r="X805" i="25" s="1"/>
  <c r="AM805" i="25"/>
  <c r="AB805" i="25" s="1"/>
  <c r="AH789" i="25"/>
  <c r="W789" i="25" s="1"/>
  <c r="AF789" i="25"/>
  <c r="U789" i="25" s="1"/>
  <c r="AN789" i="25"/>
  <c r="AC789" i="25" s="1"/>
  <c r="AG789" i="25"/>
  <c r="V789" i="25" s="1"/>
  <c r="AK789" i="25"/>
  <c r="Z789" i="25" s="1"/>
  <c r="AO789" i="25"/>
  <c r="AD789" i="25" s="1"/>
  <c r="AL773" i="25"/>
  <c r="AA773" i="25" s="1"/>
  <c r="AJ773" i="25"/>
  <c r="Y773" i="25" s="1"/>
  <c r="AE773" i="25"/>
  <c r="T773" i="25" s="1"/>
  <c r="AI773" i="25"/>
  <c r="X773" i="25" s="1"/>
  <c r="AM773" i="25"/>
  <c r="AB773" i="25" s="1"/>
  <c r="AH757" i="25"/>
  <c r="W757" i="25" s="1"/>
  <c r="AF757" i="25"/>
  <c r="U757" i="25" s="1"/>
  <c r="AN757" i="25"/>
  <c r="AC757" i="25" s="1"/>
  <c r="AG757" i="25"/>
  <c r="V757" i="25" s="1"/>
  <c r="AK757" i="25"/>
  <c r="Z757" i="25" s="1"/>
  <c r="AO757" i="25"/>
  <c r="AD757" i="25" s="1"/>
  <c r="AI734" i="25"/>
  <c r="X734" i="25" s="1"/>
  <c r="AG734" i="25"/>
  <c r="V734" i="25" s="1"/>
  <c r="AO734" i="25"/>
  <c r="AD734" i="25" s="1"/>
  <c r="AH734" i="25"/>
  <c r="W734" i="25" s="1"/>
  <c r="AL734" i="25"/>
  <c r="AA734" i="25" s="1"/>
  <c r="AE714" i="25"/>
  <c r="T714" i="25" s="1"/>
  <c r="AM714" i="25"/>
  <c r="AB714" i="25" s="1"/>
  <c r="AK714" i="25"/>
  <c r="Z714" i="25" s="1"/>
  <c r="AF714" i="25"/>
  <c r="U714" i="25" s="1"/>
  <c r="AJ714" i="25"/>
  <c r="Y714" i="25" s="1"/>
  <c r="AN714" i="25"/>
  <c r="AC714" i="25" s="1"/>
  <c r="AI698" i="25"/>
  <c r="X698" i="25" s="1"/>
  <c r="AG698" i="25"/>
  <c r="V698" i="25" s="1"/>
  <c r="AO698" i="25"/>
  <c r="AD698" i="25" s="1"/>
  <c r="AH698" i="25"/>
  <c r="W698" i="25" s="1"/>
  <c r="AL698" i="25"/>
  <c r="AA698" i="25" s="1"/>
  <c r="AE682" i="25"/>
  <c r="T682" i="25" s="1"/>
  <c r="AM682" i="25"/>
  <c r="AB682" i="25" s="1"/>
  <c r="AK682" i="25"/>
  <c r="Z682" i="25" s="1"/>
  <c r="AF682" i="25"/>
  <c r="U682" i="25" s="1"/>
  <c r="AJ682" i="25"/>
  <c r="Y682" i="25" s="1"/>
  <c r="AN682" i="25"/>
  <c r="AC682" i="25" s="1"/>
  <c r="AI666" i="25"/>
  <c r="X666" i="25" s="1"/>
  <c r="AG666" i="25"/>
  <c r="V666" i="25" s="1"/>
  <c r="AO666" i="25"/>
  <c r="AD666" i="25" s="1"/>
  <c r="AH666" i="25"/>
  <c r="W666" i="25" s="1"/>
  <c r="AL666" i="25"/>
  <c r="AA666" i="25" s="1"/>
  <c r="AF707" i="25"/>
  <c r="U707" i="25" s="1"/>
  <c r="AN707" i="25"/>
  <c r="AC707" i="25" s="1"/>
  <c r="AL707" i="25"/>
  <c r="AA707" i="25" s="1"/>
  <c r="AG707" i="25"/>
  <c r="V707" i="25" s="1"/>
  <c r="AK707" i="25"/>
  <c r="Z707" i="25" s="1"/>
  <c r="AO707" i="25"/>
  <c r="AD707" i="25" s="1"/>
  <c r="AJ691" i="25"/>
  <c r="Y691" i="25" s="1"/>
  <c r="AH691" i="25"/>
  <c r="W691" i="25" s="1"/>
  <c r="AE691" i="25"/>
  <c r="T691" i="25" s="1"/>
  <c r="AI691" i="25"/>
  <c r="X691" i="25" s="1"/>
  <c r="AM691" i="25"/>
  <c r="AB691" i="25" s="1"/>
  <c r="AF675" i="25"/>
  <c r="U675" i="25" s="1"/>
  <c r="AN675" i="25"/>
  <c r="AC675" i="25" s="1"/>
  <c r="AL675" i="25"/>
  <c r="AA675" i="25" s="1"/>
  <c r="AG675" i="25"/>
  <c r="V675" i="25" s="1"/>
  <c r="AK675" i="25"/>
  <c r="Z675" i="25" s="1"/>
  <c r="AO675" i="25"/>
  <c r="AD675" i="25" s="1"/>
  <c r="AK660" i="25"/>
  <c r="Z660" i="25" s="1"/>
  <c r="AE660" i="25"/>
  <c r="T660" i="25" s="1"/>
  <c r="AM660" i="25"/>
  <c r="AB660" i="25" s="1"/>
  <c r="AH660" i="25"/>
  <c r="W660" i="25" s="1"/>
  <c r="AL660" i="25"/>
  <c r="AA660" i="25" s="1"/>
  <c r="AG644" i="25"/>
  <c r="V644" i="25" s="1"/>
  <c r="AO644" i="25"/>
  <c r="AD644" i="25" s="1"/>
  <c r="AI644" i="25"/>
  <c r="X644" i="25" s="1"/>
  <c r="AF644" i="25"/>
  <c r="U644" i="25" s="1"/>
  <c r="AJ644" i="25"/>
  <c r="Y644" i="25" s="1"/>
  <c r="AN644" i="25"/>
  <c r="AC644" i="25" s="1"/>
  <c r="AK624" i="25"/>
  <c r="Z624" i="25" s="1"/>
  <c r="AE624" i="25"/>
  <c r="T624" i="25" s="1"/>
  <c r="AM624" i="25"/>
  <c r="AB624" i="25" s="1"/>
  <c r="AH624" i="25"/>
  <c r="W624" i="25" s="1"/>
  <c r="AL624" i="25"/>
  <c r="AA624" i="25" s="1"/>
  <c r="AG608" i="25"/>
  <c r="V608" i="25" s="1"/>
  <c r="AO608" i="25"/>
  <c r="AD608" i="25" s="1"/>
  <c r="AI608" i="25"/>
  <c r="X608" i="25" s="1"/>
  <c r="AF608" i="25"/>
  <c r="U608" i="25" s="1"/>
  <c r="AJ608" i="25"/>
  <c r="Y608" i="25" s="1"/>
  <c r="AN608" i="25"/>
  <c r="AC608" i="25" s="1"/>
  <c r="AK592" i="25"/>
  <c r="Z592" i="25" s="1"/>
  <c r="AE592" i="25"/>
  <c r="T592" i="25" s="1"/>
  <c r="AM592" i="25"/>
  <c r="AB592" i="25" s="1"/>
  <c r="AH592" i="25"/>
  <c r="W592" i="25" s="1"/>
  <c r="AL592" i="25"/>
  <c r="AA592" i="25" s="1"/>
  <c r="AG576" i="25"/>
  <c r="V576" i="25" s="1"/>
  <c r="AO576" i="25"/>
  <c r="AD576" i="25" s="1"/>
  <c r="AI576" i="25"/>
  <c r="X576" i="25" s="1"/>
  <c r="AF576" i="25"/>
  <c r="U576" i="25" s="1"/>
  <c r="AJ576" i="25"/>
  <c r="Y576" i="25" s="1"/>
  <c r="AN576" i="25"/>
  <c r="AC576" i="25" s="1"/>
  <c r="AK556" i="25"/>
  <c r="Z556" i="25" s="1"/>
  <c r="AE556" i="25"/>
  <c r="T556" i="25" s="1"/>
  <c r="AM556" i="25"/>
  <c r="AB556" i="25" s="1"/>
  <c r="AH556" i="25"/>
  <c r="W556" i="25" s="1"/>
  <c r="AL556" i="25"/>
  <c r="AA556" i="25" s="1"/>
  <c r="AF540" i="25"/>
  <c r="U540" i="25" s="1"/>
  <c r="AJ540" i="25"/>
  <c r="Y540" i="25" s="1"/>
  <c r="AN540" i="25"/>
  <c r="AC540" i="25" s="1"/>
  <c r="AG540" i="25"/>
  <c r="V540" i="25" s="1"/>
  <c r="AK540" i="25"/>
  <c r="Z540" i="25" s="1"/>
  <c r="AO540" i="25"/>
  <c r="AD540" i="25" s="1"/>
  <c r="AH524" i="25"/>
  <c r="W524" i="25" s="1"/>
  <c r="AL524" i="25"/>
  <c r="AA524" i="25" s="1"/>
  <c r="AE524" i="25"/>
  <c r="T524" i="25" s="1"/>
  <c r="AI524" i="25"/>
  <c r="X524" i="25" s="1"/>
  <c r="AM524" i="25"/>
  <c r="AB524" i="25" s="1"/>
  <c r="AF508" i="25"/>
  <c r="U508" i="25" s="1"/>
  <c r="AJ508" i="25"/>
  <c r="Y508" i="25" s="1"/>
  <c r="AN508" i="25"/>
  <c r="AC508" i="25" s="1"/>
  <c r="AG508" i="25"/>
  <c r="V508" i="25" s="1"/>
  <c r="AK508" i="25"/>
  <c r="Z508" i="25" s="1"/>
  <c r="AO508" i="25"/>
  <c r="AD508" i="25" s="1"/>
  <c r="AH492" i="25"/>
  <c r="W492" i="25" s="1"/>
  <c r="AL492" i="25"/>
  <c r="AA492" i="25" s="1"/>
  <c r="AE492" i="25"/>
  <c r="T492" i="25" s="1"/>
  <c r="AI492" i="25"/>
  <c r="X492" i="25" s="1"/>
  <c r="AM492" i="25"/>
  <c r="AB492" i="25" s="1"/>
  <c r="AF476" i="25"/>
  <c r="U476" i="25" s="1"/>
  <c r="AJ476" i="25"/>
  <c r="Y476" i="25" s="1"/>
  <c r="AN476" i="25"/>
  <c r="AC476" i="25" s="1"/>
  <c r="AG476" i="25"/>
  <c r="V476" i="25" s="1"/>
  <c r="AK476" i="25"/>
  <c r="Z476" i="25" s="1"/>
  <c r="AO476" i="25"/>
  <c r="AD476" i="25" s="1"/>
  <c r="AH460" i="25"/>
  <c r="W460" i="25" s="1"/>
  <c r="AL460" i="25"/>
  <c r="AA460" i="25" s="1"/>
  <c r="AE460" i="25"/>
  <c r="T460" i="25" s="1"/>
  <c r="AI460" i="25"/>
  <c r="X460" i="25" s="1"/>
  <c r="AM460" i="25"/>
  <c r="AB460" i="25" s="1"/>
  <c r="AF444" i="25"/>
  <c r="U444" i="25" s="1"/>
  <c r="AJ444" i="25"/>
  <c r="Y444" i="25" s="1"/>
  <c r="AN444" i="25"/>
  <c r="AC444" i="25" s="1"/>
  <c r="AG444" i="25"/>
  <c r="V444" i="25" s="1"/>
  <c r="AK444" i="25"/>
  <c r="Z444" i="25" s="1"/>
  <c r="AO444" i="25"/>
  <c r="AD444" i="25" s="1"/>
  <c r="AH428" i="25"/>
  <c r="W428" i="25" s="1"/>
  <c r="AL428" i="25"/>
  <c r="AA428" i="25" s="1"/>
  <c r="AE428" i="25"/>
  <c r="T428" i="25" s="1"/>
  <c r="AI428" i="25"/>
  <c r="X428" i="25" s="1"/>
  <c r="AM428" i="25"/>
  <c r="AB428" i="25" s="1"/>
  <c r="AF416" i="25"/>
  <c r="U416" i="25" s="1"/>
  <c r="AJ416" i="25"/>
  <c r="Y416" i="25" s="1"/>
  <c r="AN416" i="25"/>
  <c r="AC416" i="25" s="1"/>
  <c r="AG416" i="25"/>
  <c r="V416" i="25" s="1"/>
  <c r="AK416" i="25"/>
  <c r="Z416" i="25" s="1"/>
  <c r="AO416" i="25"/>
  <c r="AD416" i="25" s="1"/>
  <c r="AH404" i="25"/>
  <c r="W404" i="25" s="1"/>
  <c r="AL404" i="25"/>
  <c r="AA404" i="25" s="1"/>
  <c r="AE404" i="25"/>
  <c r="T404" i="25" s="1"/>
  <c r="AI404" i="25"/>
  <c r="X404" i="25" s="1"/>
  <c r="AM404" i="25"/>
  <c r="AB404" i="25" s="1"/>
  <c r="AF396" i="25"/>
  <c r="U396" i="25" s="1"/>
  <c r="AJ396" i="25"/>
  <c r="Y396" i="25" s="1"/>
  <c r="AN396" i="25"/>
  <c r="AC396" i="25" s="1"/>
  <c r="AG396" i="25"/>
  <c r="V396" i="25" s="1"/>
  <c r="AK396" i="25"/>
  <c r="Z396" i="25" s="1"/>
  <c r="AO396" i="25"/>
  <c r="AD396" i="25" s="1"/>
  <c r="AH392" i="25"/>
  <c r="W392" i="25" s="1"/>
  <c r="AL392" i="25"/>
  <c r="AA392" i="25" s="1"/>
  <c r="AE392" i="25"/>
  <c r="T392" i="25" s="1"/>
  <c r="AI392" i="25"/>
  <c r="X392" i="25" s="1"/>
  <c r="AM392" i="25"/>
  <c r="AB392" i="25" s="1"/>
  <c r="AF360" i="25"/>
  <c r="U360" i="25" s="1"/>
  <c r="AJ360" i="25"/>
  <c r="Y360" i="25" s="1"/>
  <c r="AN360" i="25"/>
  <c r="AC360" i="25" s="1"/>
  <c r="AG360" i="25"/>
  <c r="V360" i="25" s="1"/>
  <c r="AK360" i="25"/>
  <c r="Z360" i="25" s="1"/>
  <c r="AO360" i="25"/>
  <c r="AD360" i="25" s="1"/>
  <c r="AH348" i="25"/>
  <c r="W348" i="25" s="1"/>
  <c r="AL348" i="25"/>
  <c r="AA348" i="25" s="1"/>
  <c r="AE348" i="25"/>
  <c r="T348" i="25" s="1"/>
  <c r="AI348" i="25"/>
  <c r="X348" i="25" s="1"/>
  <c r="AM348" i="25"/>
  <c r="AB348" i="25" s="1"/>
  <c r="AF336" i="25"/>
  <c r="U336" i="25" s="1"/>
  <c r="AJ336" i="25"/>
  <c r="Y336" i="25" s="1"/>
  <c r="AN336" i="25"/>
  <c r="AC336" i="25" s="1"/>
  <c r="AG336" i="25"/>
  <c r="V336" i="25" s="1"/>
  <c r="AK336" i="25"/>
  <c r="Z336" i="25" s="1"/>
  <c r="AO336" i="25"/>
  <c r="AD336" i="25" s="1"/>
  <c r="AH320" i="25"/>
  <c r="W320" i="25" s="1"/>
  <c r="AL320" i="25"/>
  <c r="AA320" i="25" s="1"/>
  <c r="AE320" i="25"/>
  <c r="T320" i="25" s="1"/>
  <c r="AI320" i="25"/>
  <c r="X320" i="25" s="1"/>
  <c r="AM320" i="25"/>
  <c r="AB320" i="25" s="1"/>
  <c r="AF304" i="25"/>
  <c r="U304" i="25" s="1"/>
  <c r="AJ304" i="25"/>
  <c r="Y304" i="25" s="1"/>
  <c r="AN304" i="25"/>
  <c r="AC304" i="25" s="1"/>
  <c r="AG304" i="25"/>
  <c r="V304" i="25" s="1"/>
  <c r="AK304" i="25"/>
  <c r="Z304" i="25" s="1"/>
  <c r="AO304" i="25"/>
  <c r="AD304" i="25" s="1"/>
  <c r="AH288" i="25"/>
  <c r="W288" i="25" s="1"/>
  <c r="AL288" i="25"/>
  <c r="AA288" i="25" s="1"/>
  <c r="AE288" i="25"/>
  <c r="T288" i="25" s="1"/>
  <c r="AI288" i="25"/>
  <c r="X288" i="25" s="1"/>
  <c r="AM288" i="25"/>
  <c r="AB288" i="25" s="1"/>
  <c r="AF272" i="25"/>
  <c r="U272" i="25" s="1"/>
  <c r="AJ272" i="25"/>
  <c r="Y272" i="25" s="1"/>
  <c r="AN272" i="25"/>
  <c r="AC272" i="25" s="1"/>
  <c r="AG272" i="25"/>
  <c r="V272" i="25" s="1"/>
  <c r="AK272" i="25"/>
  <c r="Z272" i="25" s="1"/>
  <c r="AO272" i="25"/>
  <c r="AD272" i="25" s="1"/>
  <c r="AH256" i="25"/>
  <c r="W256" i="25" s="1"/>
  <c r="AL256" i="25"/>
  <c r="AA256" i="25" s="1"/>
  <c r="AE256" i="25"/>
  <c r="T256" i="25" s="1"/>
  <c r="AI256" i="25"/>
  <c r="X256" i="25" s="1"/>
  <c r="AM256" i="25"/>
  <c r="AB256" i="25" s="1"/>
  <c r="AF240" i="25"/>
  <c r="U240" i="25" s="1"/>
  <c r="AJ240" i="25"/>
  <c r="Y240" i="25" s="1"/>
  <c r="AN240" i="25"/>
  <c r="AC240" i="25" s="1"/>
  <c r="AG240" i="25"/>
  <c r="V240" i="25" s="1"/>
  <c r="AK240" i="25"/>
  <c r="Z240" i="25" s="1"/>
  <c r="AO240" i="25"/>
  <c r="AD240" i="25" s="1"/>
  <c r="AH224" i="25"/>
  <c r="W224" i="25" s="1"/>
  <c r="AL224" i="25"/>
  <c r="AA224" i="25" s="1"/>
  <c r="AE224" i="25"/>
  <c r="T224" i="25" s="1"/>
  <c r="AI224" i="25"/>
  <c r="X224" i="25" s="1"/>
  <c r="AM224" i="25"/>
  <c r="AB224" i="25" s="1"/>
  <c r="AF208" i="25"/>
  <c r="U208" i="25" s="1"/>
  <c r="AJ208" i="25"/>
  <c r="Y208" i="25" s="1"/>
  <c r="AN208" i="25"/>
  <c r="AC208" i="25" s="1"/>
  <c r="AG208" i="25"/>
  <c r="V208" i="25" s="1"/>
  <c r="AK208" i="25"/>
  <c r="Z208" i="25" s="1"/>
  <c r="AO208" i="25"/>
  <c r="AD208" i="25" s="1"/>
  <c r="AH192" i="25"/>
  <c r="W192" i="25" s="1"/>
  <c r="AL192" i="25"/>
  <c r="AA192" i="25" s="1"/>
  <c r="AE192" i="25"/>
  <c r="T192" i="25" s="1"/>
  <c r="AI192" i="25"/>
  <c r="X192" i="25" s="1"/>
  <c r="AM192" i="25"/>
  <c r="AB192" i="25" s="1"/>
  <c r="AF178" i="25"/>
  <c r="U178" i="25" s="1"/>
  <c r="AJ178" i="25"/>
  <c r="Y178" i="25" s="1"/>
  <c r="AN178" i="25"/>
  <c r="AC178" i="25" s="1"/>
  <c r="AG178" i="25"/>
  <c r="V178" i="25" s="1"/>
  <c r="AK178" i="25"/>
  <c r="Z178" i="25" s="1"/>
  <c r="AO178" i="25"/>
  <c r="AD178" i="25" s="1"/>
  <c r="AH160" i="25"/>
  <c r="W160" i="25" s="1"/>
  <c r="AL160" i="25"/>
  <c r="AA160" i="25" s="1"/>
  <c r="AE160" i="25"/>
  <c r="T160" i="25" s="1"/>
  <c r="AI160" i="25"/>
  <c r="X160" i="25" s="1"/>
  <c r="AM160" i="25"/>
  <c r="AB160" i="25" s="1"/>
  <c r="AF144" i="25"/>
  <c r="U144" i="25" s="1"/>
  <c r="AJ144" i="25"/>
  <c r="Y144" i="25" s="1"/>
  <c r="AN144" i="25"/>
  <c r="AC144" i="25" s="1"/>
  <c r="AG144" i="25"/>
  <c r="V144" i="25" s="1"/>
  <c r="AK144" i="25"/>
  <c r="Z144" i="25" s="1"/>
  <c r="AO144" i="25"/>
  <c r="AD144" i="25" s="1"/>
  <c r="AH132" i="25"/>
  <c r="W132" i="25" s="1"/>
  <c r="AL132" i="25"/>
  <c r="AA132" i="25" s="1"/>
  <c r="AE132" i="25"/>
  <c r="T132" i="25" s="1"/>
  <c r="AI132" i="25"/>
  <c r="X132" i="25" s="1"/>
  <c r="AM132" i="25"/>
  <c r="AB132" i="25" s="1"/>
  <c r="AF116" i="25"/>
  <c r="U116" i="25" s="1"/>
  <c r="AJ116" i="25"/>
  <c r="Y116" i="25" s="1"/>
  <c r="AN116" i="25"/>
  <c r="AC116" i="25" s="1"/>
  <c r="AG116" i="25"/>
  <c r="V116" i="25" s="1"/>
  <c r="AK116" i="25"/>
  <c r="Z116" i="25" s="1"/>
  <c r="AO116" i="25"/>
  <c r="AD116" i="25" s="1"/>
  <c r="AH94" i="25"/>
  <c r="W94" i="25" s="1"/>
  <c r="AL94" i="25"/>
  <c r="AA94" i="25" s="1"/>
  <c r="AE94" i="25"/>
  <c r="T94" i="25" s="1"/>
  <c r="AI94" i="25"/>
  <c r="X94" i="25" s="1"/>
  <c r="AM94" i="25"/>
  <c r="AB94" i="25" s="1"/>
  <c r="AH78" i="25"/>
  <c r="W78" i="25" s="1"/>
  <c r="AF78" i="25"/>
  <c r="U78" i="25" s="1"/>
  <c r="AN78" i="25"/>
  <c r="AC78" i="25" s="1"/>
  <c r="AG78" i="25"/>
  <c r="V78" i="25" s="1"/>
  <c r="AK78" i="25"/>
  <c r="Z78" i="25" s="1"/>
  <c r="AO78" i="25"/>
  <c r="AD78" i="25" s="1"/>
  <c r="AJ60" i="25"/>
  <c r="Y60" i="25" s="1"/>
  <c r="AH60" i="25"/>
  <c r="W60" i="25" s="1"/>
  <c r="AE60" i="25"/>
  <c r="T60" i="25" s="1"/>
  <c r="AI60" i="25"/>
  <c r="X60" i="25" s="1"/>
  <c r="AM60" i="25"/>
  <c r="AB60" i="25" s="1"/>
  <c r="AF48" i="25"/>
  <c r="U48" i="25" s="1"/>
  <c r="AN48" i="25"/>
  <c r="AC48" i="25" s="1"/>
  <c r="AL48" i="25"/>
  <c r="AA48" i="25" s="1"/>
  <c r="AG48" i="25"/>
  <c r="V48" i="25" s="1"/>
  <c r="AK48" i="25"/>
  <c r="Z48" i="25" s="1"/>
  <c r="AO48" i="25"/>
  <c r="AD48" i="25" s="1"/>
  <c r="AJ40" i="25"/>
  <c r="Y40" i="25" s="1"/>
  <c r="AH40" i="25"/>
  <c r="W40" i="25" s="1"/>
  <c r="AE40" i="25"/>
  <c r="T40" i="25" s="1"/>
  <c r="AI40" i="25"/>
  <c r="X40" i="25" s="1"/>
  <c r="AM40" i="25"/>
  <c r="AB40" i="25" s="1"/>
  <c r="AF32" i="25"/>
  <c r="U32" i="25" s="1"/>
  <c r="AN32" i="25"/>
  <c r="AC32" i="25" s="1"/>
  <c r="AL32" i="25"/>
  <c r="AA32" i="25" s="1"/>
  <c r="AG32" i="25"/>
  <c r="V32" i="25" s="1"/>
  <c r="AK32" i="25"/>
  <c r="Z32" i="25" s="1"/>
  <c r="AO32" i="25"/>
  <c r="AD32" i="25" s="1"/>
  <c r="AG161" i="25"/>
  <c r="V161" i="25" s="1"/>
  <c r="AK161" i="25"/>
  <c r="Z161" i="25" s="1"/>
  <c r="AO161" i="25"/>
  <c r="AD161" i="25" s="1"/>
  <c r="AH161" i="25"/>
  <c r="W161" i="25" s="1"/>
  <c r="AL161" i="25"/>
  <c r="AA161" i="25" s="1"/>
  <c r="AE137" i="25"/>
  <c r="T137" i="25" s="1"/>
  <c r="AI137" i="25"/>
  <c r="X137" i="25" s="1"/>
  <c r="AM137" i="25"/>
  <c r="AB137" i="25" s="1"/>
  <c r="AF137" i="25"/>
  <c r="U137" i="25" s="1"/>
  <c r="AJ137" i="25"/>
  <c r="Y137" i="25" s="1"/>
  <c r="AN137" i="25"/>
  <c r="AC137" i="25" s="1"/>
  <c r="AH174" i="25"/>
  <c r="W174" i="25" s="1"/>
  <c r="AL174" i="25"/>
  <c r="AA174" i="25" s="1"/>
  <c r="AE174" i="25"/>
  <c r="T174" i="25" s="1"/>
  <c r="AI174" i="25"/>
  <c r="X174" i="25" s="1"/>
  <c r="AM174" i="25"/>
  <c r="AB174" i="25" s="1"/>
  <c r="AH1021" i="25"/>
  <c r="W1021" i="25" s="1"/>
  <c r="AF1021" i="25"/>
  <c r="U1021" i="25" s="1"/>
  <c r="AN1021" i="25"/>
  <c r="AC1021" i="25" s="1"/>
  <c r="AG1021" i="25"/>
  <c r="V1021" i="25" s="1"/>
  <c r="AK1021" i="25"/>
  <c r="Z1021" i="25" s="1"/>
  <c r="AO1021" i="25"/>
  <c r="AD1021" i="25" s="1"/>
  <c r="AK1008" i="25"/>
  <c r="Z1008" i="25" s="1"/>
  <c r="AE1008" i="25"/>
  <c r="T1008" i="25" s="1"/>
  <c r="AM1008" i="25"/>
  <c r="AB1008" i="25" s="1"/>
  <c r="AH1008" i="25"/>
  <c r="W1008" i="25" s="1"/>
  <c r="AL1008" i="25"/>
  <c r="AA1008" i="25" s="1"/>
  <c r="AG1000" i="25"/>
  <c r="V1000" i="25" s="1"/>
  <c r="AO1000" i="25"/>
  <c r="AD1000" i="25" s="1"/>
  <c r="AI1000" i="25"/>
  <c r="X1000" i="25" s="1"/>
  <c r="AF1000" i="25"/>
  <c r="U1000" i="25" s="1"/>
  <c r="AJ1000" i="25"/>
  <c r="Y1000" i="25" s="1"/>
  <c r="AN1000" i="25"/>
  <c r="AC1000" i="25" s="1"/>
  <c r="AK992" i="25"/>
  <c r="Z992" i="25" s="1"/>
  <c r="AE992" i="25"/>
  <c r="T992" i="25" s="1"/>
  <c r="AM992" i="25"/>
  <c r="AB992" i="25" s="1"/>
  <c r="AH992" i="25"/>
  <c r="W992" i="25" s="1"/>
  <c r="AL992" i="25"/>
  <c r="AA992" i="25" s="1"/>
  <c r="AE922" i="25"/>
  <c r="T922" i="25" s="1"/>
  <c r="AM922" i="25"/>
  <c r="AB922" i="25" s="1"/>
  <c r="AK922" i="25"/>
  <c r="Z922" i="25" s="1"/>
  <c r="AF922" i="25"/>
  <c r="U922" i="25" s="1"/>
  <c r="AJ922" i="25"/>
  <c r="Y922" i="25" s="1"/>
  <c r="AN922" i="25"/>
  <c r="AC922" i="25" s="1"/>
  <c r="AL705" i="25"/>
  <c r="AA705" i="25" s="1"/>
  <c r="AJ705" i="25"/>
  <c r="Y705" i="25" s="1"/>
  <c r="AE705" i="25"/>
  <c r="T705" i="25" s="1"/>
  <c r="AI705" i="25"/>
  <c r="X705" i="25" s="1"/>
  <c r="AM705" i="25"/>
  <c r="AB705" i="25" s="1"/>
  <c r="AH673" i="25"/>
  <c r="W673" i="25" s="1"/>
  <c r="AF673" i="25"/>
  <c r="U673" i="25" s="1"/>
  <c r="AN673" i="25"/>
  <c r="AC673" i="25" s="1"/>
  <c r="AG673" i="25"/>
  <c r="V673" i="25" s="1"/>
  <c r="AK673" i="25"/>
  <c r="Z673" i="25" s="1"/>
  <c r="AO673" i="25"/>
  <c r="AD673" i="25" s="1"/>
  <c r="AJ567" i="25"/>
  <c r="Y567" i="25" s="1"/>
  <c r="AH567" i="25"/>
  <c r="W567" i="25" s="1"/>
  <c r="AE567" i="25"/>
  <c r="T567" i="25" s="1"/>
  <c r="AI567" i="25"/>
  <c r="X567" i="25" s="1"/>
  <c r="AM567" i="25"/>
  <c r="AB567" i="25" s="1"/>
  <c r="AF559" i="25"/>
  <c r="U559" i="25" s="1"/>
  <c r="AN559" i="25"/>
  <c r="AC559" i="25" s="1"/>
  <c r="AL559" i="25"/>
  <c r="AA559" i="25" s="1"/>
  <c r="AG559" i="25"/>
  <c r="V559" i="25" s="1"/>
  <c r="AK559" i="25"/>
  <c r="Z559" i="25" s="1"/>
  <c r="AO559" i="25"/>
  <c r="AD559" i="25" s="1"/>
  <c r="AJ551" i="25"/>
  <c r="Y551" i="25" s="1"/>
  <c r="AH551" i="25"/>
  <c r="W551" i="25" s="1"/>
  <c r="AE551" i="25"/>
  <c r="T551" i="25" s="1"/>
  <c r="AI551" i="25"/>
  <c r="X551" i="25" s="1"/>
  <c r="AM551" i="25"/>
  <c r="AB551" i="25" s="1"/>
  <c r="AF543" i="25"/>
  <c r="U543" i="25" s="1"/>
  <c r="AN543" i="25"/>
  <c r="AC543" i="25" s="1"/>
  <c r="AL543" i="25"/>
  <c r="AA543" i="25" s="1"/>
  <c r="AG543" i="25"/>
  <c r="V543" i="25" s="1"/>
  <c r="AK543" i="25"/>
  <c r="Z543" i="25" s="1"/>
  <c r="AO543" i="25"/>
  <c r="AD543" i="25" s="1"/>
  <c r="AG535" i="25"/>
  <c r="V535" i="25" s="1"/>
  <c r="AK535" i="25"/>
  <c r="Z535" i="25" s="1"/>
  <c r="AO535" i="25"/>
  <c r="AD535" i="25" s="1"/>
  <c r="AH535" i="25"/>
  <c r="W535" i="25" s="1"/>
  <c r="AL535" i="25"/>
  <c r="AA535" i="25" s="1"/>
  <c r="AE527" i="25"/>
  <c r="T527" i="25" s="1"/>
  <c r="AI527" i="25"/>
  <c r="X527" i="25" s="1"/>
  <c r="AM527" i="25"/>
  <c r="AB527" i="25" s="1"/>
  <c r="AF527" i="25"/>
  <c r="U527" i="25" s="1"/>
  <c r="AJ527" i="25"/>
  <c r="Y527" i="25" s="1"/>
  <c r="AN527" i="25"/>
  <c r="AC527" i="25" s="1"/>
  <c r="AG519" i="25"/>
  <c r="V519" i="25" s="1"/>
  <c r="AK519" i="25"/>
  <c r="Z519" i="25" s="1"/>
  <c r="AO519" i="25"/>
  <c r="AD519" i="25" s="1"/>
  <c r="AH519" i="25"/>
  <c r="W519" i="25" s="1"/>
  <c r="AL519" i="25"/>
  <c r="AA519" i="25" s="1"/>
  <c r="AE511" i="25"/>
  <c r="T511" i="25" s="1"/>
  <c r="AI511" i="25"/>
  <c r="X511" i="25" s="1"/>
  <c r="AM511" i="25"/>
  <c r="AB511" i="25" s="1"/>
  <c r="AF511" i="25"/>
  <c r="U511" i="25" s="1"/>
  <c r="AJ511" i="25"/>
  <c r="Y511" i="25" s="1"/>
  <c r="AN511" i="25"/>
  <c r="AC511" i="25" s="1"/>
  <c r="AG503" i="25"/>
  <c r="V503" i="25" s="1"/>
  <c r="AK503" i="25"/>
  <c r="Z503" i="25" s="1"/>
  <c r="AO503" i="25"/>
  <c r="AD503" i="25" s="1"/>
  <c r="AH503" i="25"/>
  <c r="W503" i="25" s="1"/>
  <c r="AL503" i="25"/>
  <c r="AA503" i="25" s="1"/>
  <c r="AE495" i="25"/>
  <c r="T495" i="25" s="1"/>
  <c r="AI495" i="25"/>
  <c r="X495" i="25" s="1"/>
  <c r="AM495" i="25"/>
  <c r="AB495" i="25" s="1"/>
  <c r="AF495" i="25"/>
  <c r="U495" i="25" s="1"/>
  <c r="AJ495" i="25"/>
  <c r="Y495" i="25" s="1"/>
  <c r="AN495" i="25"/>
  <c r="AC495" i="25" s="1"/>
  <c r="AG143" i="25"/>
  <c r="V143" i="25" s="1"/>
  <c r="AK143" i="25"/>
  <c r="Z143" i="25" s="1"/>
  <c r="AO143" i="25"/>
  <c r="AD143" i="25" s="1"/>
  <c r="AH143" i="25"/>
  <c r="W143" i="25" s="1"/>
  <c r="AL143" i="25"/>
  <c r="AA143" i="25" s="1"/>
  <c r="AE97" i="25"/>
  <c r="T97" i="25" s="1"/>
  <c r="AI97" i="25"/>
  <c r="X97" i="25" s="1"/>
  <c r="AM97" i="25"/>
  <c r="AB97" i="25" s="1"/>
  <c r="AF97" i="25"/>
  <c r="U97" i="25" s="1"/>
  <c r="AJ97" i="25"/>
  <c r="Y97" i="25" s="1"/>
  <c r="AN97" i="25"/>
  <c r="AC97" i="25" s="1"/>
  <c r="AG89" i="25"/>
  <c r="V89" i="25" s="1"/>
  <c r="AK89" i="25"/>
  <c r="Z89" i="25" s="1"/>
  <c r="AO89" i="25"/>
  <c r="AD89" i="25" s="1"/>
  <c r="AH89" i="25"/>
  <c r="W89" i="25" s="1"/>
  <c r="AL89" i="25"/>
  <c r="AA89" i="25" s="1"/>
  <c r="AE83" i="25"/>
  <c r="T83" i="25" s="1"/>
  <c r="AI83" i="25"/>
  <c r="X83" i="25" s="1"/>
  <c r="AM83" i="25"/>
  <c r="AB83" i="25" s="1"/>
  <c r="AF83" i="25"/>
  <c r="U83" i="25" s="1"/>
  <c r="AJ83" i="25"/>
  <c r="Y83" i="25" s="1"/>
  <c r="AN83" i="25"/>
  <c r="AC83" i="25" s="1"/>
  <c r="AK900" i="25"/>
  <c r="Z900" i="25" s="1"/>
  <c r="AE900" i="25"/>
  <c r="T900" i="25" s="1"/>
  <c r="AM900" i="25"/>
  <c r="AB900" i="25" s="1"/>
  <c r="AH900" i="25"/>
  <c r="W900" i="25" s="1"/>
  <c r="AL900" i="25"/>
  <c r="AA900" i="25" s="1"/>
  <c r="AG892" i="25"/>
  <c r="V892" i="25" s="1"/>
  <c r="AO892" i="25"/>
  <c r="AD892" i="25" s="1"/>
  <c r="AI892" i="25"/>
  <c r="X892" i="25" s="1"/>
  <c r="AF892" i="25"/>
  <c r="U892" i="25" s="1"/>
  <c r="AJ892" i="25"/>
  <c r="Y892" i="25" s="1"/>
  <c r="AN892" i="25"/>
  <c r="AC892" i="25" s="1"/>
  <c r="AK884" i="25"/>
  <c r="Z884" i="25" s="1"/>
  <c r="AE884" i="25"/>
  <c r="T884" i="25" s="1"/>
  <c r="AM884" i="25"/>
  <c r="AB884" i="25" s="1"/>
  <c r="AH884" i="25"/>
  <c r="W884" i="25" s="1"/>
  <c r="AL884" i="25"/>
  <c r="AA884" i="25" s="1"/>
  <c r="AG876" i="25"/>
  <c r="V876" i="25" s="1"/>
  <c r="AO876" i="25"/>
  <c r="AD876" i="25" s="1"/>
  <c r="AI876" i="25"/>
  <c r="X876" i="25" s="1"/>
  <c r="AF876" i="25"/>
  <c r="U876" i="25" s="1"/>
  <c r="AJ876" i="25"/>
  <c r="Y876" i="25" s="1"/>
  <c r="AN876" i="25"/>
  <c r="AC876" i="25" s="1"/>
  <c r="AK868" i="25"/>
  <c r="Z868" i="25" s="1"/>
  <c r="AE868" i="25"/>
  <c r="T868" i="25" s="1"/>
  <c r="AM868" i="25"/>
  <c r="AB868" i="25" s="1"/>
  <c r="AH868" i="25"/>
  <c r="W868" i="25" s="1"/>
  <c r="AL868" i="25"/>
  <c r="AA868" i="25" s="1"/>
  <c r="AG860" i="25"/>
  <c r="V860" i="25" s="1"/>
  <c r="AO860" i="25"/>
  <c r="AD860" i="25" s="1"/>
  <c r="AI860" i="25"/>
  <c r="X860" i="25" s="1"/>
  <c r="AF860" i="25"/>
  <c r="U860" i="25" s="1"/>
  <c r="AJ860" i="25"/>
  <c r="Y860" i="25" s="1"/>
  <c r="AN860" i="25"/>
  <c r="AC860" i="25" s="1"/>
  <c r="AK852" i="25"/>
  <c r="Z852" i="25" s="1"/>
  <c r="AE852" i="25"/>
  <c r="T852" i="25" s="1"/>
  <c r="AM852" i="25"/>
  <c r="AB852" i="25" s="1"/>
  <c r="AH852" i="25"/>
  <c r="W852" i="25" s="1"/>
  <c r="AL852" i="25"/>
  <c r="AA852" i="25" s="1"/>
  <c r="AG844" i="25"/>
  <c r="V844" i="25" s="1"/>
  <c r="AO844" i="25"/>
  <c r="AD844" i="25" s="1"/>
  <c r="AI844" i="25"/>
  <c r="X844" i="25" s="1"/>
  <c r="AF844" i="25"/>
  <c r="U844" i="25" s="1"/>
  <c r="AJ844" i="25"/>
  <c r="Y844" i="25" s="1"/>
  <c r="AN844" i="25"/>
  <c r="AC844" i="25" s="1"/>
  <c r="AK836" i="25"/>
  <c r="Z836" i="25" s="1"/>
  <c r="AE836" i="25"/>
  <c r="T836" i="25" s="1"/>
  <c r="AM836" i="25"/>
  <c r="AB836" i="25" s="1"/>
  <c r="AH836" i="25"/>
  <c r="W836" i="25" s="1"/>
  <c r="AL836" i="25"/>
  <c r="AA836" i="25" s="1"/>
  <c r="AG828" i="25"/>
  <c r="V828" i="25" s="1"/>
  <c r="AO828" i="25"/>
  <c r="AD828" i="25" s="1"/>
  <c r="AI828" i="25"/>
  <c r="X828" i="25" s="1"/>
  <c r="AF828" i="25"/>
  <c r="U828" i="25" s="1"/>
  <c r="AJ828" i="25"/>
  <c r="Y828" i="25" s="1"/>
  <c r="AN828" i="25"/>
  <c r="AC828" i="25" s="1"/>
  <c r="AK820" i="25"/>
  <c r="Z820" i="25" s="1"/>
  <c r="AE820" i="25"/>
  <c r="T820" i="25" s="1"/>
  <c r="AM820" i="25"/>
  <c r="AB820" i="25" s="1"/>
  <c r="AH820" i="25"/>
  <c r="W820" i="25" s="1"/>
  <c r="AL820" i="25"/>
  <c r="AA820" i="25" s="1"/>
  <c r="AG812" i="25"/>
  <c r="V812" i="25" s="1"/>
  <c r="AO812" i="25"/>
  <c r="AD812" i="25" s="1"/>
  <c r="AI812" i="25"/>
  <c r="X812" i="25" s="1"/>
  <c r="AF812" i="25"/>
  <c r="U812" i="25" s="1"/>
  <c r="AJ812" i="25"/>
  <c r="Y812" i="25" s="1"/>
  <c r="AN812" i="25"/>
  <c r="AC812" i="25" s="1"/>
  <c r="AK804" i="25"/>
  <c r="Z804" i="25" s="1"/>
  <c r="AE804" i="25"/>
  <c r="T804" i="25" s="1"/>
  <c r="AM804" i="25"/>
  <c r="AB804" i="25" s="1"/>
  <c r="AH804" i="25"/>
  <c r="W804" i="25" s="1"/>
  <c r="AL804" i="25"/>
  <c r="AA804" i="25" s="1"/>
  <c r="AG796" i="25"/>
  <c r="V796" i="25" s="1"/>
  <c r="AO796" i="25"/>
  <c r="AD796" i="25" s="1"/>
  <c r="AI796" i="25"/>
  <c r="X796" i="25" s="1"/>
  <c r="AF796" i="25"/>
  <c r="U796" i="25" s="1"/>
  <c r="AJ796" i="25"/>
  <c r="Y796" i="25" s="1"/>
  <c r="AN796" i="25"/>
  <c r="AC796" i="25" s="1"/>
  <c r="AK788" i="25"/>
  <c r="Z788" i="25" s="1"/>
  <c r="AE788" i="25"/>
  <c r="T788" i="25" s="1"/>
  <c r="AM788" i="25"/>
  <c r="AB788" i="25" s="1"/>
  <c r="AH788" i="25"/>
  <c r="W788" i="25" s="1"/>
  <c r="AL788" i="25"/>
  <c r="AA788" i="25" s="1"/>
  <c r="AH689" i="25"/>
  <c r="W689" i="25" s="1"/>
  <c r="AF689" i="25"/>
  <c r="U689" i="25" s="1"/>
  <c r="AN689" i="25"/>
  <c r="AC689" i="25" s="1"/>
  <c r="AG689" i="25"/>
  <c r="V689" i="25" s="1"/>
  <c r="AK689" i="25"/>
  <c r="Z689" i="25" s="1"/>
  <c r="AO689" i="25"/>
  <c r="AD689" i="25" s="1"/>
  <c r="AG163" i="25"/>
  <c r="V163" i="25" s="1"/>
  <c r="AK163" i="25"/>
  <c r="Z163" i="25" s="1"/>
  <c r="AO163" i="25"/>
  <c r="AD163" i="25" s="1"/>
  <c r="AH163" i="25"/>
  <c r="W163" i="25" s="1"/>
  <c r="AL163" i="25"/>
  <c r="AA163" i="25" s="1"/>
  <c r="AE71" i="25"/>
  <c r="T71" i="25" s="1"/>
  <c r="AM71" i="25"/>
  <c r="AB71" i="25" s="1"/>
  <c r="AK71" i="25"/>
  <c r="Z71" i="25" s="1"/>
  <c r="AF71" i="25"/>
  <c r="U71" i="25" s="1"/>
  <c r="AJ71" i="25"/>
  <c r="Y71" i="25" s="1"/>
  <c r="AN71" i="25"/>
  <c r="AC71" i="25" s="1"/>
  <c r="AI63" i="25"/>
  <c r="X63" i="25" s="1"/>
  <c r="AG63" i="25"/>
  <c r="V63" i="25" s="1"/>
  <c r="AO63" i="25"/>
  <c r="AD63" i="25" s="1"/>
  <c r="AH63" i="25"/>
  <c r="W63" i="25" s="1"/>
  <c r="AL63" i="25"/>
  <c r="AA63" i="25" s="1"/>
  <c r="AE55" i="25"/>
  <c r="T55" i="25" s="1"/>
  <c r="AM55" i="25"/>
  <c r="AB55" i="25" s="1"/>
  <c r="AK55" i="25"/>
  <c r="Z55" i="25" s="1"/>
  <c r="AF55" i="25"/>
  <c r="U55" i="25" s="1"/>
  <c r="AJ55" i="25"/>
  <c r="Y55" i="25" s="1"/>
  <c r="AN55" i="25"/>
  <c r="AC55" i="25" s="1"/>
  <c r="AL961" i="25"/>
  <c r="AA961" i="25" s="1"/>
  <c r="AJ961" i="25"/>
  <c r="Y961" i="25" s="1"/>
  <c r="AE961" i="25"/>
  <c r="T961" i="25" s="1"/>
  <c r="AI961" i="25"/>
  <c r="X961" i="25" s="1"/>
  <c r="AM961" i="25"/>
  <c r="AB961" i="25" s="1"/>
  <c r="AH909" i="25"/>
  <c r="W909" i="25" s="1"/>
  <c r="AF909" i="25"/>
  <c r="U909" i="25" s="1"/>
  <c r="AN909" i="25"/>
  <c r="AC909" i="25" s="1"/>
  <c r="AG909" i="25"/>
  <c r="V909" i="25" s="1"/>
  <c r="AK909" i="25"/>
  <c r="Z909" i="25" s="1"/>
  <c r="AO909" i="25"/>
  <c r="AD909" i="25" s="1"/>
  <c r="AI622" i="25"/>
  <c r="X622" i="25" s="1"/>
  <c r="AG622" i="25"/>
  <c r="V622" i="25" s="1"/>
  <c r="AO622" i="25"/>
  <c r="AD622" i="25" s="1"/>
  <c r="AH622" i="25"/>
  <c r="W622" i="25" s="1"/>
  <c r="AL622" i="25"/>
  <c r="AA622" i="25" s="1"/>
  <c r="AF482" i="25"/>
  <c r="U482" i="25" s="1"/>
  <c r="AJ482" i="25"/>
  <c r="Y482" i="25" s="1"/>
  <c r="AN482" i="25"/>
  <c r="AC482" i="25" s="1"/>
  <c r="AG482" i="25"/>
  <c r="V482" i="25" s="1"/>
  <c r="AK482" i="25"/>
  <c r="Z482" i="25" s="1"/>
  <c r="AO482" i="25"/>
  <c r="AD482" i="25" s="1"/>
  <c r="AH418" i="25"/>
  <c r="W418" i="25" s="1"/>
  <c r="AL418" i="25"/>
  <c r="AA418" i="25" s="1"/>
  <c r="AE418" i="25"/>
  <c r="T418" i="25" s="1"/>
  <c r="AI418" i="25"/>
  <c r="X418" i="25" s="1"/>
  <c r="AM418" i="25"/>
  <c r="AB418" i="25" s="1"/>
  <c r="AF386" i="25"/>
  <c r="U386" i="25" s="1"/>
  <c r="AJ386" i="25"/>
  <c r="Y386" i="25" s="1"/>
  <c r="AN386" i="25"/>
  <c r="AC386" i="25" s="1"/>
  <c r="AG386" i="25"/>
  <c r="V386" i="25" s="1"/>
  <c r="AK386" i="25"/>
  <c r="Z386" i="25" s="1"/>
  <c r="AO386" i="25"/>
  <c r="AD386" i="25" s="1"/>
  <c r="AH322" i="25"/>
  <c r="W322" i="25" s="1"/>
  <c r="AL322" i="25"/>
  <c r="AA322" i="25" s="1"/>
  <c r="AE322" i="25"/>
  <c r="T322" i="25" s="1"/>
  <c r="AI322" i="25"/>
  <c r="X322" i="25" s="1"/>
  <c r="AM322" i="25"/>
  <c r="AB322" i="25" s="1"/>
  <c r="AF258" i="25"/>
  <c r="U258" i="25" s="1"/>
  <c r="AJ258" i="25"/>
  <c r="Y258" i="25" s="1"/>
  <c r="AN258" i="25"/>
  <c r="AC258" i="25" s="1"/>
  <c r="AG258" i="25"/>
  <c r="V258" i="25" s="1"/>
  <c r="AK258" i="25"/>
  <c r="Z258" i="25" s="1"/>
  <c r="AO258" i="25"/>
  <c r="AD258" i="25" s="1"/>
  <c r="AH194" i="25"/>
  <c r="W194" i="25" s="1"/>
  <c r="AL194" i="25"/>
  <c r="AA194" i="25" s="1"/>
  <c r="AE194" i="25"/>
  <c r="T194" i="25" s="1"/>
  <c r="AI194" i="25"/>
  <c r="X194" i="25" s="1"/>
  <c r="AM194" i="25"/>
  <c r="AB194" i="25" s="1"/>
  <c r="AF130" i="25"/>
  <c r="U130" i="25" s="1"/>
  <c r="AJ130" i="25"/>
  <c r="Y130" i="25" s="1"/>
  <c r="AN130" i="25"/>
  <c r="AC130" i="25" s="1"/>
  <c r="AG130" i="25"/>
  <c r="V130" i="25" s="1"/>
  <c r="AK130" i="25"/>
  <c r="Z130" i="25" s="1"/>
  <c r="AO130" i="25"/>
  <c r="AD130" i="25" s="1"/>
  <c r="AH126" i="25"/>
  <c r="W126" i="25" s="1"/>
  <c r="AL126" i="25"/>
  <c r="AA126" i="25" s="1"/>
  <c r="AE126" i="25"/>
  <c r="T126" i="25" s="1"/>
  <c r="AI126" i="25"/>
  <c r="X126" i="25" s="1"/>
  <c r="AM126" i="25"/>
  <c r="AB126" i="25" s="1"/>
  <c r="AF118" i="25"/>
  <c r="U118" i="25" s="1"/>
  <c r="AJ118" i="25"/>
  <c r="Y118" i="25" s="1"/>
  <c r="AN118" i="25"/>
  <c r="AC118" i="25" s="1"/>
  <c r="AG118" i="25"/>
  <c r="V118" i="25" s="1"/>
  <c r="AK118" i="25"/>
  <c r="Z118" i="25" s="1"/>
  <c r="AO118" i="25"/>
  <c r="AD118" i="25" s="1"/>
  <c r="AH114" i="25"/>
  <c r="W114" i="25" s="1"/>
  <c r="AL114" i="25"/>
  <c r="AA114" i="25" s="1"/>
  <c r="AE114" i="25"/>
  <c r="T114" i="25" s="1"/>
  <c r="AI114" i="25"/>
  <c r="X114" i="25" s="1"/>
  <c r="AM114" i="25"/>
  <c r="AB114" i="25" s="1"/>
  <c r="AF80" i="25"/>
  <c r="U80" i="25" s="1"/>
  <c r="AJ80" i="25"/>
  <c r="Y80" i="25" s="1"/>
  <c r="AN80" i="25"/>
  <c r="AC80" i="25" s="1"/>
  <c r="AG80" i="25"/>
  <c r="V80" i="25" s="1"/>
  <c r="AK80" i="25"/>
  <c r="Z80" i="25" s="1"/>
  <c r="AO80" i="25"/>
  <c r="AD80" i="25" s="1"/>
  <c r="AL46" i="25"/>
  <c r="AA46" i="25" s="1"/>
  <c r="AJ46" i="25"/>
  <c r="Y46" i="25" s="1"/>
  <c r="AE46" i="25"/>
  <c r="T46" i="25" s="1"/>
  <c r="AI46" i="25"/>
  <c r="X46" i="25" s="1"/>
  <c r="AM46" i="25"/>
  <c r="AB46" i="25" s="1"/>
  <c r="AF298" i="25"/>
  <c r="U298" i="25" s="1"/>
  <c r="AJ298" i="25"/>
  <c r="Y298" i="25" s="1"/>
  <c r="AN298" i="25"/>
  <c r="AC298" i="25" s="1"/>
  <c r="AG298" i="25"/>
  <c r="V298" i="25" s="1"/>
  <c r="AK298" i="25"/>
  <c r="Z298" i="25" s="1"/>
  <c r="AO298" i="25"/>
  <c r="AD298" i="25" s="1"/>
  <c r="AI1010" i="25"/>
  <c r="X1010" i="25" s="1"/>
  <c r="AG1010" i="25"/>
  <c r="V1010" i="25" s="1"/>
  <c r="AO1010" i="25"/>
  <c r="AD1010" i="25" s="1"/>
  <c r="AH1010" i="25"/>
  <c r="W1010" i="25" s="1"/>
  <c r="AL1010" i="25"/>
  <c r="AA1010" i="25" s="1"/>
  <c r="AH949" i="25"/>
  <c r="W949" i="25" s="1"/>
  <c r="AF949" i="25"/>
  <c r="U949" i="25" s="1"/>
  <c r="AN949" i="25"/>
  <c r="AC949" i="25" s="1"/>
  <c r="AG949" i="25"/>
  <c r="V949" i="25" s="1"/>
  <c r="AK949" i="25"/>
  <c r="Z949" i="25" s="1"/>
  <c r="AO949" i="25"/>
  <c r="AD949" i="25" s="1"/>
  <c r="AL941" i="25"/>
  <c r="AA941" i="25" s="1"/>
  <c r="AJ941" i="25"/>
  <c r="Y941" i="25" s="1"/>
  <c r="AE941" i="25"/>
  <c r="T941" i="25" s="1"/>
  <c r="AI941" i="25"/>
  <c r="X941" i="25" s="1"/>
  <c r="AM941" i="25"/>
  <c r="AB941" i="25" s="1"/>
  <c r="AH933" i="25"/>
  <c r="W933" i="25" s="1"/>
  <c r="AF933" i="25"/>
  <c r="U933" i="25" s="1"/>
  <c r="AN933" i="25"/>
  <c r="AC933" i="25" s="1"/>
  <c r="AG933" i="25"/>
  <c r="V933" i="25" s="1"/>
  <c r="AK933" i="25"/>
  <c r="Z933" i="25" s="1"/>
  <c r="AO933" i="25"/>
  <c r="AD933" i="25" s="1"/>
  <c r="AL925" i="25"/>
  <c r="AA925" i="25" s="1"/>
  <c r="AJ925" i="25"/>
  <c r="Y925" i="25" s="1"/>
  <c r="AE925" i="25"/>
  <c r="T925" i="25" s="1"/>
  <c r="AI925" i="25"/>
  <c r="X925" i="25" s="1"/>
  <c r="AM925" i="25"/>
  <c r="AB925" i="25" s="1"/>
  <c r="AF474" i="25"/>
  <c r="U474" i="25" s="1"/>
  <c r="AJ474" i="25"/>
  <c r="Y474" i="25" s="1"/>
  <c r="AN474" i="25"/>
  <c r="AC474" i="25" s="1"/>
  <c r="AG474" i="25"/>
  <c r="V474" i="25" s="1"/>
  <c r="AK474" i="25"/>
  <c r="Z474" i="25" s="1"/>
  <c r="AO474" i="25"/>
  <c r="AD474" i="25" s="1"/>
  <c r="AH458" i="25"/>
  <c r="W458" i="25" s="1"/>
  <c r="AL458" i="25"/>
  <c r="AA458" i="25" s="1"/>
  <c r="AE458" i="25"/>
  <c r="T458" i="25" s="1"/>
  <c r="AI458" i="25"/>
  <c r="X458" i="25" s="1"/>
  <c r="AM458" i="25"/>
  <c r="AB458" i="25" s="1"/>
  <c r="AF184" i="25"/>
  <c r="U184" i="25" s="1"/>
  <c r="AJ184" i="25"/>
  <c r="Y184" i="25" s="1"/>
  <c r="AN184" i="25"/>
  <c r="AC184" i="25" s="1"/>
  <c r="AG184" i="25"/>
  <c r="V184" i="25" s="1"/>
  <c r="AK184" i="25"/>
  <c r="Z184" i="25" s="1"/>
  <c r="AO184" i="25"/>
  <c r="AD184" i="25" s="1"/>
  <c r="AH154" i="25"/>
  <c r="W154" i="25" s="1"/>
  <c r="AL154" i="25"/>
  <c r="AA154" i="25" s="1"/>
  <c r="AE154" i="25"/>
  <c r="T154" i="25" s="1"/>
  <c r="AI154" i="25"/>
  <c r="X154" i="25" s="1"/>
  <c r="AM154" i="25"/>
  <c r="AB154" i="25" s="1"/>
  <c r="AF150" i="25"/>
  <c r="U150" i="25" s="1"/>
  <c r="AJ150" i="25"/>
  <c r="Y150" i="25" s="1"/>
  <c r="AN150" i="25"/>
  <c r="AC150" i="25" s="1"/>
  <c r="AG150" i="25"/>
  <c r="V150" i="25" s="1"/>
  <c r="AK150" i="25"/>
  <c r="Z150" i="25" s="1"/>
  <c r="AO150" i="25"/>
  <c r="AD150" i="25" s="1"/>
  <c r="AE141" i="25"/>
  <c r="T141" i="25" s="1"/>
  <c r="AI141" i="25"/>
  <c r="X141" i="25" s="1"/>
  <c r="AM141" i="25"/>
  <c r="AB141" i="25" s="1"/>
  <c r="AF141" i="25"/>
  <c r="U141" i="25" s="1"/>
  <c r="AJ141" i="25"/>
  <c r="Y141" i="25" s="1"/>
  <c r="AN141" i="25"/>
  <c r="AC141" i="25" s="1"/>
  <c r="AG169" i="25"/>
  <c r="V169" i="25" s="1"/>
  <c r="AK169" i="25"/>
  <c r="Z169" i="25" s="1"/>
  <c r="AO169" i="25"/>
  <c r="AD169" i="25" s="1"/>
  <c r="AH169" i="25"/>
  <c r="W169" i="25" s="1"/>
  <c r="AL169" i="25"/>
  <c r="AA169" i="25" s="1"/>
  <c r="AE153" i="25"/>
  <c r="T153" i="25" s="1"/>
  <c r="AI153" i="25"/>
  <c r="X153" i="25" s="1"/>
  <c r="AM153" i="25"/>
  <c r="AB153" i="25" s="1"/>
  <c r="AF153" i="25"/>
  <c r="U153" i="25" s="1"/>
  <c r="AJ153" i="25"/>
  <c r="Y153" i="25" s="1"/>
  <c r="AN153" i="25"/>
  <c r="AC153" i="25" s="1"/>
  <c r="AG419" i="25"/>
  <c r="V419" i="25" s="1"/>
  <c r="AK419" i="25"/>
  <c r="Z419" i="25" s="1"/>
  <c r="AO419" i="25"/>
  <c r="AD419" i="25" s="1"/>
  <c r="AH419" i="25"/>
  <c r="W419" i="25" s="1"/>
  <c r="AL419" i="25"/>
  <c r="AA419" i="25" s="1"/>
  <c r="AH1009" i="25"/>
  <c r="W1009" i="25" s="1"/>
  <c r="AF1009" i="25"/>
  <c r="U1009" i="25" s="1"/>
  <c r="AN1009" i="25"/>
  <c r="AC1009" i="25" s="1"/>
  <c r="AG1009" i="25"/>
  <c r="V1009" i="25" s="1"/>
  <c r="AK1009" i="25"/>
  <c r="Z1009" i="25" s="1"/>
  <c r="AO1009" i="25"/>
  <c r="AD1009" i="25" s="1"/>
  <c r="AK37" i="25"/>
  <c r="Z37" i="25" s="1"/>
  <c r="AE37" i="25"/>
  <c r="T37" i="25" s="1"/>
  <c r="AM37" i="25"/>
  <c r="AB37" i="25" s="1"/>
  <c r="AH37" i="25"/>
  <c r="W37" i="25" s="1"/>
  <c r="AL37" i="25"/>
  <c r="AA37" i="25" s="1"/>
  <c r="AE35" i="25"/>
  <c r="T35" i="25" s="1"/>
  <c r="AM35" i="25"/>
  <c r="AB35" i="25" s="1"/>
  <c r="AK35" i="25"/>
  <c r="Z35" i="25" s="1"/>
  <c r="AF35" i="25"/>
  <c r="U35" i="25" s="1"/>
  <c r="AJ35" i="25"/>
  <c r="Y35" i="25" s="1"/>
  <c r="AN35" i="25"/>
  <c r="AC35" i="25" s="1"/>
  <c r="AI43" i="25"/>
  <c r="X43" i="25" s="1"/>
  <c r="AG43" i="25"/>
  <c r="V43" i="25" s="1"/>
  <c r="AO43" i="25"/>
  <c r="AD43" i="25" s="1"/>
  <c r="AH43" i="25"/>
  <c r="W43" i="25" s="1"/>
  <c r="AL43" i="25"/>
  <c r="AA43" i="25" s="1"/>
  <c r="AG916" i="25"/>
  <c r="V916" i="25" s="1"/>
  <c r="AO916" i="25"/>
  <c r="AD916" i="25" s="1"/>
  <c r="AI916" i="25"/>
  <c r="X916" i="25" s="1"/>
  <c r="AF916" i="25"/>
  <c r="U916" i="25" s="1"/>
  <c r="AJ916" i="25"/>
  <c r="Y916" i="25" s="1"/>
  <c r="AN916" i="25"/>
  <c r="AC916" i="25" s="1"/>
  <c r="AK984" i="25"/>
  <c r="Z984" i="25" s="1"/>
  <c r="AE984" i="25"/>
  <c r="T984" i="25" s="1"/>
  <c r="AM984" i="25"/>
  <c r="AB984" i="25" s="1"/>
  <c r="AH984" i="25"/>
  <c r="W984" i="25" s="1"/>
  <c r="AL984" i="25"/>
  <c r="AA984" i="25" s="1"/>
  <c r="AG968" i="25"/>
  <c r="V968" i="25" s="1"/>
  <c r="AO968" i="25"/>
  <c r="AD968" i="25" s="1"/>
  <c r="AI968" i="25"/>
  <c r="X968" i="25" s="1"/>
  <c r="AF968" i="25"/>
  <c r="U968" i="25" s="1"/>
  <c r="AJ968" i="25"/>
  <c r="Y968" i="25" s="1"/>
  <c r="AN968" i="25"/>
  <c r="AC968" i="25" s="1"/>
  <c r="AI990" i="25"/>
  <c r="X990" i="25" s="1"/>
  <c r="AG990" i="25"/>
  <c r="V990" i="25" s="1"/>
  <c r="AO990" i="25"/>
  <c r="AD990" i="25" s="1"/>
  <c r="AH990" i="25"/>
  <c r="W990" i="25" s="1"/>
  <c r="AL990" i="25"/>
  <c r="AA990" i="25" s="1"/>
  <c r="AE974" i="25"/>
  <c r="T974" i="25" s="1"/>
  <c r="AM974" i="25"/>
  <c r="AB974" i="25" s="1"/>
  <c r="AK974" i="25"/>
  <c r="Z974" i="25" s="1"/>
  <c r="AF974" i="25"/>
  <c r="U974" i="25" s="1"/>
  <c r="AJ974" i="25"/>
  <c r="Y974" i="25" s="1"/>
  <c r="AN974" i="25"/>
  <c r="AC974" i="25" s="1"/>
  <c r="AI958" i="25"/>
  <c r="X958" i="25" s="1"/>
  <c r="AG958" i="25"/>
  <c r="V958" i="25" s="1"/>
  <c r="AO958" i="25"/>
  <c r="AD958" i="25" s="1"/>
  <c r="AH958" i="25"/>
  <c r="W958" i="25" s="1"/>
  <c r="AL958" i="25"/>
  <c r="AA958" i="25" s="1"/>
  <c r="AF747" i="25"/>
  <c r="U747" i="25" s="1"/>
  <c r="AN747" i="25"/>
  <c r="AC747" i="25" s="1"/>
  <c r="AL747" i="25"/>
  <c r="AA747" i="25" s="1"/>
  <c r="AG747" i="25"/>
  <c r="V747" i="25" s="1"/>
  <c r="AK747" i="25"/>
  <c r="Z747" i="25" s="1"/>
  <c r="AO747" i="25"/>
  <c r="AD747" i="25" s="1"/>
  <c r="AJ743" i="25"/>
  <c r="Y743" i="25" s="1"/>
  <c r="AH743" i="25"/>
  <c r="W743" i="25" s="1"/>
  <c r="AE743" i="25"/>
  <c r="T743" i="25" s="1"/>
  <c r="AI743" i="25"/>
  <c r="X743" i="25" s="1"/>
  <c r="AM743" i="25"/>
  <c r="AB743" i="25" s="1"/>
  <c r="AF739" i="25"/>
  <c r="U739" i="25" s="1"/>
  <c r="AN739" i="25"/>
  <c r="AC739" i="25" s="1"/>
  <c r="AL739" i="25"/>
  <c r="AA739" i="25" s="1"/>
  <c r="AG739" i="25"/>
  <c r="V739" i="25" s="1"/>
  <c r="AK739" i="25"/>
  <c r="Z739" i="25" s="1"/>
  <c r="AO739" i="25"/>
  <c r="AD739" i="25" s="1"/>
  <c r="AH490" i="25"/>
  <c r="W490" i="25" s="1"/>
  <c r="AL490" i="25"/>
  <c r="AA490" i="25" s="1"/>
  <c r="AE490" i="25"/>
  <c r="T490" i="25" s="1"/>
  <c r="AI490" i="25"/>
  <c r="X490" i="25" s="1"/>
  <c r="AM490" i="25"/>
  <c r="AB490" i="25" s="1"/>
  <c r="AE411" i="25"/>
  <c r="T411" i="25" s="1"/>
  <c r="AI411" i="25"/>
  <c r="X411" i="25" s="1"/>
  <c r="AM411" i="25"/>
  <c r="AB411" i="25" s="1"/>
  <c r="AF411" i="25"/>
  <c r="U411" i="25" s="1"/>
  <c r="AJ411" i="25"/>
  <c r="Y411" i="25" s="1"/>
  <c r="AN411" i="25"/>
  <c r="AC411" i="25" s="1"/>
  <c r="AG407" i="25"/>
  <c r="V407" i="25" s="1"/>
  <c r="AK407" i="25"/>
  <c r="Z407" i="25" s="1"/>
  <c r="AO407" i="25"/>
  <c r="AD407" i="25" s="1"/>
  <c r="AH407" i="25"/>
  <c r="W407" i="25" s="1"/>
  <c r="AL407" i="25"/>
  <c r="AA407" i="25" s="1"/>
  <c r="AE395" i="25"/>
  <c r="T395" i="25" s="1"/>
  <c r="AI395" i="25"/>
  <c r="X395" i="25" s="1"/>
  <c r="AM395" i="25"/>
  <c r="AB395" i="25" s="1"/>
  <c r="AF395" i="25"/>
  <c r="U395" i="25" s="1"/>
  <c r="AJ395" i="25"/>
  <c r="Y395" i="25" s="1"/>
  <c r="AN395" i="25"/>
  <c r="AC395" i="25" s="1"/>
  <c r="AG391" i="25"/>
  <c r="V391" i="25" s="1"/>
  <c r="AK391" i="25"/>
  <c r="Z391" i="25" s="1"/>
  <c r="AO391" i="25"/>
  <c r="AD391" i="25" s="1"/>
  <c r="AH391" i="25"/>
  <c r="W391" i="25" s="1"/>
  <c r="AL391" i="25"/>
  <c r="AA391" i="25" s="1"/>
  <c r="AE379" i="25"/>
  <c r="T379" i="25" s="1"/>
  <c r="AI379" i="25"/>
  <c r="X379" i="25" s="1"/>
  <c r="AM379" i="25"/>
  <c r="AB379" i="25" s="1"/>
  <c r="AF379" i="25"/>
  <c r="U379" i="25" s="1"/>
  <c r="AJ379" i="25"/>
  <c r="Y379" i="25" s="1"/>
  <c r="AN379" i="25"/>
  <c r="AC379" i="25" s="1"/>
  <c r="AG375" i="25"/>
  <c r="V375" i="25" s="1"/>
  <c r="AK375" i="25"/>
  <c r="Z375" i="25" s="1"/>
  <c r="AO375" i="25"/>
  <c r="AD375" i="25" s="1"/>
  <c r="AH375" i="25"/>
  <c r="W375" i="25" s="1"/>
  <c r="AL375" i="25"/>
  <c r="AA375" i="25" s="1"/>
  <c r="AE363" i="25"/>
  <c r="T363" i="25" s="1"/>
  <c r="AI363" i="25"/>
  <c r="X363" i="25" s="1"/>
  <c r="AM363" i="25"/>
  <c r="AB363" i="25" s="1"/>
  <c r="AF363" i="25"/>
  <c r="U363" i="25" s="1"/>
  <c r="AJ363" i="25"/>
  <c r="Y363" i="25" s="1"/>
  <c r="AN363" i="25"/>
  <c r="AC363" i="25" s="1"/>
  <c r="AG359" i="25"/>
  <c r="V359" i="25" s="1"/>
  <c r="AK359" i="25"/>
  <c r="Z359" i="25" s="1"/>
  <c r="AO359" i="25"/>
  <c r="AD359" i="25" s="1"/>
  <c r="AH359" i="25"/>
  <c r="W359" i="25" s="1"/>
  <c r="AL359" i="25"/>
  <c r="AA359" i="25" s="1"/>
  <c r="AE347" i="25"/>
  <c r="T347" i="25" s="1"/>
  <c r="AI347" i="25"/>
  <c r="X347" i="25" s="1"/>
  <c r="AM347" i="25"/>
  <c r="AB347" i="25" s="1"/>
  <c r="AF347" i="25"/>
  <c r="U347" i="25" s="1"/>
  <c r="AJ347" i="25"/>
  <c r="Y347" i="25" s="1"/>
  <c r="AN347" i="25"/>
  <c r="AC347" i="25" s="1"/>
  <c r="AG343" i="25"/>
  <c r="V343" i="25" s="1"/>
  <c r="AK343" i="25"/>
  <c r="Z343" i="25" s="1"/>
  <c r="AO343" i="25"/>
  <c r="AD343" i="25" s="1"/>
  <c r="AH343" i="25"/>
  <c r="W343" i="25" s="1"/>
  <c r="AL343" i="25"/>
  <c r="AA343" i="25" s="1"/>
  <c r="AF282" i="25"/>
  <c r="U282" i="25" s="1"/>
  <c r="AJ282" i="25"/>
  <c r="Y282" i="25" s="1"/>
  <c r="AN282" i="25"/>
  <c r="AC282" i="25" s="1"/>
  <c r="AG282" i="25"/>
  <c r="V282" i="25" s="1"/>
  <c r="AK282" i="25"/>
  <c r="Z282" i="25" s="1"/>
  <c r="AO282" i="25"/>
  <c r="AD282" i="25" s="1"/>
  <c r="AI27" i="25"/>
  <c r="X27" i="25" s="1"/>
  <c r="AG27" i="25"/>
  <c r="V27" i="25" s="1"/>
  <c r="AO27" i="25"/>
  <c r="AD27" i="25" s="1"/>
  <c r="AH27" i="25"/>
  <c r="W27" i="25" s="1"/>
  <c r="AL27" i="25"/>
  <c r="AA27" i="25" s="1"/>
  <c r="AG1016" i="25"/>
  <c r="V1016" i="25" s="1"/>
  <c r="AO1016" i="25"/>
  <c r="AD1016" i="25" s="1"/>
  <c r="AI1016" i="25"/>
  <c r="X1016" i="25" s="1"/>
  <c r="AF1016" i="25"/>
  <c r="U1016" i="25" s="1"/>
  <c r="AJ1016" i="25"/>
  <c r="Y1016" i="25" s="1"/>
  <c r="AN1016" i="25"/>
  <c r="AC1016" i="25" s="1"/>
  <c r="AI1014" i="25"/>
  <c r="X1014" i="25" s="1"/>
  <c r="AG1014" i="25"/>
  <c r="V1014" i="25" s="1"/>
  <c r="AO1014" i="25"/>
  <c r="AD1014" i="25" s="1"/>
  <c r="AH1014" i="25"/>
  <c r="W1014" i="25" s="1"/>
  <c r="AL1014" i="25"/>
  <c r="AA1014" i="25" s="1"/>
  <c r="AE1002" i="25"/>
  <c r="T1002" i="25" s="1"/>
  <c r="AM1002" i="25"/>
  <c r="AB1002" i="25" s="1"/>
  <c r="AK1002" i="25"/>
  <c r="Z1002" i="25" s="1"/>
  <c r="AF1002" i="25"/>
  <c r="U1002" i="25" s="1"/>
  <c r="AJ1002" i="25"/>
  <c r="Y1002" i="25" s="1"/>
  <c r="AN1002" i="25"/>
  <c r="AC1002" i="25" s="1"/>
  <c r="AL997" i="25"/>
  <c r="AA997" i="25" s="1"/>
  <c r="AJ997" i="25"/>
  <c r="Y997" i="25" s="1"/>
  <c r="AE997" i="25"/>
  <c r="T997" i="25" s="1"/>
  <c r="AI997" i="25"/>
  <c r="X997" i="25" s="1"/>
  <c r="AM997" i="25"/>
  <c r="AB997" i="25" s="1"/>
  <c r="AF987" i="25"/>
  <c r="U987" i="25" s="1"/>
  <c r="AN987" i="25"/>
  <c r="AC987" i="25" s="1"/>
  <c r="AL987" i="25"/>
  <c r="AA987" i="25" s="1"/>
  <c r="AG987" i="25"/>
  <c r="V987" i="25" s="1"/>
  <c r="AK987" i="25"/>
  <c r="Z987" i="25" s="1"/>
  <c r="AO987" i="25"/>
  <c r="AD987" i="25" s="1"/>
  <c r="AL981" i="25"/>
  <c r="AA981" i="25" s="1"/>
  <c r="AJ981" i="25"/>
  <c r="Y981" i="25" s="1"/>
  <c r="AE981" i="25"/>
  <c r="T981" i="25" s="1"/>
  <c r="AI981" i="25"/>
  <c r="X981" i="25" s="1"/>
  <c r="AM981" i="25"/>
  <c r="AB981" i="25" s="1"/>
  <c r="AG980" i="25"/>
  <c r="V980" i="25" s="1"/>
  <c r="AO980" i="25"/>
  <c r="AD980" i="25" s="1"/>
  <c r="AI980" i="25"/>
  <c r="X980" i="25" s="1"/>
  <c r="AF980" i="25"/>
  <c r="U980" i="25" s="1"/>
  <c r="AJ980" i="25"/>
  <c r="Y980" i="25" s="1"/>
  <c r="AN980" i="25"/>
  <c r="AC980" i="25" s="1"/>
  <c r="AK964" i="25"/>
  <c r="Z964" i="25" s="1"/>
  <c r="AE964" i="25"/>
  <c r="T964" i="25" s="1"/>
  <c r="AM964" i="25"/>
  <c r="AB964" i="25" s="1"/>
  <c r="AH964" i="25"/>
  <c r="W964" i="25" s="1"/>
  <c r="AL964" i="25"/>
  <c r="AA964" i="25" s="1"/>
  <c r="AE986" i="25"/>
  <c r="T986" i="25" s="1"/>
  <c r="AM986" i="25"/>
  <c r="AB986" i="25" s="1"/>
  <c r="AK986" i="25"/>
  <c r="Z986" i="25" s="1"/>
  <c r="AF986" i="25"/>
  <c r="U986" i="25" s="1"/>
  <c r="AJ986" i="25"/>
  <c r="Y986" i="25" s="1"/>
  <c r="AN986" i="25"/>
  <c r="AC986" i="25" s="1"/>
  <c r="AI970" i="25"/>
  <c r="X970" i="25" s="1"/>
  <c r="AG970" i="25"/>
  <c r="V970" i="25" s="1"/>
  <c r="AO970" i="25"/>
  <c r="AD970" i="25" s="1"/>
  <c r="AH970" i="25"/>
  <c r="W970" i="25" s="1"/>
  <c r="AL970" i="25"/>
  <c r="AA970" i="25" s="1"/>
  <c r="AE954" i="25"/>
  <c r="T954" i="25" s="1"/>
  <c r="AM954" i="25"/>
  <c r="AB954" i="25" s="1"/>
  <c r="AK954" i="25"/>
  <c r="Z954" i="25" s="1"/>
  <c r="AF954" i="25"/>
  <c r="U954" i="25" s="1"/>
  <c r="AJ954" i="25"/>
  <c r="Y954" i="25" s="1"/>
  <c r="AN954" i="25"/>
  <c r="AC954" i="25" s="1"/>
  <c r="AJ779" i="25"/>
  <c r="Y779" i="25" s="1"/>
  <c r="AH779" i="25"/>
  <c r="W779" i="25" s="1"/>
  <c r="AE779" i="25"/>
  <c r="T779" i="25" s="1"/>
  <c r="AI779" i="25"/>
  <c r="X779" i="25" s="1"/>
  <c r="AM779" i="25"/>
  <c r="AB779" i="25" s="1"/>
  <c r="AF771" i="25"/>
  <c r="U771" i="25" s="1"/>
  <c r="AN771" i="25"/>
  <c r="AC771" i="25" s="1"/>
  <c r="AL771" i="25"/>
  <c r="AA771" i="25" s="1"/>
  <c r="AG771" i="25"/>
  <c r="V771" i="25" s="1"/>
  <c r="AK771" i="25"/>
  <c r="Z771" i="25" s="1"/>
  <c r="AO771" i="25"/>
  <c r="AD771" i="25" s="1"/>
  <c r="AJ763" i="25"/>
  <c r="Y763" i="25" s="1"/>
  <c r="AH763" i="25"/>
  <c r="W763" i="25" s="1"/>
  <c r="AE763" i="25"/>
  <c r="T763" i="25" s="1"/>
  <c r="AI763" i="25"/>
  <c r="X763" i="25" s="1"/>
  <c r="AM763" i="25"/>
  <c r="AB763" i="25" s="1"/>
  <c r="AG756" i="25"/>
  <c r="V756" i="25" s="1"/>
  <c r="AO756" i="25"/>
  <c r="AD756" i="25" s="1"/>
  <c r="AI756" i="25"/>
  <c r="X756" i="25" s="1"/>
  <c r="AF756" i="25"/>
  <c r="U756" i="25" s="1"/>
  <c r="AJ756" i="25"/>
  <c r="Y756" i="25" s="1"/>
  <c r="AN756" i="25"/>
  <c r="AC756" i="25" s="1"/>
  <c r="AK752" i="25"/>
  <c r="Z752" i="25" s="1"/>
  <c r="AE752" i="25"/>
  <c r="T752" i="25" s="1"/>
  <c r="AM752" i="25"/>
  <c r="AB752" i="25" s="1"/>
  <c r="AH752" i="25"/>
  <c r="W752" i="25" s="1"/>
  <c r="AL752" i="25"/>
  <c r="AA752" i="25" s="1"/>
  <c r="AG740" i="25"/>
  <c r="V740" i="25" s="1"/>
  <c r="AO740" i="25"/>
  <c r="AD740" i="25" s="1"/>
  <c r="AI740" i="25"/>
  <c r="X740" i="25" s="1"/>
  <c r="AF740" i="25"/>
  <c r="U740" i="25" s="1"/>
  <c r="AJ740" i="25"/>
  <c r="Y740" i="25" s="1"/>
  <c r="AN740" i="25"/>
  <c r="AC740" i="25" s="1"/>
  <c r="AK676" i="25"/>
  <c r="Z676" i="25" s="1"/>
  <c r="AE676" i="25"/>
  <c r="T676" i="25" s="1"/>
  <c r="AM676" i="25"/>
  <c r="AB676" i="25" s="1"/>
  <c r="AH676" i="25"/>
  <c r="W676" i="25" s="1"/>
  <c r="AL676" i="25"/>
  <c r="AA676" i="25" s="1"/>
  <c r="AH637" i="25"/>
  <c r="W637" i="25" s="1"/>
  <c r="AF637" i="25"/>
  <c r="U637" i="25" s="1"/>
  <c r="AN637" i="25"/>
  <c r="AC637" i="25" s="1"/>
  <c r="AG637" i="25"/>
  <c r="V637" i="25" s="1"/>
  <c r="AK637" i="25"/>
  <c r="Z637" i="25" s="1"/>
  <c r="AO637" i="25"/>
  <c r="AD637" i="25" s="1"/>
  <c r="AL633" i="25"/>
  <c r="AA633" i="25" s="1"/>
  <c r="AJ633" i="25"/>
  <c r="Y633" i="25" s="1"/>
  <c r="AE633" i="25"/>
  <c r="T633" i="25" s="1"/>
  <c r="AI633" i="25"/>
  <c r="X633" i="25" s="1"/>
  <c r="AM633" i="25"/>
  <c r="AB633" i="25" s="1"/>
  <c r="AH629" i="25"/>
  <c r="W629" i="25" s="1"/>
  <c r="AF629" i="25"/>
  <c r="U629" i="25" s="1"/>
  <c r="AN629" i="25"/>
  <c r="AC629" i="25" s="1"/>
  <c r="AG629" i="25"/>
  <c r="V629" i="25" s="1"/>
  <c r="AK629" i="25"/>
  <c r="Z629" i="25" s="1"/>
  <c r="AO629" i="25"/>
  <c r="AD629" i="25" s="1"/>
  <c r="AL625" i="25"/>
  <c r="AA625" i="25" s="1"/>
  <c r="AJ625" i="25"/>
  <c r="Y625" i="25" s="1"/>
  <c r="AE625" i="25"/>
  <c r="T625" i="25" s="1"/>
  <c r="AI625" i="25"/>
  <c r="X625" i="25" s="1"/>
  <c r="AM625" i="25"/>
  <c r="AB625" i="25" s="1"/>
  <c r="AH621" i="25"/>
  <c r="W621" i="25" s="1"/>
  <c r="AF621" i="25"/>
  <c r="U621" i="25" s="1"/>
  <c r="AN621" i="25"/>
  <c r="AC621" i="25" s="1"/>
  <c r="AG621" i="25"/>
  <c r="V621" i="25" s="1"/>
  <c r="AK621" i="25"/>
  <c r="Z621" i="25" s="1"/>
  <c r="AO621" i="25"/>
  <c r="AD621" i="25" s="1"/>
  <c r="AL617" i="25"/>
  <c r="AA617" i="25" s="1"/>
  <c r="AJ617" i="25"/>
  <c r="Y617" i="25" s="1"/>
  <c r="AE617" i="25"/>
  <c r="T617" i="25" s="1"/>
  <c r="AI617" i="25"/>
  <c r="X617" i="25" s="1"/>
  <c r="AM617" i="25"/>
  <c r="AB617" i="25" s="1"/>
  <c r="AH613" i="25"/>
  <c r="W613" i="25" s="1"/>
  <c r="AF613" i="25"/>
  <c r="U613" i="25" s="1"/>
  <c r="AN613" i="25"/>
  <c r="AC613" i="25" s="1"/>
  <c r="AG613" i="25"/>
  <c r="V613" i="25" s="1"/>
  <c r="AK613" i="25"/>
  <c r="Z613" i="25" s="1"/>
  <c r="AO613" i="25"/>
  <c r="AD613" i="25" s="1"/>
  <c r="AL609" i="25"/>
  <c r="AA609" i="25" s="1"/>
  <c r="AJ609" i="25"/>
  <c r="Y609" i="25" s="1"/>
  <c r="AE609" i="25"/>
  <c r="T609" i="25" s="1"/>
  <c r="AI609" i="25"/>
  <c r="X609" i="25" s="1"/>
  <c r="AM609" i="25"/>
  <c r="AB609" i="25" s="1"/>
  <c r="AH605" i="25"/>
  <c r="W605" i="25" s="1"/>
  <c r="AF605" i="25"/>
  <c r="U605" i="25" s="1"/>
  <c r="AN605" i="25"/>
  <c r="AC605" i="25" s="1"/>
  <c r="AG605" i="25"/>
  <c r="V605" i="25" s="1"/>
  <c r="AK605" i="25"/>
  <c r="Z605" i="25" s="1"/>
  <c r="AO605" i="25"/>
  <c r="AD605" i="25" s="1"/>
  <c r="AL601" i="25"/>
  <c r="AA601" i="25" s="1"/>
  <c r="AJ601" i="25"/>
  <c r="Y601" i="25" s="1"/>
  <c r="AE601" i="25"/>
  <c r="T601" i="25" s="1"/>
  <c r="AI601" i="25"/>
  <c r="X601" i="25" s="1"/>
  <c r="AM601" i="25"/>
  <c r="AB601" i="25" s="1"/>
  <c r="AH597" i="25"/>
  <c r="W597" i="25" s="1"/>
  <c r="AF597" i="25"/>
  <c r="U597" i="25" s="1"/>
  <c r="AN597" i="25"/>
  <c r="AC597" i="25" s="1"/>
  <c r="AG597" i="25"/>
  <c r="V597" i="25" s="1"/>
  <c r="AK597" i="25"/>
  <c r="Z597" i="25" s="1"/>
  <c r="AO597" i="25"/>
  <c r="AD597" i="25" s="1"/>
  <c r="AL593" i="25"/>
  <c r="AA593" i="25" s="1"/>
  <c r="AJ593" i="25"/>
  <c r="Y593" i="25" s="1"/>
  <c r="AE593" i="25"/>
  <c r="T593" i="25" s="1"/>
  <c r="AI593" i="25"/>
  <c r="X593" i="25" s="1"/>
  <c r="AM593" i="25"/>
  <c r="AB593" i="25" s="1"/>
  <c r="AH589" i="25"/>
  <c r="W589" i="25" s="1"/>
  <c r="AF589" i="25"/>
  <c r="U589" i="25" s="1"/>
  <c r="AN589" i="25"/>
  <c r="AC589" i="25" s="1"/>
  <c r="AG589" i="25"/>
  <c r="V589" i="25" s="1"/>
  <c r="AK589" i="25"/>
  <c r="Z589" i="25" s="1"/>
  <c r="AO589" i="25"/>
  <c r="AD589" i="25" s="1"/>
  <c r="AL585" i="25"/>
  <c r="AA585" i="25" s="1"/>
  <c r="AJ585" i="25"/>
  <c r="Y585" i="25" s="1"/>
  <c r="AE585" i="25"/>
  <c r="T585" i="25" s="1"/>
  <c r="AI585" i="25"/>
  <c r="X585" i="25" s="1"/>
  <c r="AM585" i="25"/>
  <c r="AB585" i="25" s="1"/>
  <c r="AH581" i="25"/>
  <c r="W581" i="25" s="1"/>
  <c r="AF581" i="25"/>
  <c r="U581" i="25" s="1"/>
  <c r="AN581" i="25"/>
  <c r="AC581" i="25" s="1"/>
  <c r="AG581" i="25"/>
  <c r="V581" i="25" s="1"/>
  <c r="AK581" i="25"/>
  <c r="Z581" i="25" s="1"/>
  <c r="AO581" i="25"/>
  <c r="AD581" i="25" s="1"/>
  <c r="AL577" i="25"/>
  <c r="AA577" i="25" s="1"/>
  <c r="AJ577" i="25"/>
  <c r="Y577" i="25" s="1"/>
  <c r="AE577" i="25"/>
  <c r="T577" i="25" s="1"/>
  <c r="AI577" i="25"/>
  <c r="X577" i="25" s="1"/>
  <c r="AM577" i="25"/>
  <c r="AB577" i="25" s="1"/>
  <c r="AH573" i="25"/>
  <c r="W573" i="25" s="1"/>
  <c r="AF573" i="25"/>
  <c r="U573" i="25" s="1"/>
  <c r="AN573" i="25"/>
  <c r="AC573" i="25" s="1"/>
  <c r="AG573" i="25"/>
  <c r="V573" i="25" s="1"/>
  <c r="AK573" i="25"/>
  <c r="Z573" i="25" s="1"/>
  <c r="AO573" i="25"/>
  <c r="AD573" i="25" s="1"/>
  <c r="AG491" i="25"/>
  <c r="V491" i="25" s="1"/>
  <c r="AK491" i="25"/>
  <c r="Z491" i="25" s="1"/>
  <c r="AO491" i="25"/>
  <c r="AD491" i="25" s="1"/>
  <c r="AH491" i="25"/>
  <c r="W491" i="25" s="1"/>
  <c r="AL491" i="25"/>
  <c r="AA491" i="25" s="1"/>
  <c r="AE487" i="25"/>
  <c r="T487" i="25" s="1"/>
  <c r="AI487" i="25"/>
  <c r="X487" i="25" s="1"/>
  <c r="AM487" i="25"/>
  <c r="AB487" i="25" s="1"/>
  <c r="AF487" i="25"/>
  <c r="U487" i="25" s="1"/>
  <c r="AJ487" i="25"/>
  <c r="Y487" i="25" s="1"/>
  <c r="AN487" i="25"/>
  <c r="AC487" i="25" s="1"/>
  <c r="AG483" i="25"/>
  <c r="V483" i="25" s="1"/>
  <c r="AK483" i="25"/>
  <c r="Z483" i="25" s="1"/>
  <c r="AO483" i="25"/>
  <c r="AD483" i="25" s="1"/>
  <c r="AH483" i="25"/>
  <c r="W483" i="25" s="1"/>
  <c r="AL483" i="25"/>
  <c r="AA483" i="25" s="1"/>
  <c r="AE479" i="25"/>
  <c r="T479" i="25" s="1"/>
  <c r="AI479" i="25"/>
  <c r="X479" i="25" s="1"/>
  <c r="AM479" i="25"/>
  <c r="AB479" i="25" s="1"/>
  <c r="AF479" i="25"/>
  <c r="U479" i="25" s="1"/>
  <c r="AJ479" i="25"/>
  <c r="Y479" i="25" s="1"/>
  <c r="AN479" i="25"/>
  <c r="AC479" i="25" s="1"/>
  <c r="AG475" i="25"/>
  <c r="V475" i="25" s="1"/>
  <c r="AK475" i="25"/>
  <c r="Z475" i="25" s="1"/>
  <c r="AO475" i="25"/>
  <c r="AD475" i="25" s="1"/>
  <c r="AH475" i="25"/>
  <c r="W475" i="25" s="1"/>
  <c r="AL475" i="25"/>
  <c r="AA475" i="25" s="1"/>
  <c r="AE471" i="25"/>
  <c r="T471" i="25" s="1"/>
  <c r="AI471" i="25"/>
  <c r="X471" i="25" s="1"/>
  <c r="AM471" i="25"/>
  <c r="AB471" i="25" s="1"/>
  <c r="AF471" i="25"/>
  <c r="U471" i="25" s="1"/>
  <c r="AJ471" i="25"/>
  <c r="Y471" i="25" s="1"/>
  <c r="AN471" i="25"/>
  <c r="AC471" i="25" s="1"/>
  <c r="AG467" i="25"/>
  <c r="V467" i="25" s="1"/>
  <c r="AK467" i="25"/>
  <c r="Z467" i="25" s="1"/>
  <c r="AO467" i="25"/>
  <c r="AD467" i="25" s="1"/>
  <c r="AH467" i="25"/>
  <c r="W467" i="25" s="1"/>
  <c r="AL467" i="25"/>
  <c r="AA467" i="25" s="1"/>
  <c r="AE463" i="25"/>
  <c r="T463" i="25" s="1"/>
  <c r="AI463" i="25"/>
  <c r="X463" i="25" s="1"/>
  <c r="AM463" i="25"/>
  <c r="AB463" i="25" s="1"/>
  <c r="AF463" i="25"/>
  <c r="U463" i="25" s="1"/>
  <c r="AJ463" i="25"/>
  <c r="Y463" i="25" s="1"/>
  <c r="AN463" i="25"/>
  <c r="AC463" i="25" s="1"/>
  <c r="AG459" i="25"/>
  <c r="V459" i="25" s="1"/>
  <c r="AK459" i="25"/>
  <c r="Z459" i="25" s="1"/>
  <c r="AO459" i="25"/>
  <c r="AD459" i="25" s="1"/>
  <c r="AH459" i="25"/>
  <c r="W459" i="25" s="1"/>
  <c r="AL459" i="25"/>
  <c r="AA459" i="25" s="1"/>
  <c r="AE455" i="25"/>
  <c r="T455" i="25" s="1"/>
  <c r="AI455" i="25"/>
  <c r="X455" i="25" s="1"/>
  <c r="AM455" i="25"/>
  <c r="AB455" i="25" s="1"/>
  <c r="AF455" i="25"/>
  <c r="U455" i="25" s="1"/>
  <c r="AJ455" i="25"/>
  <c r="Y455" i="25" s="1"/>
  <c r="AN455" i="25"/>
  <c r="AC455" i="25" s="1"/>
  <c r="AG451" i="25"/>
  <c r="V451" i="25" s="1"/>
  <c r="AK451" i="25"/>
  <c r="Z451" i="25" s="1"/>
  <c r="AO451" i="25"/>
  <c r="AD451" i="25" s="1"/>
  <c r="AH451" i="25"/>
  <c r="W451" i="25" s="1"/>
  <c r="AL451" i="25"/>
  <c r="AA451" i="25" s="1"/>
  <c r="AE447" i="25"/>
  <c r="T447" i="25" s="1"/>
  <c r="AI447" i="25"/>
  <c r="X447" i="25" s="1"/>
  <c r="AM447" i="25"/>
  <c r="AB447" i="25" s="1"/>
  <c r="AF447" i="25"/>
  <c r="U447" i="25" s="1"/>
  <c r="AJ447" i="25"/>
  <c r="Y447" i="25" s="1"/>
  <c r="AN447" i="25"/>
  <c r="AC447" i="25" s="1"/>
  <c r="AG443" i="25"/>
  <c r="V443" i="25" s="1"/>
  <c r="AK443" i="25"/>
  <c r="Z443" i="25" s="1"/>
  <c r="AO443" i="25"/>
  <c r="AD443" i="25" s="1"/>
  <c r="AH443" i="25"/>
  <c r="W443" i="25" s="1"/>
  <c r="AL443" i="25"/>
  <c r="AA443" i="25" s="1"/>
  <c r="AE439" i="25"/>
  <c r="T439" i="25" s="1"/>
  <c r="AI439" i="25"/>
  <c r="X439" i="25" s="1"/>
  <c r="AM439" i="25"/>
  <c r="AB439" i="25" s="1"/>
  <c r="AF439" i="25"/>
  <c r="U439" i="25" s="1"/>
  <c r="AJ439" i="25"/>
  <c r="Y439" i="25" s="1"/>
  <c r="AN439" i="25"/>
  <c r="AC439" i="25" s="1"/>
  <c r="AG435" i="25"/>
  <c r="V435" i="25" s="1"/>
  <c r="AK435" i="25"/>
  <c r="Z435" i="25" s="1"/>
  <c r="AO435" i="25"/>
  <c r="AD435" i="25" s="1"/>
  <c r="AH435" i="25"/>
  <c r="W435" i="25" s="1"/>
  <c r="AL435" i="25"/>
  <c r="AA435" i="25" s="1"/>
  <c r="AE431" i="25"/>
  <c r="T431" i="25" s="1"/>
  <c r="AI431" i="25"/>
  <c r="X431" i="25" s="1"/>
  <c r="AM431" i="25"/>
  <c r="AB431" i="25" s="1"/>
  <c r="AF431" i="25"/>
  <c r="U431" i="25" s="1"/>
  <c r="AJ431" i="25"/>
  <c r="Y431" i="25" s="1"/>
  <c r="AN431" i="25"/>
  <c r="AC431" i="25" s="1"/>
  <c r="AG427" i="25"/>
  <c r="V427" i="25" s="1"/>
  <c r="AK427" i="25"/>
  <c r="Z427" i="25" s="1"/>
  <c r="AO427" i="25"/>
  <c r="AD427" i="25" s="1"/>
  <c r="AH427" i="25"/>
  <c r="W427" i="25" s="1"/>
  <c r="AL427" i="25"/>
  <c r="AA427" i="25" s="1"/>
  <c r="AE423" i="25"/>
  <c r="T423" i="25" s="1"/>
  <c r="AI423" i="25"/>
  <c r="X423" i="25" s="1"/>
  <c r="AM423" i="25"/>
  <c r="AB423" i="25" s="1"/>
  <c r="AF423" i="25"/>
  <c r="U423" i="25" s="1"/>
  <c r="AJ423" i="25"/>
  <c r="Y423" i="25" s="1"/>
  <c r="AN423" i="25"/>
  <c r="AC423" i="25" s="1"/>
  <c r="AH346" i="25"/>
  <c r="W346" i="25" s="1"/>
  <c r="AL346" i="25"/>
  <c r="AA346" i="25" s="1"/>
  <c r="AE346" i="25"/>
  <c r="T346" i="25" s="1"/>
  <c r="AI346" i="25"/>
  <c r="X346" i="25" s="1"/>
  <c r="AM346" i="25"/>
  <c r="AB346" i="25" s="1"/>
  <c r="AE335" i="25"/>
  <c r="T335" i="25" s="1"/>
  <c r="AI335" i="25"/>
  <c r="X335" i="25" s="1"/>
  <c r="AM335" i="25"/>
  <c r="AB335" i="25" s="1"/>
  <c r="AF335" i="25"/>
  <c r="U335" i="25" s="1"/>
  <c r="AJ335" i="25"/>
  <c r="Y335" i="25" s="1"/>
  <c r="AN335" i="25"/>
  <c r="AC335" i="25" s="1"/>
  <c r="AG331" i="25"/>
  <c r="V331" i="25" s="1"/>
  <c r="AK331" i="25"/>
  <c r="Z331" i="25" s="1"/>
  <c r="AO331" i="25"/>
  <c r="AD331" i="25" s="1"/>
  <c r="AH331" i="25"/>
  <c r="W331" i="25" s="1"/>
  <c r="AL331" i="25"/>
  <c r="AA331" i="25" s="1"/>
  <c r="AE327" i="25"/>
  <c r="T327" i="25" s="1"/>
  <c r="AI327" i="25"/>
  <c r="X327" i="25" s="1"/>
  <c r="AM327" i="25"/>
  <c r="AB327" i="25" s="1"/>
  <c r="AF327" i="25"/>
  <c r="U327" i="25" s="1"/>
  <c r="AJ327" i="25"/>
  <c r="Y327" i="25" s="1"/>
  <c r="AN327" i="25"/>
  <c r="AC327" i="25" s="1"/>
  <c r="AG323" i="25"/>
  <c r="V323" i="25" s="1"/>
  <c r="AK323" i="25"/>
  <c r="Z323" i="25" s="1"/>
  <c r="AO323" i="25"/>
  <c r="AD323" i="25" s="1"/>
  <c r="AH323" i="25"/>
  <c r="W323" i="25" s="1"/>
  <c r="AL323" i="25"/>
  <c r="AA323" i="25" s="1"/>
  <c r="AE319" i="25"/>
  <c r="T319" i="25" s="1"/>
  <c r="AI319" i="25"/>
  <c r="X319" i="25" s="1"/>
  <c r="AM319" i="25"/>
  <c r="AB319" i="25" s="1"/>
  <c r="AF319" i="25"/>
  <c r="U319" i="25" s="1"/>
  <c r="AJ319" i="25"/>
  <c r="Y319" i="25" s="1"/>
  <c r="AN319" i="25"/>
  <c r="AC319" i="25" s="1"/>
  <c r="AG315" i="25"/>
  <c r="V315" i="25" s="1"/>
  <c r="AK315" i="25"/>
  <c r="Z315" i="25" s="1"/>
  <c r="AO315" i="25"/>
  <c r="AD315" i="25" s="1"/>
  <c r="AH315" i="25"/>
  <c r="W315" i="25" s="1"/>
  <c r="AL315" i="25"/>
  <c r="AA315" i="25" s="1"/>
  <c r="AE311" i="25"/>
  <c r="T311" i="25" s="1"/>
  <c r="AI311" i="25"/>
  <c r="X311" i="25" s="1"/>
  <c r="AM311" i="25"/>
  <c r="AB311" i="25" s="1"/>
  <c r="AF311" i="25"/>
  <c r="U311" i="25" s="1"/>
  <c r="AJ311" i="25"/>
  <c r="Y311" i="25" s="1"/>
  <c r="AN311" i="25"/>
  <c r="AC311" i="25" s="1"/>
  <c r="AG307" i="25"/>
  <c r="V307" i="25" s="1"/>
  <c r="AK307" i="25"/>
  <c r="Z307" i="25" s="1"/>
  <c r="AO307" i="25"/>
  <c r="AD307" i="25" s="1"/>
  <c r="AH307" i="25"/>
  <c r="W307" i="25" s="1"/>
  <c r="AL307" i="25"/>
  <c r="AA307" i="25" s="1"/>
  <c r="AE303" i="25"/>
  <c r="T303" i="25" s="1"/>
  <c r="AI303" i="25"/>
  <c r="X303" i="25" s="1"/>
  <c r="AM303" i="25"/>
  <c r="AB303" i="25" s="1"/>
  <c r="AF303" i="25"/>
  <c r="U303" i="25" s="1"/>
  <c r="AJ303" i="25"/>
  <c r="Y303" i="25" s="1"/>
  <c r="AN303" i="25"/>
  <c r="AC303" i="25" s="1"/>
  <c r="AG299" i="25"/>
  <c r="V299" i="25" s="1"/>
  <c r="AK299" i="25"/>
  <c r="Z299" i="25" s="1"/>
  <c r="AO299" i="25"/>
  <c r="AD299" i="25" s="1"/>
  <c r="AH299" i="25"/>
  <c r="W299" i="25" s="1"/>
  <c r="AL299" i="25"/>
  <c r="AA299" i="25" s="1"/>
  <c r="AE295" i="25"/>
  <c r="T295" i="25" s="1"/>
  <c r="AI295" i="25"/>
  <c r="X295" i="25" s="1"/>
  <c r="AM295" i="25"/>
  <c r="AB295" i="25" s="1"/>
  <c r="AF295" i="25"/>
  <c r="U295" i="25" s="1"/>
  <c r="AJ295" i="25"/>
  <c r="Y295" i="25" s="1"/>
  <c r="AN295" i="25"/>
  <c r="AC295" i="25" s="1"/>
  <c r="AG291" i="25"/>
  <c r="V291" i="25" s="1"/>
  <c r="AK291" i="25"/>
  <c r="Z291" i="25" s="1"/>
  <c r="AO291" i="25"/>
  <c r="AD291" i="25" s="1"/>
  <c r="AH291" i="25"/>
  <c r="W291" i="25" s="1"/>
  <c r="AL291" i="25"/>
  <c r="AA291" i="25" s="1"/>
  <c r="AE287" i="25"/>
  <c r="T287" i="25" s="1"/>
  <c r="AI287" i="25"/>
  <c r="X287" i="25" s="1"/>
  <c r="AM287" i="25"/>
  <c r="AB287" i="25" s="1"/>
  <c r="AF287" i="25"/>
  <c r="U287" i="25" s="1"/>
  <c r="AJ287" i="25"/>
  <c r="Y287" i="25" s="1"/>
  <c r="AN287" i="25"/>
  <c r="AC287" i="25" s="1"/>
  <c r="AG283" i="25"/>
  <c r="V283" i="25" s="1"/>
  <c r="AK283" i="25"/>
  <c r="Z283" i="25" s="1"/>
  <c r="AO283" i="25"/>
  <c r="AD283" i="25" s="1"/>
  <c r="AH283" i="25"/>
  <c r="W283" i="25" s="1"/>
  <c r="AL283" i="25"/>
  <c r="AA283" i="25" s="1"/>
  <c r="AE279" i="25"/>
  <c r="T279" i="25" s="1"/>
  <c r="AI279" i="25"/>
  <c r="X279" i="25" s="1"/>
  <c r="AM279" i="25"/>
  <c r="AB279" i="25" s="1"/>
  <c r="AF279" i="25"/>
  <c r="U279" i="25" s="1"/>
  <c r="AJ279" i="25"/>
  <c r="Y279" i="25" s="1"/>
  <c r="AN279" i="25"/>
  <c r="AC279" i="25" s="1"/>
  <c r="AG275" i="25"/>
  <c r="V275" i="25" s="1"/>
  <c r="AK275" i="25"/>
  <c r="Z275" i="25" s="1"/>
  <c r="AO275" i="25"/>
  <c r="AD275" i="25" s="1"/>
  <c r="AH275" i="25"/>
  <c r="W275" i="25" s="1"/>
  <c r="AL275" i="25"/>
  <c r="AA275" i="25" s="1"/>
  <c r="AE271" i="25"/>
  <c r="T271" i="25" s="1"/>
  <c r="AI271" i="25"/>
  <c r="X271" i="25" s="1"/>
  <c r="AM271" i="25"/>
  <c r="AB271" i="25" s="1"/>
  <c r="AF271" i="25"/>
  <c r="U271" i="25" s="1"/>
  <c r="AJ271" i="25"/>
  <c r="Y271" i="25" s="1"/>
  <c r="AN271" i="25"/>
  <c r="AC271" i="25" s="1"/>
  <c r="AG267" i="25"/>
  <c r="V267" i="25" s="1"/>
  <c r="AK267" i="25"/>
  <c r="Z267" i="25" s="1"/>
  <c r="AO267" i="25"/>
  <c r="AD267" i="25" s="1"/>
  <c r="AH267" i="25"/>
  <c r="W267" i="25" s="1"/>
  <c r="AL267" i="25"/>
  <c r="AA267" i="25" s="1"/>
  <c r="AE263" i="25"/>
  <c r="T263" i="25" s="1"/>
  <c r="AI263" i="25"/>
  <c r="X263" i="25" s="1"/>
  <c r="AM263" i="25"/>
  <c r="AB263" i="25" s="1"/>
  <c r="AF263" i="25"/>
  <c r="U263" i="25" s="1"/>
  <c r="AJ263" i="25"/>
  <c r="Y263" i="25" s="1"/>
  <c r="AN263" i="25"/>
  <c r="AC263" i="25" s="1"/>
  <c r="AG259" i="25"/>
  <c r="V259" i="25" s="1"/>
  <c r="AK259" i="25"/>
  <c r="Z259" i="25" s="1"/>
  <c r="AO259" i="25"/>
  <c r="AD259" i="25" s="1"/>
  <c r="AH259" i="25"/>
  <c r="W259" i="25" s="1"/>
  <c r="AL259" i="25"/>
  <c r="AA259" i="25" s="1"/>
  <c r="AE255" i="25"/>
  <c r="T255" i="25" s="1"/>
  <c r="AI255" i="25"/>
  <c r="X255" i="25" s="1"/>
  <c r="AM255" i="25"/>
  <c r="AB255" i="25" s="1"/>
  <c r="AF255" i="25"/>
  <c r="U255" i="25" s="1"/>
  <c r="AJ255" i="25"/>
  <c r="Y255" i="25" s="1"/>
  <c r="AN255" i="25"/>
  <c r="AC255" i="25" s="1"/>
  <c r="AG251" i="25"/>
  <c r="V251" i="25" s="1"/>
  <c r="AK251" i="25"/>
  <c r="Z251" i="25" s="1"/>
  <c r="AO251" i="25"/>
  <c r="AD251" i="25" s="1"/>
  <c r="AH251" i="25"/>
  <c r="W251" i="25" s="1"/>
  <c r="AL251" i="25"/>
  <c r="AA251" i="25" s="1"/>
  <c r="AE247" i="25"/>
  <c r="T247" i="25" s="1"/>
  <c r="AI247" i="25"/>
  <c r="X247" i="25" s="1"/>
  <c r="AM247" i="25"/>
  <c r="AB247" i="25" s="1"/>
  <c r="AF247" i="25"/>
  <c r="U247" i="25" s="1"/>
  <c r="AJ247" i="25"/>
  <c r="Y247" i="25" s="1"/>
  <c r="AN247" i="25"/>
  <c r="AC247" i="25" s="1"/>
  <c r="AG243" i="25"/>
  <c r="V243" i="25" s="1"/>
  <c r="AK243" i="25"/>
  <c r="Z243" i="25" s="1"/>
  <c r="AO243" i="25"/>
  <c r="AD243" i="25" s="1"/>
  <c r="AH243" i="25"/>
  <c r="W243" i="25" s="1"/>
  <c r="AL243" i="25"/>
  <c r="AA243" i="25" s="1"/>
  <c r="AE239" i="25"/>
  <c r="T239" i="25" s="1"/>
  <c r="AI239" i="25"/>
  <c r="X239" i="25" s="1"/>
  <c r="AM239" i="25"/>
  <c r="AB239" i="25" s="1"/>
  <c r="AF239" i="25"/>
  <c r="U239" i="25" s="1"/>
  <c r="AJ239" i="25"/>
  <c r="Y239" i="25" s="1"/>
  <c r="AN239" i="25"/>
  <c r="AC239" i="25" s="1"/>
  <c r="AG235" i="25"/>
  <c r="V235" i="25" s="1"/>
  <c r="AK235" i="25"/>
  <c r="Z235" i="25" s="1"/>
  <c r="AO235" i="25"/>
  <c r="AD235" i="25" s="1"/>
  <c r="AH235" i="25"/>
  <c r="W235" i="25" s="1"/>
  <c r="AL235" i="25"/>
  <c r="AA235" i="25" s="1"/>
  <c r="AE231" i="25"/>
  <c r="T231" i="25" s="1"/>
  <c r="AI231" i="25"/>
  <c r="X231" i="25" s="1"/>
  <c r="AM231" i="25"/>
  <c r="AB231" i="25" s="1"/>
  <c r="AF231" i="25"/>
  <c r="U231" i="25" s="1"/>
  <c r="AJ231" i="25"/>
  <c r="Y231" i="25" s="1"/>
  <c r="AN231" i="25"/>
  <c r="AC231" i="25" s="1"/>
  <c r="AG227" i="25"/>
  <c r="V227" i="25" s="1"/>
  <c r="AK227" i="25"/>
  <c r="Z227" i="25" s="1"/>
  <c r="AO227" i="25"/>
  <c r="AD227" i="25" s="1"/>
  <c r="AH227" i="25"/>
  <c r="W227" i="25" s="1"/>
  <c r="AL227" i="25"/>
  <c r="AA227" i="25" s="1"/>
  <c r="AE223" i="25"/>
  <c r="T223" i="25" s="1"/>
  <c r="AI223" i="25"/>
  <c r="X223" i="25" s="1"/>
  <c r="AM223" i="25"/>
  <c r="AB223" i="25" s="1"/>
  <c r="AF223" i="25"/>
  <c r="U223" i="25" s="1"/>
  <c r="AJ223" i="25"/>
  <c r="Y223" i="25" s="1"/>
  <c r="AN223" i="25"/>
  <c r="AC223" i="25" s="1"/>
  <c r="AG219" i="25"/>
  <c r="V219" i="25" s="1"/>
  <c r="AK219" i="25"/>
  <c r="Z219" i="25" s="1"/>
  <c r="AO219" i="25"/>
  <c r="AD219" i="25" s="1"/>
  <c r="AH219" i="25"/>
  <c r="W219" i="25" s="1"/>
  <c r="AL219" i="25"/>
  <c r="AA219" i="25" s="1"/>
  <c r="AE215" i="25"/>
  <c r="T215" i="25" s="1"/>
  <c r="AI215" i="25"/>
  <c r="X215" i="25" s="1"/>
  <c r="AM215" i="25"/>
  <c r="AB215" i="25" s="1"/>
  <c r="AF215" i="25"/>
  <c r="U215" i="25" s="1"/>
  <c r="AJ215" i="25"/>
  <c r="Y215" i="25" s="1"/>
  <c r="AN215" i="25"/>
  <c r="AC215" i="25" s="1"/>
  <c r="AG211" i="25"/>
  <c r="V211" i="25" s="1"/>
  <c r="AK211" i="25"/>
  <c r="Z211" i="25" s="1"/>
  <c r="AO211" i="25"/>
  <c r="AD211" i="25" s="1"/>
  <c r="AH211" i="25"/>
  <c r="W211" i="25" s="1"/>
  <c r="AL211" i="25"/>
  <c r="AA211" i="25" s="1"/>
  <c r="AE207" i="25"/>
  <c r="T207" i="25" s="1"/>
  <c r="AI207" i="25"/>
  <c r="X207" i="25" s="1"/>
  <c r="AM207" i="25"/>
  <c r="AB207" i="25" s="1"/>
  <c r="AF207" i="25"/>
  <c r="U207" i="25" s="1"/>
  <c r="AJ207" i="25"/>
  <c r="Y207" i="25" s="1"/>
  <c r="AN207" i="25"/>
  <c r="AC207" i="25" s="1"/>
  <c r="AG203" i="25"/>
  <c r="V203" i="25" s="1"/>
  <c r="AK203" i="25"/>
  <c r="Z203" i="25" s="1"/>
  <c r="AO203" i="25"/>
  <c r="AD203" i="25" s="1"/>
  <c r="AH203" i="25"/>
  <c r="W203" i="25" s="1"/>
  <c r="AL203" i="25"/>
  <c r="AA203" i="25" s="1"/>
  <c r="AE199" i="25"/>
  <c r="T199" i="25" s="1"/>
  <c r="AI199" i="25"/>
  <c r="X199" i="25" s="1"/>
  <c r="AM199" i="25"/>
  <c r="AB199" i="25" s="1"/>
  <c r="AF199" i="25"/>
  <c r="U199" i="25" s="1"/>
  <c r="AJ199" i="25"/>
  <c r="Y199" i="25" s="1"/>
  <c r="AN199" i="25"/>
  <c r="AC199" i="25" s="1"/>
  <c r="AG195" i="25"/>
  <c r="V195" i="25" s="1"/>
  <c r="AK195" i="25"/>
  <c r="Z195" i="25" s="1"/>
  <c r="AO195" i="25"/>
  <c r="AD195" i="25" s="1"/>
  <c r="AH195" i="25"/>
  <c r="W195" i="25" s="1"/>
  <c r="AL195" i="25"/>
  <c r="AA195" i="25" s="1"/>
  <c r="AE191" i="25"/>
  <c r="T191" i="25" s="1"/>
  <c r="AI191" i="25"/>
  <c r="X191" i="25" s="1"/>
  <c r="AM191" i="25"/>
  <c r="AB191" i="25" s="1"/>
  <c r="AF191" i="25"/>
  <c r="U191" i="25" s="1"/>
  <c r="AJ191" i="25"/>
  <c r="Y191" i="25" s="1"/>
  <c r="AN191" i="25"/>
  <c r="AC191" i="25" s="1"/>
  <c r="AG187" i="25"/>
  <c r="V187" i="25" s="1"/>
  <c r="AK187" i="25"/>
  <c r="Z187" i="25" s="1"/>
  <c r="AO187" i="25"/>
  <c r="AD187" i="25" s="1"/>
  <c r="AH187" i="25"/>
  <c r="W187" i="25" s="1"/>
  <c r="AL187" i="25"/>
  <c r="AA187" i="25" s="1"/>
  <c r="AE183" i="25"/>
  <c r="T183" i="25" s="1"/>
  <c r="AI183" i="25"/>
  <c r="X183" i="25" s="1"/>
  <c r="AM183" i="25"/>
  <c r="AB183" i="25" s="1"/>
  <c r="AF183" i="25"/>
  <c r="U183" i="25" s="1"/>
  <c r="AJ183" i="25"/>
  <c r="Y183" i="25" s="1"/>
  <c r="AN183" i="25"/>
  <c r="AC183" i="25" s="1"/>
  <c r="AG179" i="25"/>
  <c r="V179" i="25" s="1"/>
  <c r="AK179" i="25"/>
  <c r="Z179" i="25" s="1"/>
  <c r="AO179" i="25"/>
  <c r="AD179" i="25" s="1"/>
  <c r="AH179" i="25"/>
  <c r="W179" i="25" s="1"/>
  <c r="AL179" i="25"/>
  <c r="AA179" i="25" s="1"/>
  <c r="AE175" i="25"/>
  <c r="T175" i="25" s="1"/>
  <c r="AI175" i="25"/>
  <c r="X175" i="25" s="1"/>
  <c r="AM175" i="25"/>
  <c r="AB175" i="25" s="1"/>
  <c r="AF175" i="25"/>
  <c r="U175" i="25" s="1"/>
  <c r="AJ175" i="25"/>
  <c r="Y175" i="25" s="1"/>
  <c r="AN175" i="25"/>
  <c r="AC175" i="25" s="1"/>
  <c r="AI31" i="25"/>
  <c r="X31" i="25" s="1"/>
  <c r="AG31" i="25"/>
  <c r="V31" i="25" s="1"/>
  <c r="AO31" i="25"/>
  <c r="AD31" i="25" s="1"/>
  <c r="AH31" i="25"/>
  <c r="W31" i="25" s="1"/>
  <c r="AL31" i="25"/>
  <c r="AA31" i="25" s="1"/>
  <c r="AG29" i="25"/>
  <c r="V29" i="25" s="1"/>
  <c r="AO29" i="25"/>
  <c r="AD29" i="25" s="1"/>
  <c r="AI29" i="25"/>
  <c r="X29" i="25" s="1"/>
  <c r="AF29" i="25"/>
  <c r="U29" i="25" s="1"/>
  <c r="AJ29" i="25"/>
  <c r="Y29" i="25" s="1"/>
  <c r="AN29" i="25"/>
  <c r="AC29" i="25" s="1"/>
  <c r="AL1001" i="25"/>
  <c r="AA1001" i="25" s="1"/>
  <c r="AJ1001" i="25"/>
  <c r="Y1001" i="25" s="1"/>
  <c r="AE1001" i="25"/>
  <c r="T1001" i="25" s="1"/>
  <c r="AI1001" i="25"/>
  <c r="X1001" i="25" s="1"/>
  <c r="AM1001" i="25"/>
  <c r="AB1001" i="25" s="1"/>
  <c r="AF979" i="25"/>
  <c r="U979" i="25" s="1"/>
  <c r="AN979" i="25"/>
  <c r="AC979" i="25" s="1"/>
  <c r="AL979" i="25"/>
  <c r="AA979" i="25" s="1"/>
  <c r="AG979" i="25"/>
  <c r="V979" i="25" s="1"/>
  <c r="AK979" i="25"/>
  <c r="Z979" i="25" s="1"/>
  <c r="AO979" i="25"/>
  <c r="AD979" i="25" s="1"/>
  <c r="AJ963" i="25"/>
  <c r="Y963" i="25" s="1"/>
  <c r="AH963" i="25"/>
  <c r="W963" i="25" s="1"/>
  <c r="AE963" i="25"/>
  <c r="T963" i="25" s="1"/>
  <c r="AI963" i="25"/>
  <c r="X963" i="25" s="1"/>
  <c r="AM963" i="25"/>
  <c r="AB963" i="25" s="1"/>
  <c r="AF951" i="25"/>
  <c r="U951" i="25" s="1"/>
  <c r="AN951" i="25"/>
  <c r="AC951" i="25" s="1"/>
  <c r="AL951" i="25"/>
  <c r="AA951" i="25" s="1"/>
  <c r="AG951" i="25"/>
  <c r="V951" i="25" s="1"/>
  <c r="AK951" i="25"/>
  <c r="Z951" i="25" s="1"/>
  <c r="AO951" i="25"/>
  <c r="AD951" i="25" s="1"/>
  <c r="AJ935" i="25"/>
  <c r="Y935" i="25" s="1"/>
  <c r="AH935" i="25"/>
  <c r="W935" i="25" s="1"/>
  <c r="AE935" i="25"/>
  <c r="T935" i="25" s="1"/>
  <c r="AI935" i="25"/>
  <c r="X935" i="25" s="1"/>
  <c r="AM935" i="25"/>
  <c r="AB935" i="25" s="1"/>
  <c r="AG920" i="25"/>
  <c r="V920" i="25" s="1"/>
  <c r="AO920" i="25"/>
  <c r="AD920" i="25" s="1"/>
  <c r="AI920" i="25"/>
  <c r="X920" i="25" s="1"/>
  <c r="AF920" i="25"/>
  <c r="U920" i="25" s="1"/>
  <c r="AJ920" i="25"/>
  <c r="Y920" i="25" s="1"/>
  <c r="AN920" i="25"/>
  <c r="AC920" i="25" s="1"/>
  <c r="AK904" i="25"/>
  <c r="Z904" i="25" s="1"/>
  <c r="AE904" i="25"/>
  <c r="T904" i="25" s="1"/>
  <c r="AM904" i="25"/>
  <c r="AB904" i="25" s="1"/>
  <c r="AH904" i="25"/>
  <c r="W904" i="25" s="1"/>
  <c r="AL904" i="25"/>
  <c r="AA904" i="25" s="1"/>
  <c r="AF919" i="25"/>
  <c r="U919" i="25" s="1"/>
  <c r="AN919" i="25"/>
  <c r="AC919" i="25" s="1"/>
  <c r="AL919" i="25"/>
  <c r="AA919" i="25" s="1"/>
  <c r="AG919" i="25"/>
  <c r="V919" i="25" s="1"/>
  <c r="AK919" i="25"/>
  <c r="Z919" i="25" s="1"/>
  <c r="AO919" i="25"/>
  <c r="AD919" i="25" s="1"/>
  <c r="AJ903" i="25"/>
  <c r="Y903" i="25" s="1"/>
  <c r="AH903" i="25"/>
  <c r="W903" i="25" s="1"/>
  <c r="AE903" i="25"/>
  <c r="T903" i="25" s="1"/>
  <c r="AI903" i="25"/>
  <c r="X903" i="25" s="1"/>
  <c r="AM903" i="25"/>
  <c r="AB903" i="25" s="1"/>
  <c r="AH889" i="25"/>
  <c r="W889" i="25" s="1"/>
  <c r="AF889" i="25"/>
  <c r="U889" i="25" s="1"/>
  <c r="AN889" i="25"/>
  <c r="AC889" i="25" s="1"/>
  <c r="AG889" i="25"/>
  <c r="V889" i="25" s="1"/>
  <c r="AK889" i="25"/>
  <c r="Z889" i="25" s="1"/>
  <c r="AO889" i="25"/>
  <c r="AD889" i="25" s="1"/>
  <c r="AL873" i="25"/>
  <c r="AA873" i="25" s="1"/>
  <c r="AJ873" i="25"/>
  <c r="Y873" i="25" s="1"/>
  <c r="AE873" i="25"/>
  <c r="T873" i="25" s="1"/>
  <c r="AI873" i="25"/>
  <c r="X873" i="25" s="1"/>
  <c r="AM873" i="25"/>
  <c r="AB873" i="25" s="1"/>
  <c r="AH857" i="25"/>
  <c r="W857" i="25" s="1"/>
  <c r="AF857" i="25"/>
  <c r="U857" i="25" s="1"/>
  <c r="AN857" i="25"/>
  <c r="AC857" i="25" s="1"/>
  <c r="AG857" i="25"/>
  <c r="V857" i="25" s="1"/>
  <c r="AK857" i="25"/>
  <c r="Z857" i="25" s="1"/>
  <c r="AO857" i="25"/>
  <c r="AD857" i="25" s="1"/>
  <c r="AL841" i="25"/>
  <c r="AA841" i="25" s="1"/>
  <c r="AJ841" i="25"/>
  <c r="Y841" i="25" s="1"/>
  <c r="AE841" i="25"/>
  <c r="T841" i="25" s="1"/>
  <c r="AI841" i="25"/>
  <c r="X841" i="25" s="1"/>
  <c r="AM841" i="25"/>
  <c r="AB841" i="25" s="1"/>
  <c r="AH825" i="25"/>
  <c r="W825" i="25" s="1"/>
  <c r="AF825" i="25"/>
  <c r="U825" i="25" s="1"/>
  <c r="AN825" i="25"/>
  <c r="AC825" i="25" s="1"/>
  <c r="AG825" i="25"/>
  <c r="V825" i="25" s="1"/>
  <c r="AK825" i="25"/>
  <c r="Z825" i="25" s="1"/>
  <c r="AO825" i="25"/>
  <c r="AD825" i="25" s="1"/>
  <c r="AL809" i="25"/>
  <c r="AA809" i="25" s="1"/>
  <c r="AJ809" i="25"/>
  <c r="Y809" i="25" s="1"/>
  <c r="AE809" i="25"/>
  <c r="T809" i="25" s="1"/>
  <c r="AI809" i="25"/>
  <c r="X809" i="25" s="1"/>
  <c r="AM809" i="25"/>
  <c r="AB809" i="25" s="1"/>
  <c r="AH793" i="25"/>
  <c r="W793" i="25" s="1"/>
  <c r="AF793" i="25"/>
  <c r="U793" i="25" s="1"/>
  <c r="AN793" i="25"/>
  <c r="AC793" i="25" s="1"/>
  <c r="AG793" i="25"/>
  <c r="V793" i="25" s="1"/>
  <c r="AK793" i="25"/>
  <c r="Z793" i="25" s="1"/>
  <c r="AO793" i="25"/>
  <c r="AD793" i="25" s="1"/>
  <c r="AL777" i="25"/>
  <c r="AA777" i="25" s="1"/>
  <c r="AJ777" i="25"/>
  <c r="Y777" i="25" s="1"/>
  <c r="AE777" i="25"/>
  <c r="T777" i="25" s="1"/>
  <c r="AI777" i="25"/>
  <c r="X777" i="25" s="1"/>
  <c r="AM777" i="25"/>
  <c r="AB777" i="25" s="1"/>
  <c r="AH761" i="25"/>
  <c r="W761" i="25" s="1"/>
  <c r="AF761" i="25"/>
  <c r="U761" i="25" s="1"/>
  <c r="AN761" i="25"/>
  <c r="AC761" i="25" s="1"/>
  <c r="AG761" i="25"/>
  <c r="V761" i="25" s="1"/>
  <c r="AK761" i="25"/>
  <c r="Z761" i="25" s="1"/>
  <c r="AO761" i="25"/>
  <c r="AD761" i="25" s="1"/>
  <c r="AH368" i="25"/>
  <c r="W368" i="25" s="1"/>
  <c r="AL368" i="25"/>
  <c r="AA368" i="25" s="1"/>
  <c r="AE368" i="25"/>
  <c r="T368" i="25" s="1"/>
  <c r="AI368" i="25"/>
  <c r="X368" i="25" s="1"/>
  <c r="AM368" i="25"/>
  <c r="AB368" i="25" s="1"/>
  <c r="AF352" i="25"/>
  <c r="U352" i="25" s="1"/>
  <c r="AJ352" i="25"/>
  <c r="Y352" i="25" s="1"/>
  <c r="AN352" i="25"/>
  <c r="AC352" i="25" s="1"/>
  <c r="AG352" i="25"/>
  <c r="V352" i="25" s="1"/>
  <c r="AK352" i="25"/>
  <c r="Z352" i="25" s="1"/>
  <c r="AO352" i="25"/>
  <c r="AD352" i="25" s="1"/>
  <c r="AH332" i="25"/>
  <c r="W332" i="25" s="1"/>
  <c r="AL332" i="25"/>
  <c r="AA332" i="25" s="1"/>
  <c r="AE332" i="25"/>
  <c r="T332" i="25" s="1"/>
  <c r="AI332" i="25"/>
  <c r="X332" i="25" s="1"/>
  <c r="AM332" i="25"/>
  <c r="AB332" i="25" s="1"/>
  <c r="AF316" i="25"/>
  <c r="U316" i="25" s="1"/>
  <c r="AJ316" i="25"/>
  <c r="Y316" i="25" s="1"/>
  <c r="AN316" i="25"/>
  <c r="AC316" i="25" s="1"/>
  <c r="AG316" i="25"/>
  <c r="V316" i="25" s="1"/>
  <c r="AK316" i="25"/>
  <c r="Z316" i="25" s="1"/>
  <c r="AO316" i="25"/>
  <c r="AD316" i="25" s="1"/>
  <c r="AH300" i="25"/>
  <c r="W300" i="25" s="1"/>
  <c r="AL300" i="25"/>
  <c r="AA300" i="25" s="1"/>
  <c r="AE300" i="25"/>
  <c r="T300" i="25" s="1"/>
  <c r="AI300" i="25"/>
  <c r="X300" i="25" s="1"/>
  <c r="AM300" i="25"/>
  <c r="AB300" i="25" s="1"/>
  <c r="AF284" i="25"/>
  <c r="U284" i="25" s="1"/>
  <c r="AJ284" i="25"/>
  <c r="Y284" i="25" s="1"/>
  <c r="AN284" i="25"/>
  <c r="AC284" i="25" s="1"/>
  <c r="AG284" i="25"/>
  <c r="V284" i="25" s="1"/>
  <c r="AK284" i="25"/>
  <c r="Z284" i="25" s="1"/>
  <c r="AO284" i="25"/>
  <c r="AD284" i="25" s="1"/>
  <c r="AH268" i="25"/>
  <c r="W268" i="25" s="1"/>
  <c r="AL268" i="25"/>
  <c r="AA268" i="25" s="1"/>
  <c r="AE268" i="25"/>
  <c r="T268" i="25" s="1"/>
  <c r="AI268" i="25"/>
  <c r="X268" i="25" s="1"/>
  <c r="AM268" i="25"/>
  <c r="AB268" i="25" s="1"/>
  <c r="AF252" i="25"/>
  <c r="U252" i="25" s="1"/>
  <c r="AJ252" i="25"/>
  <c r="Y252" i="25" s="1"/>
  <c r="AN252" i="25"/>
  <c r="AC252" i="25" s="1"/>
  <c r="AG252" i="25"/>
  <c r="V252" i="25" s="1"/>
  <c r="AK252" i="25"/>
  <c r="Z252" i="25" s="1"/>
  <c r="AO252" i="25"/>
  <c r="AD252" i="25" s="1"/>
  <c r="AH236" i="25"/>
  <c r="W236" i="25" s="1"/>
  <c r="AL236" i="25"/>
  <c r="AA236" i="25" s="1"/>
  <c r="AE236" i="25"/>
  <c r="T236" i="25" s="1"/>
  <c r="AI236" i="25"/>
  <c r="X236" i="25" s="1"/>
  <c r="AM236" i="25"/>
  <c r="AB236" i="25" s="1"/>
  <c r="AF220" i="25"/>
  <c r="U220" i="25" s="1"/>
  <c r="AJ220" i="25"/>
  <c r="Y220" i="25" s="1"/>
  <c r="AN220" i="25"/>
  <c r="AC220" i="25" s="1"/>
  <c r="AG220" i="25"/>
  <c r="V220" i="25" s="1"/>
  <c r="AK220" i="25"/>
  <c r="Z220" i="25" s="1"/>
  <c r="AO220" i="25"/>
  <c r="AD220" i="25" s="1"/>
  <c r="AH204" i="25"/>
  <c r="W204" i="25" s="1"/>
  <c r="AL204" i="25"/>
  <c r="AA204" i="25" s="1"/>
  <c r="AE204" i="25"/>
  <c r="T204" i="25" s="1"/>
  <c r="AI204" i="25"/>
  <c r="X204" i="25" s="1"/>
  <c r="AM204" i="25"/>
  <c r="AB204" i="25" s="1"/>
  <c r="AF188" i="25"/>
  <c r="U188" i="25" s="1"/>
  <c r="AJ188" i="25"/>
  <c r="Y188" i="25" s="1"/>
  <c r="AN188" i="25"/>
  <c r="AC188" i="25" s="1"/>
  <c r="AG188" i="25"/>
  <c r="V188" i="25" s="1"/>
  <c r="AK188" i="25"/>
  <c r="Z188" i="25" s="1"/>
  <c r="AO188" i="25"/>
  <c r="AD188" i="25" s="1"/>
  <c r="AH152" i="25"/>
  <c r="W152" i="25" s="1"/>
  <c r="AL152" i="25"/>
  <c r="AA152" i="25" s="1"/>
  <c r="AE152" i="25"/>
  <c r="T152" i="25" s="1"/>
  <c r="AI152" i="25"/>
  <c r="X152" i="25" s="1"/>
  <c r="AM152" i="25"/>
  <c r="AB152" i="25" s="1"/>
  <c r="AF128" i="25"/>
  <c r="U128" i="25" s="1"/>
  <c r="AJ128" i="25"/>
  <c r="Y128" i="25" s="1"/>
  <c r="AN128" i="25"/>
  <c r="AC128" i="25" s="1"/>
  <c r="AG128" i="25"/>
  <c r="V128" i="25" s="1"/>
  <c r="AK128" i="25"/>
  <c r="Z128" i="25" s="1"/>
  <c r="AO128" i="25"/>
  <c r="AD128" i="25" s="1"/>
  <c r="AH120" i="25"/>
  <c r="W120" i="25" s="1"/>
  <c r="AL120" i="25"/>
  <c r="AA120" i="25" s="1"/>
  <c r="AE120" i="25"/>
  <c r="T120" i="25" s="1"/>
  <c r="AI120" i="25"/>
  <c r="X120" i="25" s="1"/>
  <c r="AM120" i="25"/>
  <c r="AB120" i="25" s="1"/>
  <c r="AE109" i="25"/>
  <c r="T109" i="25" s="1"/>
  <c r="AI109" i="25"/>
  <c r="X109" i="25" s="1"/>
  <c r="AM109" i="25"/>
  <c r="AB109" i="25" s="1"/>
  <c r="AF109" i="25"/>
  <c r="U109" i="25" s="1"/>
  <c r="AJ109" i="25"/>
  <c r="Y109" i="25" s="1"/>
  <c r="AN109" i="25"/>
  <c r="AC109" i="25" s="1"/>
  <c r="AH90" i="25"/>
  <c r="W90" i="25" s="1"/>
  <c r="AL90" i="25"/>
  <c r="AA90" i="25" s="1"/>
  <c r="AE90" i="25"/>
  <c r="T90" i="25" s="1"/>
  <c r="AI90" i="25"/>
  <c r="X90" i="25" s="1"/>
  <c r="AM90" i="25"/>
  <c r="AB90" i="25" s="1"/>
  <c r="AF82" i="25"/>
  <c r="U82" i="25" s="1"/>
  <c r="AJ82" i="25"/>
  <c r="Y82" i="25" s="1"/>
  <c r="AN82" i="25"/>
  <c r="AC82" i="25" s="1"/>
  <c r="AG82" i="25"/>
  <c r="V82" i="25" s="1"/>
  <c r="AK82" i="25"/>
  <c r="Z82" i="25" s="1"/>
  <c r="AO82" i="25"/>
  <c r="AD82" i="25" s="1"/>
  <c r="AL74" i="25"/>
  <c r="AA74" i="25" s="1"/>
  <c r="AJ74" i="25"/>
  <c r="Y74" i="25" s="1"/>
  <c r="AE74" i="25"/>
  <c r="T74" i="25" s="1"/>
  <c r="AI74" i="25"/>
  <c r="X74" i="25" s="1"/>
  <c r="AM74" i="25"/>
  <c r="AB74" i="25" s="1"/>
  <c r="AF44" i="25"/>
  <c r="U44" i="25" s="1"/>
  <c r="AN44" i="25"/>
  <c r="AC44" i="25" s="1"/>
  <c r="AL44" i="25"/>
  <c r="AA44" i="25" s="1"/>
  <c r="AG44" i="25"/>
  <c r="V44" i="25" s="1"/>
  <c r="AK44" i="25"/>
  <c r="Z44" i="25" s="1"/>
  <c r="AO44" i="25"/>
  <c r="AD44" i="25" s="1"/>
  <c r="AJ28" i="25"/>
  <c r="Y28" i="25" s="1"/>
  <c r="AH28" i="25"/>
  <c r="W28" i="25" s="1"/>
  <c r="AE28" i="25"/>
  <c r="T28" i="25" s="1"/>
  <c r="AI28" i="25"/>
  <c r="X28" i="25" s="1"/>
  <c r="AM28" i="25"/>
  <c r="AB28" i="25" s="1"/>
  <c r="AF164" i="25"/>
  <c r="U164" i="25" s="1"/>
  <c r="AJ164" i="25"/>
  <c r="Y164" i="25" s="1"/>
  <c r="AN164" i="25"/>
  <c r="AC164" i="25" s="1"/>
  <c r="AG164" i="25"/>
  <c r="V164" i="25" s="1"/>
  <c r="AK164" i="25"/>
  <c r="Z164" i="25" s="1"/>
  <c r="AO164" i="25"/>
  <c r="AD164" i="25" s="1"/>
  <c r="AH148" i="25"/>
  <c r="W148" i="25" s="1"/>
  <c r="AL148" i="25"/>
  <c r="AA148" i="25" s="1"/>
  <c r="AE148" i="25"/>
  <c r="T148" i="25" s="1"/>
  <c r="AI148" i="25"/>
  <c r="X148" i="25" s="1"/>
  <c r="AM148" i="25"/>
  <c r="AB148" i="25" s="1"/>
  <c r="AF967" i="25"/>
  <c r="U967" i="25" s="1"/>
  <c r="AN967" i="25"/>
  <c r="AC967" i="25" s="1"/>
  <c r="AL967" i="25"/>
  <c r="AA967" i="25" s="1"/>
  <c r="AG967" i="25"/>
  <c r="V967" i="25" s="1"/>
  <c r="AK967" i="25"/>
  <c r="Z967" i="25" s="1"/>
  <c r="AO967" i="25"/>
  <c r="AD967" i="25" s="1"/>
  <c r="AJ899" i="25"/>
  <c r="Y899" i="25" s="1"/>
  <c r="AH899" i="25"/>
  <c r="W899" i="25" s="1"/>
  <c r="AE899" i="25"/>
  <c r="T899" i="25" s="1"/>
  <c r="AI899" i="25"/>
  <c r="X899" i="25" s="1"/>
  <c r="AM899" i="25"/>
  <c r="AB899" i="25" s="1"/>
  <c r="AF891" i="25"/>
  <c r="U891" i="25" s="1"/>
  <c r="AN891" i="25"/>
  <c r="AC891" i="25" s="1"/>
  <c r="AL891" i="25"/>
  <c r="AA891" i="25" s="1"/>
  <c r="AG891" i="25"/>
  <c r="V891" i="25" s="1"/>
  <c r="AK891" i="25"/>
  <c r="Z891" i="25" s="1"/>
  <c r="AO891" i="25"/>
  <c r="AD891" i="25" s="1"/>
  <c r="AJ883" i="25"/>
  <c r="Y883" i="25" s="1"/>
  <c r="AH883" i="25"/>
  <c r="W883" i="25" s="1"/>
  <c r="AE883" i="25"/>
  <c r="T883" i="25" s="1"/>
  <c r="AI883" i="25"/>
  <c r="X883" i="25" s="1"/>
  <c r="AM883" i="25"/>
  <c r="AB883" i="25" s="1"/>
  <c r="AF875" i="25"/>
  <c r="U875" i="25" s="1"/>
  <c r="AN875" i="25"/>
  <c r="AC875" i="25" s="1"/>
  <c r="AL875" i="25"/>
  <c r="AA875" i="25" s="1"/>
  <c r="AG875" i="25"/>
  <c r="V875" i="25" s="1"/>
  <c r="AK875" i="25"/>
  <c r="Z875" i="25" s="1"/>
  <c r="AO875" i="25"/>
  <c r="AD875" i="25" s="1"/>
  <c r="AJ867" i="25"/>
  <c r="Y867" i="25" s="1"/>
  <c r="AH867" i="25"/>
  <c r="W867" i="25" s="1"/>
  <c r="AE867" i="25"/>
  <c r="T867" i="25" s="1"/>
  <c r="AI867" i="25"/>
  <c r="X867" i="25" s="1"/>
  <c r="AM867" i="25"/>
  <c r="AB867" i="25" s="1"/>
  <c r="AF859" i="25"/>
  <c r="U859" i="25" s="1"/>
  <c r="AN859" i="25"/>
  <c r="AC859" i="25" s="1"/>
  <c r="AL859" i="25"/>
  <c r="AA859" i="25" s="1"/>
  <c r="AG859" i="25"/>
  <c r="V859" i="25" s="1"/>
  <c r="AK859" i="25"/>
  <c r="Z859" i="25" s="1"/>
  <c r="AO859" i="25"/>
  <c r="AD859" i="25" s="1"/>
  <c r="AJ851" i="25"/>
  <c r="Y851" i="25" s="1"/>
  <c r="AH851" i="25"/>
  <c r="W851" i="25" s="1"/>
  <c r="AE851" i="25"/>
  <c r="T851" i="25" s="1"/>
  <c r="AI851" i="25"/>
  <c r="X851" i="25" s="1"/>
  <c r="AM851" i="25"/>
  <c r="AB851" i="25" s="1"/>
  <c r="AF843" i="25"/>
  <c r="U843" i="25" s="1"/>
  <c r="AN843" i="25"/>
  <c r="AC843" i="25" s="1"/>
  <c r="AL843" i="25"/>
  <c r="AA843" i="25" s="1"/>
  <c r="AG843" i="25"/>
  <c r="V843" i="25" s="1"/>
  <c r="AK843" i="25"/>
  <c r="Z843" i="25" s="1"/>
  <c r="AO843" i="25"/>
  <c r="AD843" i="25" s="1"/>
  <c r="AJ835" i="25"/>
  <c r="Y835" i="25" s="1"/>
  <c r="AH835" i="25"/>
  <c r="W835" i="25" s="1"/>
  <c r="AE835" i="25"/>
  <c r="T835" i="25" s="1"/>
  <c r="AI835" i="25"/>
  <c r="X835" i="25" s="1"/>
  <c r="AM835" i="25"/>
  <c r="AB835" i="25" s="1"/>
  <c r="AF827" i="25"/>
  <c r="U827" i="25" s="1"/>
  <c r="AN827" i="25"/>
  <c r="AC827" i="25" s="1"/>
  <c r="AL827" i="25"/>
  <c r="AA827" i="25" s="1"/>
  <c r="AG827" i="25"/>
  <c r="V827" i="25" s="1"/>
  <c r="AK827" i="25"/>
  <c r="Z827" i="25" s="1"/>
  <c r="AO827" i="25"/>
  <c r="AD827" i="25" s="1"/>
  <c r="AJ819" i="25"/>
  <c r="Y819" i="25" s="1"/>
  <c r="AH819" i="25"/>
  <c r="W819" i="25" s="1"/>
  <c r="AE819" i="25"/>
  <c r="T819" i="25" s="1"/>
  <c r="AI819" i="25"/>
  <c r="X819" i="25" s="1"/>
  <c r="AM819" i="25"/>
  <c r="AB819" i="25" s="1"/>
  <c r="AF811" i="25"/>
  <c r="U811" i="25" s="1"/>
  <c r="AN811" i="25"/>
  <c r="AC811" i="25" s="1"/>
  <c r="AL811" i="25"/>
  <c r="AA811" i="25" s="1"/>
  <c r="AG811" i="25"/>
  <c r="V811" i="25" s="1"/>
  <c r="AK811" i="25"/>
  <c r="Z811" i="25" s="1"/>
  <c r="AO811" i="25"/>
  <c r="AD811" i="25" s="1"/>
  <c r="AJ803" i="25"/>
  <c r="Y803" i="25" s="1"/>
  <c r="AH803" i="25"/>
  <c r="W803" i="25" s="1"/>
  <c r="AE803" i="25"/>
  <c r="T803" i="25" s="1"/>
  <c r="AI803" i="25"/>
  <c r="X803" i="25" s="1"/>
  <c r="AM803" i="25"/>
  <c r="AB803" i="25" s="1"/>
  <c r="AF795" i="25"/>
  <c r="U795" i="25" s="1"/>
  <c r="AN795" i="25"/>
  <c r="AC795" i="25" s="1"/>
  <c r="AL795" i="25"/>
  <c r="AA795" i="25" s="1"/>
  <c r="AG795" i="25"/>
  <c r="V795" i="25" s="1"/>
  <c r="AK795" i="25"/>
  <c r="Z795" i="25" s="1"/>
  <c r="AO795" i="25"/>
  <c r="AD795" i="25" s="1"/>
  <c r="AJ787" i="25"/>
  <c r="Y787" i="25" s="1"/>
  <c r="AH787" i="25"/>
  <c r="W787" i="25" s="1"/>
  <c r="AE787" i="25"/>
  <c r="T787" i="25" s="1"/>
  <c r="AI787" i="25"/>
  <c r="X787" i="25" s="1"/>
  <c r="AM787" i="25"/>
  <c r="AB787" i="25" s="1"/>
  <c r="AG1012" i="25"/>
  <c r="V1012" i="25" s="1"/>
  <c r="AO1012" i="25"/>
  <c r="AD1012" i="25" s="1"/>
  <c r="AI1012" i="25"/>
  <c r="X1012" i="25" s="1"/>
  <c r="AF1012" i="25"/>
  <c r="U1012" i="25" s="1"/>
  <c r="AJ1012" i="25"/>
  <c r="Y1012" i="25" s="1"/>
  <c r="AN1012" i="25"/>
  <c r="AC1012" i="25" s="1"/>
  <c r="AJ1003" i="25"/>
  <c r="Y1003" i="25" s="1"/>
  <c r="AH1003" i="25"/>
  <c r="W1003" i="25" s="1"/>
  <c r="AE1003" i="25"/>
  <c r="T1003" i="25" s="1"/>
  <c r="AI1003" i="25"/>
  <c r="X1003" i="25" s="1"/>
  <c r="AM1003" i="25"/>
  <c r="AB1003" i="25" s="1"/>
  <c r="AF995" i="25"/>
  <c r="U995" i="25" s="1"/>
  <c r="AN995" i="25"/>
  <c r="AC995" i="25" s="1"/>
  <c r="AL995" i="25"/>
  <c r="AA995" i="25" s="1"/>
  <c r="AG995" i="25"/>
  <c r="V995" i="25" s="1"/>
  <c r="AK995" i="25"/>
  <c r="Z995" i="25" s="1"/>
  <c r="AO995" i="25"/>
  <c r="AD995" i="25" s="1"/>
  <c r="AJ975" i="25"/>
  <c r="Y975" i="25" s="1"/>
  <c r="AH975" i="25"/>
  <c r="W975" i="25" s="1"/>
  <c r="AE975" i="25"/>
  <c r="T975" i="25" s="1"/>
  <c r="AI975" i="25"/>
  <c r="X975" i="25" s="1"/>
  <c r="AM975" i="25"/>
  <c r="AB975" i="25" s="1"/>
  <c r="AF755" i="25"/>
  <c r="U755" i="25" s="1"/>
  <c r="AN755" i="25"/>
  <c r="AC755" i="25" s="1"/>
  <c r="AL755" i="25"/>
  <c r="AA755" i="25" s="1"/>
  <c r="AG755" i="25"/>
  <c r="V755" i="25" s="1"/>
  <c r="AK755" i="25"/>
  <c r="Z755" i="25" s="1"/>
  <c r="AO755" i="25"/>
  <c r="AD755" i="25" s="1"/>
  <c r="AK720" i="25"/>
  <c r="Z720" i="25" s="1"/>
  <c r="AE720" i="25"/>
  <c r="T720" i="25" s="1"/>
  <c r="AM720" i="25"/>
  <c r="AB720" i="25" s="1"/>
  <c r="AH720" i="25"/>
  <c r="W720" i="25" s="1"/>
  <c r="AL720" i="25"/>
  <c r="AA720" i="25" s="1"/>
  <c r="AG688" i="25"/>
  <c r="V688" i="25" s="1"/>
  <c r="AO688" i="25"/>
  <c r="AD688" i="25" s="1"/>
  <c r="AI688" i="25"/>
  <c r="X688" i="25" s="1"/>
  <c r="AF688" i="25"/>
  <c r="U688" i="25" s="1"/>
  <c r="AJ688" i="25"/>
  <c r="Y688" i="25" s="1"/>
  <c r="AN688" i="25"/>
  <c r="AC688" i="25" s="1"/>
  <c r="AI626" i="25"/>
  <c r="X626" i="25" s="1"/>
  <c r="AG626" i="25"/>
  <c r="V626" i="25" s="1"/>
  <c r="AO626" i="25"/>
  <c r="AD626" i="25" s="1"/>
  <c r="AH626" i="25"/>
  <c r="W626" i="25" s="1"/>
  <c r="AL626" i="25"/>
  <c r="AA626" i="25" s="1"/>
  <c r="AE594" i="25"/>
  <c r="T594" i="25" s="1"/>
  <c r="AM594" i="25"/>
  <c r="AB594" i="25" s="1"/>
  <c r="AK594" i="25"/>
  <c r="Z594" i="25" s="1"/>
  <c r="AF594" i="25"/>
  <c r="U594" i="25" s="1"/>
  <c r="AJ594" i="25"/>
  <c r="Y594" i="25" s="1"/>
  <c r="AN594" i="25"/>
  <c r="AC594" i="25" s="1"/>
  <c r="AH486" i="25"/>
  <c r="W486" i="25" s="1"/>
  <c r="AL486" i="25"/>
  <c r="AA486" i="25" s="1"/>
  <c r="AE486" i="25"/>
  <c r="T486" i="25" s="1"/>
  <c r="AI486" i="25"/>
  <c r="X486" i="25" s="1"/>
  <c r="AM486" i="25"/>
  <c r="AB486" i="25" s="1"/>
  <c r="AF454" i="25"/>
  <c r="U454" i="25" s="1"/>
  <c r="AJ454" i="25"/>
  <c r="Y454" i="25" s="1"/>
  <c r="AN454" i="25"/>
  <c r="AC454" i="25" s="1"/>
  <c r="AG454" i="25"/>
  <c r="V454" i="25" s="1"/>
  <c r="AK454" i="25"/>
  <c r="Z454" i="25" s="1"/>
  <c r="AO454" i="25"/>
  <c r="AD454" i="25" s="1"/>
  <c r="AH422" i="25"/>
  <c r="W422" i="25" s="1"/>
  <c r="AL422" i="25"/>
  <c r="AA422" i="25" s="1"/>
  <c r="AE422" i="25"/>
  <c r="T422" i="25" s="1"/>
  <c r="AI422" i="25"/>
  <c r="X422" i="25" s="1"/>
  <c r="AM422" i="25"/>
  <c r="AB422" i="25" s="1"/>
  <c r="AF390" i="25"/>
  <c r="U390" i="25" s="1"/>
  <c r="AJ390" i="25"/>
  <c r="Y390" i="25" s="1"/>
  <c r="AN390" i="25"/>
  <c r="AC390" i="25" s="1"/>
  <c r="AG390" i="25"/>
  <c r="V390" i="25" s="1"/>
  <c r="AK390" i="25"/>
  <c r="Z390" i="25" s="1"/>
  <c r="AO390" i="25"/>
  <c r="AD390" i="25" s="1"/>
  <c r="AH358" i="25"/>
  <c r="W358" i="25" s="1"/>
  <c r="AL358" i="25"/>
  <c r="AA358" i="25" s="1"/>
  <c r="AE358" i="25"/>
  <c r="T358" i="25" s="1"/>
  <c r="AI358" i="25"/>
  <c r="X358" i="25" s="1"/>
  <c r="AM358" i="25"/>
  <c r="AB358" i="25" s="1"/>
  <c r="AF326" i="25"/>
  <c r="U326" i="25" s="1"/>
  <c r="AJ326" i="25"/>
  <c r="Y326" i="25" s="1"/>
  <c r="AN326" i="25"/>
  <c r="AC326" i="25" s="1"/>
  <c r="AG326" i="25"/>
  <c r="V326" i="25" s="1"/>
  <c r="AK326" i="25"/>
  <c r="Z326" i="25" s="1"/>
  <c r="AO326" i="25"/>
  <c r="AD326" i="25" s="1"/>
  <c r="AH294" i="25"/>
  <c r="W294" i="25" s="1"/>
  <c r="AL294" i="25"/>
  <c r="AA294" i="25" s="1"/>
  <c r="AE294" i="25"/>
  <c r="T294" i="25" s="1"/>
  <c r="AI294" i="25"/>
  <c r="X294" i="25" s="1"/>
  <c r="AM294" i="25"/>
  <c r="AB294" i="25" s="1"/>
  <c r="AF262" i="25"/>
  <c r="U262" i="25" s="1"/>
  <c r="AJ262" i="25"/>
  <c r="Y262" i="25" s="1"/>
  <c r="AN262" i="25"/>
  <c r="AC262" i="25" s="1"/>
  <c r="AG262" i="25"/>
  <c r="V262" i="25" s="1"/>
  <c r="AK262" i="25"/>
  <c r="Z262" i="25" s="1"/>
  <c r="AO262" i="25"/>
  <c r="AD262" i="25" s="1"/>
  <c r="AH230" i="25"/>
  <c r="W230" i="25" s="1"/>
  <c r="AL230" i="25"/>
  <c r="AA230" i="25" s="1"/>
  <c r="AE230" i="25"/>
  <c r="T230" i="25" s="1"/>
  <c r="AI230" i="25"/>
  <c r="X230" i="25" s="1"/>
  <c r="AM230" i="25"/>
  <c r="AB230" i="25" s="1"/>
  <c r="AF198" i="25"/>
  <c r="U198" i="25" s="1"/>
  <c r="AJ198" i="25"/>
  <c r="Y198" i="25" s="1"/>
  <c r="AN198" i="25"/>
  <c r="AC198" i="25" s="1"/>
  <c r="AG198" i="25"/>
  <c r="V198" i="25" s="1"/>
  <c r="AK198" i="25"/>
  <c r="Z198" i="25" s="1"/>
  <c r="AO198" i="25"/>
  <c r="AD198" i="25" s="1"/>
  <c r="AH162" i="25"/>
  <c r="W162" i="25" s="1"/>
  <c r="AL162" i="25"/>
  <c r="AA162" i="25" s="1"/>
  <c r="AE162" i="25"/>
  <c r="T162" i="25" s="1"/>
  <c r="AI162" i="25"/>
  <c r="X162" i="25" s="1"/>
  <c r="AM162" i="25"/>
  <c r="AB162" i="25" s="1"/>
  <c r="AH70" i="25"/>
  <c r="W70" i="25" s="1"/>
  <c r="AF70" i="25"/>
  <c r="U70" i="25" s="1"/>
  <c r="AN70" i="25"/>
  <c r="AC70" i="25" s="1"/>
  <c r="AG70" i="25"/>
  <c r="V70" i="25" s="1"/>
  <c r="AK70" i="25"/>
  <c r="Z70" i="25" s="1"/>
  <c r="AO70" i="25"/>
  <c r="AD70" i="25" s="1"/>
  <c r="AL62" i="25"/>
  <c r="AA62" i="25" s="1"/>
  <c r="AJ62" i="25"/>
  <c r="Y62" i="25" s="1"/>
  <c r="AE62" i="25"/>
  <c r="T62" i="25" s="1"/>
  <c r="AI62" i="25"/>
  <c r="X62" i="25" s="1"/>
  <c r="AM62" i="25"/>
  <c r="AB62" i="25" s="1"/>
  <c r="AH54" i="25"/>
  <c r="W54" i="25" s="1"/>
  <c r="AF54" i="25"/>
  <c r="U54" i="25" s="1"/>
  <c r="AN54" i="25"/>
  <c r="AC54" i="25" s="1"/>
  <c r="AG54" i="25"/>
  <c r="V54" i="25" s="1"/>
  <c r="AK54" i="25"/>
  <c r="Z54" i="25" s="1"/>
  <c r="AO54" i="25"/>
  <c r="AD54" i="25" s="1"/>
  <c r="AL34" i="25"/>
  <c r="AA34" i="25" s="1"/>
  <c r="AJ34" i="25"/>
  <c r="Y34" i="25" s="1"/>
  <c r="AE34" i="25"/>
  <c r="T34" i="25" s="1"/>
  <c r="AI34" i="25"/>
  <c r="X34" i="25" s="1"/>
  <c r="AM34" i="25"/>
  <c r="AB34" i="25" s="1"/>
  <c r="AH917" i="25"/>
  <c r="W917" i="25" s="1"/>
  <c r="AF917" i="25"/>
  <c r="U917" i="25" s="1"/>
  <c r="AN917" i="25"/>
  <c r="AC917" i="25" s="1"/>
  <c r="AG917" i="25"/>
  <c r="V917" i="25" s="1"/>
  <c r="AK917" i="25"/>
  <c r="Z917" i="25" s="1"/>
  <c r="AO917" i="25"/>
  <c r="AD917" i="25" s="1"/>
  <c r="AK728" i="25"/>
  <c r="Z728" i="25" s="1"/>
  <c r="AE728" i="25"/>
  <c r="T728" i="25" s="1"/>
  <c r="AM728" i="25"/>
  <c r="AB728" i="25" s="1"/>
  <c r="AH728" i="25"/>
  <c r="W728" i="25" s="1"/>
  <c r="AL728" i="25"/>
  <c r="AA728" i="25" s="1"/>
  <c r="AG700" i="25"/>
  <c r="V700" i="25" s="1"/>
  <c r="AO700" i="25"/>
  <c r="AD700" i="25" s="1"/>
  <c r="AI700" i="25"/>
  <c r="X700" i="25" s="1"/>
  <c r="AF700" i="25"/>
  <c r="U700" i="25" s="1"/>
  <c r="AJ700" i="25"/>
  <c r="Y700" i="25" s="1"/>
  <c r="AN700" i="25"/>
  <c r="AC700" i="25" s="1"/>
  <c r="AK668" i="25"/>
  <c r="Z668" i="25" s="1"/>
  <c r="AE668" i="25"/>
  <c r="T668" i="25" s="1"/>
  <c r="AM668" i="25"/>
  <c r="AB668" i="25" s="1"/>
  <c r="AH668" i="25"/>
  <c r="W668" i="25" s="1"/>
  <c r="AL668" i="25"/>
  <c r="AA668" i="25" s="1"/>
  <c r="AE618" i="25"/>
  <c r="T618" i="25" s="1"/>
  <c r="AM618" i="25"/>
  <c r="AB618" i="25" s="1"/>
  <c r="AK618" i="25"/>
  <c r="Z618" i="25" s="1"/>
  <c r="AF618" i="25"/>
  <c r="U618" i="25" s="1"/>
  <c r="AJ618" i="25"/>
  <c r="Y618" i="25" s="1"/>
  <c r="AN618" i="25"/>
  <c r="AC618" i="25" s="1"/>
  <c r="AI586" i="25"/>
  <c r="X586" i="25" s="1"/>
  <c r="AG586" i="25"/>
  <c r="V586" i="25" s="1"/>
  <c r="AO586" i="25"/>
  <c r="AD586" i="25" s="1"/>
  <c r="AH586" i="25"/>
  <c r="W586" i="25" s="1"/>
  <c r="AL586" i="25"/>
  <c r="AA586" i="25" s="1"/>
  <c r="AE566" i="25"/>
  <c r="T566" i="25" s="1"/>
  <c r="AM566" i="25"/>
  <c r="AB566" i="25" s="1"/>
  <c r="AK566" i="25"/>
  <c r="Z566" i="25" s="1"/>
  <c r="AF566" i="25"/>
  <c r="U566" i="25" s="1"/>
  <c r="AJ566" i="25"/>
  <c r="Y566" i="25" s="1"/>
  <c r="AN566" i="25"/>
  <c r="AC566" i="25" s="1"/>
  <c r="AI558" i="25"/>
  <c r="X558" i="25" s="1"/>
  <c r="AG558" i="25"/>
  <c r="V558" i="25" s="1"/>
  <c r="AO558" i="25"/>
  <c r="AD558" i="25" s="1"/>
  <c r="AH558" i="25"/>
  <c r="W558" i="25" s="1"/>
  <c r="AL558" i="25"/>
  <c r="AA558" i="25" s="1"/>
  <c r="AE550" i="25"/>
  <c r="T550" i="25" s="1"/>
  <c r="AM550" i="25"/>
  <c r="AB550" i="25" s="1"/>
  <c r="AK550" i="25"/>
  <c r="Z550" i="25" s="1"/>
  <c r="AF550" i="25"/>
  <c r="U550" i="25" s="1"/>
  <c r="AJ550" i="25"/>
  <c r="Y550" i="25" s="1"/>
  <c r="AN550" i="25"/>
  <c r="AC550" i="25" s="1"/>
  <c r="AI542" i="25"/>
  <c r="X542" i="25" s="1"/>
  <c r="AE542" i="25"/>
  <c r="T542" i="25" s="1"/>
  <c r="AK542" i="25"/>
  <c r="Z542" i="25" s="1"/>
  <c r="AH542" i="25"/>
  <c r="W542" i="25" s="1"/>
  <c r="AL542" i="25"/>
  <c r="AA542" i="25" s="1"/>
  <c r="AF534" i="25"/>
  <c r="U534" i="25" s="1"/>
  <c r="AJ534" i="25"/>
  <c r="Y534" i="25" s="1"/>
  <c r="AN534" i="25"/>
  <c r="AC534" i="25" s="1"/>
  <c r="AG534" i="25"/>
  <c r="V534" i="25" s="1"/>
  <c r="AK534" i="25"/>
  <c r="Z534" i="25" s="1"/>
  <c r="AO534" i="25"/>
  <c r="AD534" i="25" s="1"/>
  <c r="AH526" i="25"/>
  <c r="W526" i="25" s="1"/>
  <c r="AL526" i="25"/>
  <c r="AA526" i="25" s="1"/>
  <c r="AE526" i="25"/>
  <c r="T526" i="25" s="1"/>
  <c r="AI526" i="25"/>
  <c r="X526" i="25" s="1"/>
  <c r="AM526" i="25"/>
  <c r="AB526" i="25" s="1"/>
  <c r="AF518" i="25"/>
  <c r="U518" i="25" s="1"/>
  <c r="AJ518" i="25"/>
  <c r="Y518" i="25" s="1"/>
  <c r="AN518" i="25"/>
  <c r="AC518" i="25" s="1"/>
  <c r="AG518" i="25"/>
  <c r="V518" i="25" s="1"/>
  <c r="AK518" i="25"/>
  <c r="Z518" i="25" s="1"/>
  <c r="AO518" i="25"/>
  <c r="AD518" i="25" s="1"/>
  <c r="AH510" i="25"/>
  <c r="W510" i="25" s="1"/>
  <c r="AL510" i="25"/>
  <c r="AA510" i="25" s="1"/>
  <c r="AE510" i="25"/>
  <c r="T510" i="25" s="1"/>
  <c r="AI510" i="25"/>
  <c r="X510" i="25" s="1"/>
  <c r="AM510" i="25"/>
  <c r="AB510" i="25" s="1"/>
  <c r="AF502" i="25"/>
  <c r="U502" i="25" s="1"/>
  <c r="AJ502" i="25"/>
  <c r="Y502" i="25" s="1"/>
  <c r="AN502" i="25"/>
  <c r="AC502" i="25" s="1"/>
  <c r="AG502" i="25"/>
  <c r="V502" i="25" s="1"/>
  <c r="AK502" i="25"/>
  <c r="Z502" i="25" s="1"/>
  <c r="AO502" i="25"/>
  <c r="AD502" i="25" s="1"/>
  <c r="AH494" i="25"/>
  <c r="W494" i="25" s="1"/>
  <c r="AL494" i="25"/>
  <c r="AA494" i="25" s="1"/>
  <c r="AE494" i="25"/>
  <c r="T494" i="25" s="1"/>
  <c r="AI494" i="25"/>
  <c r="X494" i="25" s="1"/>
  <c r="AM494" i="25"/>
  <c r="AB494" i="25" s="1"/>
  <c r="AF462" i="25"/>
  <c r="U462" i="25" s="1"/>
  <c r="AJ462" i="25"/>
  <c r="Y462" i="25" s="1"/>
  <c r="AN462" i="25"/>
  <c r="AC462" i="25" s="1"/>
  <c r="AG462" i="25"/>
  <c r="V462" i="25" s="1"/>
  <c r="AK462" i="25"/>
  <c r="Z462" i="25" s="1"/>
  <c r="AO462" i="25"/>
  <c r="AD462" i="25" s="1"/>
  <c r="AH430" i="25"/>
  <c r="W430" i="25" s="1"/>
  <c r="AL430" i="25"/>
  <c r="AA430" i="25" s="1"/>
  <c r="AE430" i="25"/>
  <c r="T430" i="25" s="1"/>
  <c r="AI430" i="25"/>
  <c r="X430" i="25" s="1"/>
  <c r="AM430" i="25"/>
  <c r="AB430" i="25" s="1"/>
  <c r="AF398" i="25"/>
  <c r="U398" i="25" s="1"/>
  <c r="AJ398" i="25"/>
  <c r="Y398" i="25" s="1"/>
  <c r="AN398" i="25"/>
  <c r="AC398" i="25" s="1"/>
  <c r="AG398" i="25"/>
  <c r="V398" i="25" s="1"/>
  <c r="AK398" i="25"/>
  <c r="Z398" i="25" s="1"/>
  <c r="AO398" i="25"/>
  <c r="AD398" i="25" s="1"/>
  <c r="AH366" i="25"/>
  <c r="W366" i="25" s="1"/>
  <c r="AL366" i="25"/>
  <c r="AA366" i="25" s="1"/>
  <c r="AE366" i="25"/>
  <c r="T366" i="25" s="1"/>
  <c r="AI366" i="25"/>
  <c r="X366" i="25" s="1"/>
  <c r="AM366" i="25"/>
  <c r="AB366" i="25" s="1"/>
  <c r="AF334" i="25"/>
  <c r="U334" i="25" s="1"/>
  <c r="AJ334" i="25"/>
  <c r="Y334" i="25" s="1"/>
  <c r="AN334" i="25"/>
  <c r="AC334" i="25" s="1"/>
  <c r="AG334" i="25"/>
  <c r="V334" i="25" s="1"/>
  <c r="AK334" i="25"/>
  <c r="Z334" i="25" s="1"/>
  <c r="AO334" i="25"/>
  <c r="AD334" i="25" s="1"/>
  <c r="AH302" i="25"/>
  <c r="W302" i="25" s="1"/>
  <c r="AL302" i="25"/>
  <c r="AA302" i="25" s="1"/>
  <c r="AE302" i="25"/>
  <c r="T302" i="25" s="1"/>
  <c r="AI302" i="25"/>
  <c r="X302" i="25" s="1"/>
  <c r="AM302" i="25"/>
  <c r="AB302" i="25" s="1"/>
  <c r="AF270" i="25"/>
  <c r="U270" i="25" s="1"/>
  <c r="AJ270" i="25"/>
  <c r="Y270" i="25" s="1"/>
  <c r="AN270" i="25"/>
  <c r="AC270" i="25" s="1"/>
  <c r="AG270" i="25"/>
  <c r="V270" i="25" s="1"/>
  <c r="AK270" i="25"/>
  <c r="Z270" i="25" s="1"/>
  <c r="AO270" i="25"/>
  <c r="AD270" i="25" s="1"/>
  <c r="AH238" i="25"/>
  <c r="W238" i="25" s="1"/>
  <c r="AL238" i="25"/>
  <c r="AA238" i="25" s="1"/>
  <c r="AE238" i="25"/>
  <c r="T238" i="25" s="1"/>
  <c r="AI238" i="25"/>
  <c r="X238" i="25" s="1"/>
  <c r="AM238" i="25"/>
  <c r="AB238" i="25" s="1"/>
  <c r="AF206" i="25"/>
  <c r="U206" i="25" s="1"/>
  <c r="AJ206" i="25"/>
  <c r="Y206" i="25" s="1"/>
  <c r="AN206" i="25"/>
  <c r="AC206" i="25" s="1"/>
  <c r="AG206" i="25"/>
  <c r="V206" i="25" s="1"/>
  <c r="AK206" i="25"/>
  <c r="Z206" i="25" s="1"/>
  <c r="AO206" i="25"/>
  <c r="AD206" i="25" s="1"/>
  <c r="AH146" i="25"/>
  <c r="W146" i="25" s="1"/>
  <c r="AL146" i="25"/>
  <c r="AA146" i="25" s="1"/>
  <c r="AE146" i="25"/>
  <c r="T146" i="25" s="1"/>
  <c r="AI146" i="25"/>
  <c r="X146" i="25" s="1"/>
  <c r="AM146" i="25"/>
  <c r="AB146" i="25" s="1"/>
  <c r="AF104" i="25"/>
  <c r="U104" i="25" s="1"/>
  <c r="AJ104" i="25"/>
  <c r="Y104" i="25" s="1"/>
  <c r="AN104" i="25"/>
  <c r="AC104" i="25" s="1"/>
  <c r="AG104" i="25"/>
  <c r="V104" i="25" s="1"/>
  <c r="AK104" i="25"/>
  <c r="Z104" i="25" s="1"/>
  <c r="AO104" i="25"/>
  <c r="AD104" i="25" s="1"/>
  <c r="AH96" i="25"/>
  <c r="W96" i="25" s="1"/>
  <c r="AL96" i="25"/>
  <c r="AA96" i="25" s="1"/>
  <c r="AE96" i="25"/>
  <c r="T96" i="25" s="1"/>
  <c r="AI96" i="25"/>
  <c r="X96" i="25" s="1"/>
  <c r="AM96" i="25"/>
  <c r="AB96" i="25" s="1"/>
  <c r="AF88" i="25"/>
  <c r="U88" i="25" s="1"/>
  <c r="AJ88" i="25"/>
  <c r="Y88" i="25" s="1"/>
  <c r="AN88" i="25"/>
  <c r="AC88" i="25" s="1"/>
  <c r="AG88" i="25"/>
  <c r="V88" i="25" s="1"/>
  <c r="AK88" i="25"/>
  <c r="Z88" i="25" s="1"/>
  <c r="AO88" i="25"/>
  <c r="AD88" i="25" s="1"/>
  <c r="AL42" i="25"/>
  <c r="AA42" i="25" s="1"/>
  <c r="AJ42" i="25"/>
  <c r="Y42" i="25" s="1"/>
  <c r="AE42" i="25"/>
  <c r="T42" i="25" s="1"/>
  <c r="AI42" i="25"/>
  <c r="X42" i="25" s="1"/>
  <c r="AM42" i="25"/>
  <c r="AB42" i="25" s="1"/>
  <c r="AH977" i="25"/>
  <c r="W977" i="25" s="1"/>
  <c r="AF977" i="25"/>
  <c r="U977" i="25" s="1"/>
  <c r="AN977" i="25"/>
  <c r="AC977" i="25" s="1"/>
  <c r="AG977" i="25"/>
  <c r="V977" i="25" s="1"/>
  <c r="AK977" i="25"/>
  <c r="Z977" i="25" s="1"/>
  <c r="AO977" i="25"/>
  <c r="AD977" i="25" s="1"/>
  <c r="AK696" i="25"/>
  <c r="Z696" i="25" s="1"/>
  <c r="AE696" i="25"/>
  <c r="T696" i="25" s="1"/>
  <c r="AM696" i="25"/>
  <c r="AB696" i="25" s="1"/>
  <c r="AH696" i="25"/>
  <c r="W696" i="25" s="1"/>
  <c r="AL696" i="25"/>
  <c r="AA696" i="25" s="1"/>
  <c r="AG664" i="25"/>
  <c r="V664" i="25" s="1"/>
  <c r="AO664" i="25"/>
  <c r="AD664" i="25" s="1"/>
  <c r="AI664" i="25"/>
  <c r="X664" i="25" s="1"/>
  <c r="AF664" i="25"/>
  <c r="U664" i="25" s="1"/>
  <c r="AJ664" i="25"/>
  <c r="Y664" i="25" s="1"/>
  <c r="AN664" i="25"/>
  <c r="AC664" i="25" s="1"/>
  <c r="AI654" i="25"/>
  <c r="X654" i="25" s="1"/>
  <c r="AG654" i="25"/>
  <c r="V654" i="25" s="1"/>
  <c r="AO654" i="25"/>
  <c r="AD654" i="25" s="1"/>
  <c r="AH654" i="25"/>
  <c r="W654" i="25" s="1"/>
  <c r="AL654" i="25"/>
  <c r="AA654" i="25" s="1"/>
  <c r="AE646" i="25"/>
  <c r="T646" i="25" s="1"/>
  <c r="AM646" i="25"/>
  <c r="AB646" i="25" s="1"/>
  <c r="AK646" i="25"/>
  <c r="Z646" i="25" s="1"/>
  <c r="AF646" i="25"/>
  <c r="U646" i="25" s="1"/>
  <c r="AJ646" i="25"/>
  <c r="Y646" i="25" s="1"/>
  <c r="AN646" i="25"/>
  <c r="AC646" i="25" s="1"/>
  <c r="AI638" i="25"/>
  <c r="X638" i="25" s="1"/>
  <c r="AG638" i="25"/>
  <c r="V638" i="25" s="1"/>
  <c r="AO638" i="25"/>
  <c r="AD638" i="25" s="1"/>
  <c r="AH638" i="25"/>
  <c r="W638" i="25" s="1"/>
  <c r="AL638" i="25"/>
  <c r="AA638" i="25" s="1"/>
  <c r="AE574" i="25"/>
  <c r="T574" i="25" s="1"/>
  <c r="AM574" i="25"/>
  <c r="AB574" i="25" s="1"/>
  <c r="AK574" i="25"/>
  <c r="Z574" i="25" s="1"/>
  <c r="AF574" i="25"/>
  <c r="U574" i="25" s="1"/>
  <c r="AJ574" i="25"/>
  <c r="Y574" i="25" s="1"/>
  <c r="AN574" i="25"/>
  <c r="AC574" i="25" s="1"/>
  <c r="AH434" i="25"/>
  <c r="W434" i="25" s="1"/>
  <c r="AL434" i="25"/>
  <c r="AA434" i="25" s="1"/>
  <c r="AE434" i="25"/>
  <c r="T434" i="25" s="1"/>
  <c r="AI434" i="25"/>
  <c r="X434" i="25" s="1"/>
  <c r="AM434" i="25"/>
  <c r="AB434" i="25" s="1"/>
  <c r="AF402" i="25"/>
  <c r="U402" i="25" s="1"/>
  <c r="AJ402" i="25"/>
  <c r="Y402" i="25" s="1"/>
  <c r="AN402" i="25"/>
  <c r="AC402" i="25" s="1"/>
  <c r="AG402" i="25"/>
  <c r="V402" i="25" s="1"/>
  <c r="AK402" i="25"/>
  <c r="Z402" i="25" s="1"/>
  <c r="AO402" i="25"/>
  <c r="AD402" i="25" s="1"/>
  <c r="AH370" i="25"/>
  <c r="W370" i="25" s="1"/>
  <c r="AL370" i="25"/>
  <c r="AA370" i="25" s="1"/>
  <c r="AE370" i="25"/>
  <c r="T370" i="25" s="1"/>
  <c r="AI370" i="25"/>
  <c r="X370" i="25" s="1"/>
  <c r="AM370" i="25"/>
  <c r="AB370" i="25" s="1"/>
  <c r="AF338" i="25"/>
  <c r="U338" i="25" s="1"/>
  <c r="AJ338" i="25"/>
  <c r="Y338" i="25" s="1"/>
  <c r="AN338" i="25"/>
  <c r="AC338" i="25" s="1"/>
  <c r="AG338" i="25"/>
  <c r="V338" i="25" s="1"/>
  <c r="AK338" i="25"/>
  <c r="Z338" i="25" s="1"/>
  <c r="AO338" i="25"/>
  <c r="AD338" i="25" s="1"/>
  <c r="AH274" i="25"/>
  <c r="W274" i="25" s="1"/>
  <c r="AL274" i="25"/>
  <c r="AA274" i="25" s="1"/>
  <c r="AE274" i="25"/>
  <c r="T274" i="25" s="1"/>
  <c r="AI274" i="25"/>
  <c r="X274" i="25" s="1"/>
  <c r="AM274" i="25"/>
  <c r="AB274" i="25" s="1"/>
  <c r="AF210" i="25"/>
  <c r="U210" i="25" s="1"/>
  <c r="AJ210" i="25"/>
  <c r="Y210" i="25" s="1"/>
  <c r="AN210" i="25"/>
  <c r="AC210" i="25" s="1"/>
  <c r="AG210" i="25"/>
  <c r="V210" i="25" s="1"/>
  <c r="AK210" i="25"/>
  <c r="Z210" i="25" s="1"/>
  <c r="AO210" i="25"/>
  <c r="AD210" i="25" s="1"/>
  <c r="AH166" i="25"/>
  <c r="W166" i="25" s="1"/>
  <c r="AL166" i="25"/>
  <c r="AA166" i="25" s="1"/>
  <c r="AE166" i="25"/>
  <c r="T166" i="25" s="1"/>
  <c r="AI166" i="25"/>
  <c r="X166" i="25" s="1"/>
  <c r="AM166" i="25"/>
  <c r="AB166" i="25" s="1"/>
  <c r="AH30" i="25"/>
  <c r="W30" i="25" s="1"/>
  <c r="AF30" i="25"/>
  <c r="U30" i="25" s="1"/>
  <c r="AN30" i="25"/>
  <c r="AC30" i="25" s="1"/>
  <c r="AG30" i="25"/>
  <c r="V30" i="25" s="1"/>
  <c r="AK30" i="25"/>
  <c r="Z30" i="25" s="1"/>
  <c r="AO30" i="25"/>
  <c r="AD30" i="25" s="1"/>
  <c r="AH394" i="25"/>
  <c r="W394" i="25" s="1"/>
  <c r="AL394" i="25"/>
  <c r="AA394" i="25" s="1"/>
  <c r="AE394" i="25"/>
  <c r="T394" i="25" s="1"/>
  <c r="AI394" i="25"/>
  <c r="X394" i="25" s="1"/>
  <c r="AM394" i="25"/>
  <c r="AB394" i="25" s="1"/>
  <c r="AF266" i="25"/>
  <c r="U266" i="25" s="1"/>
  <c r="AJ266" i="25"/>
  <c r="Y266" i="25" s="1"/>
  <c r="AN266" i="25"/>
  <c r="AC266" i="25" s="1"/>
  <c r="AG266" i="25"/>
  <c r="V266" i="25" s="1"/>
  <c r="AK266" i="25"/>
  <c r="Z266" i="25" s="1"/>
  <c r="AO266" i="25"/>
  <c r="AD266" i="25" s="1"/>
  <c r="AL985" i="25"/>
  <c r="AA985" i="25" s="1"/>
  <c r="AJ985" i="25"/>
  <c r="Y985" i="25" s="1"/>
  <c r="AE985" i="25"/>
  <c r="T985" i="25" s="1"/>
  <c r="AI985" i="25"/>
  <c r="X985" i="25" s="1"/>
  <c r="AM985" i="25"/>
  <c r="AB985" i="25" s="1"/>
  <c r="AG712" i="25"/>
  <c r="V712" i="25" s="1"/>
  <c r="AO712" i="25"/>
  <c r="AD712" i="25" s="1"/>
  <c r="AI712" i="25"/>
  <c r="X712" i="25" s="1"/>
  <c r="AF712" i="25"/>
  <c r="U712" i="25" s="1"/>
  <c r="AJ712" i="25"/>
  <c r="Y712" i="25" s="1"/>
  <c r="AN712" i="25"/>
  <c r="AC712" i="25" s="1"/>
  <c r="AI582" i="25"/>
  <c r="X582" i="25" s="1"/>
  <c r="AG582" i="25"/>
  <c r="V582" i="25" s="1"/>
  <c r="AO582" i="25"/>
  <c r="AD582" i="25" s="1"/>
  <c r="AH582" i="25"/>
  <c r="W582" i="25" s="1"/>
  <c r="AL582" i="25"/>
  <c r="AA582" i="25" s="1"/>
  <c r="AH969" i="25"/>
  <c r="W969" i="25" s="1"/>
  <c r="AF969" i="25"/>
  <c r="U969" i="25" s="1"/>
  <c r="AN969" i="25"/>
  <c r="AC969" i="25" s="1"/>
  <c r="AG969" i="25"/>
  <c r="V969" i="25" s="1"/>
  <c r="AK969" i="25"/>
  <c r="Z969" i="25" s="1"/>
  <c r="AO969" i="25"/>
  <c r="AD969" i="25" s="1"/>
  <c r="AG125" i="25"/>
  <c r="V125" i="25" s="1"/>
  <c r="AK125" i="25"/>
  <c r="Z125" i="25" s="1"/>
  <c r="AO125" i="25"/>
  <c r="AD125" i="25" s="1"/>
  <c r="AH125" i="25"/>
  <c r="W125" i="25" s="1"/>
  <c r="AL125" i="25"/>
  <c r="AA125" i="25" s="1"/>
  <c r="AF218" i="25"/>
  <c r="U218" i="25" s="1"/>
  <c r="AJ218" i="25"/>
  <c r="Y218" i="25" s="1"/>
  <c r="AN218" i="25"/>
  <c r="AC218" i="25" s="1"/>
  <c r="AG218" i="25"/>
  <c r="V218" i="25" s="1"/>
  <c r="AK218" i="25"/>
  <c r="Z218" i="25" s="1"/>
  <c r="AO218" i="25"/>
  <c r="AD218" i="25" s="1"/>
  <c r="AJ955" i="25"/>
  <c r="Y955" i="25" s="1"/>
  <c r="AH955" i="25"/>
  <c r="W955" i="25" s="1"/>
  <c r="AE955" i="25"/>
  <c r="T955" i="25" s="1"/>
  <c r="AI955" i="25"/>
  <c r="X955" i="25" s="1"/>
  <c r="AM955" i="25"/>
  <c r="AB955" i="25" s="1"/>
  <c r="AF939" i="25"/>
  <c r="U939" i="25" s="1"/>
  <c r="AN939" i="25"/>
  <c r="AC939" i="25" s="1"/>
  <c r="AL939" i="25"/>
  <c r="AA939" i="25" s="1"/>
  <c r="AG939" i="25"/>
  <c r="V939" i="25" s="1"/>
  <c r="AK939" i="25"/>
  <c r="Z939" i="25" s="1"/>
  <c r="AO939" i="25"/>
  <c r="AD939" i="25" s="1"/>
  <c r="AJ923" i="25"/>
  <c r="Y923" i="25" s="1"/>
  <c r="AH923" i="25"/>
  <c r="W923" i="25" s="1"/>
  <c r="AE923" i="25"/>
  <c r="T923" i="25" s="1"/>
  <c r="AI923" i="25"/>
  <c r="X923" i="25" s="1"/>
  <c r="AM923" i="25"/>
  <c r="AB923" i="25" s="1"/>
  <c r="AF907" i="25"/>
  <c r="U907" i="25" s="1"/>
  <c r="AN907" i="25"/>
  <c r="AC907" i="25" s="1"/>
  <c r="AL907" i="25"/>
  <c r="AA907" i="25" s="1"/>
  <c r="AG907" i="25"/>
  <c r="V907" i="25" s="1"/>
  <c r="AK907" i="25"/>
  <c r="Z907" i="25" s="1"/>
  <c r="AO907" i="25"/>
  <c r="AD907" i="25" s="1"/>
  <c r="AL893" i="25"/>
  <c r="AA893" i="25" s="1"/>
  <c r="AJ893" i="25"/>
  <c r="Y893" i="25" s="1"/>
  <c r="AE893" i="25"/>
  <c r="T893" i="25" s="1"/>
  <c r="AI893" i="25"/>
  <c r="X893" i="25" s="1"/>
  <c r="AM893" i="25"/>
  <c r="AB893" i="25" s="1"/>
  <c r="AH877" i="25"/>
  <c r="W877" i="25" s="1"/>
  <c r="AF877" i="25"/>
  <c r="U877" i="25" s="1"/>
  <c r="AN877" i="25"/>
  <c r="AC877" i="25" s="1"/>
  <c r="AG877" i="25"/>
  <c r="V877" i="25" s="1"/>
  <c r="AK877" i="25"/>
  <c r="Z877" i="25" s="1"/>
  <c r="AO877" i="25"/>
  <c r="AD877" i="25" s="1"/>
  <c r="AL861" i="25"/>
  <c r="AA861" i="25" s="1"/>
  <c r="AJ861" i="25"/>
  <c r="Y861" i="25" s="1"/>
  <c r="AE861" i="25"/>
  <c r="T861" i="25" s="1"/>
  <c r="AI861" i="25"/>
  <c r="X861" i="25" s="1"/>
  <c r="AM861" i="25"/>
  <c r="AB861" i="25" s="1"/>
  <c r="AH845" i="25"/>
  <c r="W845" i="25" s="1"/>
  <c r="AF845" i="25"/>
  <c r="U845" i="25" s="1"/>
  <c r="AN845" i="25"/>
  <c r="AC845" i="25" s="1"/>
  <c r="AG845" i="25"/>
  <c r="V845" i="25" s="1"/>
  <c r="AK845" i="25"/>
  <c r="Z845" i="25" s="1"/>
  <c r="AO845" i="25"/>
  <c r="AD845" i="25" s="1"/>
  <c r="AL829" i="25"/>
  <c r="AA829" i="25" s="1"/>
  <c r="AJ829" i="25"/>
  <c r="Y829" i="25" s="1"/>
  <c r="AE829" i="25"/>
  <c r="T829" i="25" s="1"/>
  <c r="AI829" i="25"/>
  <c r="X829" i="25" s="1"/>
  <c r="AM829" i="25"/>
  <c r="AB829" i="25" s="1"/>
  <c r="AH661" i="25"/>
  <c r="W661" i="25" s="1"/>
  <c r="AF661" i="25"/>
  <c r="U661" i="25" s="1"/>
  <c r="AN661" i="25"/>
  <c r="AC661" i="25" s="1"/>
  <c r="AG661" i="25"/>
  <c r="V661" i="25" s="1"/>
  <c r="AK661" i="25"/>
  <c r="Z661" i="25" s="1"/>
  <c r="AO661" i="25"/>
  <c r="AD661" i="25" s="1"/>
  <c r="AL645" i="25"/>
  <c r="AA645" i="25" s="1"/>
  <c r="AJ645" i="25"/>
  <c r="Y645" i="25" s="1"/>
  <c r="AE645" i="25"/>
  <c r="T645" i="25" s="1"/>
  <c r="AI645" i="25"/>
  <c r="X645" i="25" s="1"/>
  <c r="AM645" i="25"/>
  <c r="AB645" i="25" s="1"/>
  <c r="AH557" i="25"/>
  <c r="W557" i="25" s="1"/>
  <c r="AF557" i="25"/>
  <c r="U557" i="25" s="1"/>
  <c r="AN557" i="25"/>
  <c r="AC557" i="25" s="1"/>
  <c r="AG557" i="25"/>
  <c r="V557" i="25" s="1"/>
  <c r="AK557" i="25"/>
  <c r="Z557" i="25" s="1"/>
  <c r="AO557" i="25"/>
  <c r="AD557" i="25" s="1"/>
  <c r="AG525" i="25"/>
  <c r="V525" i="25" s="1"/>
  <c r="AK525" i="25"/>
  <c r="Z525" i="25" s="1"/>
  <c r="AO525" i="25"/>
  <c r="AD525" i="25" s="1"/>
  <c r="AH525" i="25"/>
  <c r="W525" i="25" s="1"/>
  <c r="AL525" i="25"/>
  <c r="AA525" i="25" s="1"/>
  <c r="AE493" i="25"/>
  <c r="T493" i="25" s="1"/>
  <c r="AI493" i="25"/>
  <c r="X493" i="25" s="1"/>
  <c r="AM493" i="25"/>
  <c r="AB493" i="25" s="1"/>
  <c r="AF493" i="25"/>
  <c r="U493" i="25" s="1"/>
  <c r="AJ493" i="25"/>
  <c r="Y493" i="25" s="1"/>
  <c r="AN493" i="25"/>
  <c r="AC493" i="25" s="1"/>
  <c r="AL813" i="25"/>
  <c r="AA813" i="25" s="1"/>
  <c r="AJ813" i="25"/>
  <c r="Y813" i="25" s="1"/>
  <c r="AE813" i="25"/>
  <c r="T813" i="25" s="1"/>
  <c r="AI813" i="25"/>
  <c r="X813" i="25" s="1"/>
  <c r="AM813" i="25"/>
  <c r="AB813" i="25" s="1"/>
  <c r="AH797" i="25"/>
  <c r="W797" i="25" s="1"/>
  <c r="AF797" i="25"/>
  <c r="U797" i="25" s="1"/>
  <c r="AN797" i="25"/>
  <c r="AC797" i="25" s="1"/>
  <c r="AG797" i="25"/>
  <c r="V797" i="25" s="1"/>
  <c r="AK797" i="25"/>
  <c r="Z797" i="25" s="1"/>
  <c r="AO797" i="25"/>
  <c r="AD797" i="25" s="1"/>
  <c r="AL781" i="25"/>
  <c r="AA781" i="25" s="1"/>
  <c r="AJ781" i="25"/>
  <c r="Y781" i="25" s="1"/>
  <c r="AE781" i="25"/>
  <c r="T781" i="25" s="1"/>
  <c r="AI781" i="25"/>
  <c r="X781" i="25" s="1"/>
  <c r="AM781" i="25"/>
  <c r="AB781" i="25" s="1"/>
  <c r="AH765" i="25"/>
  <c r="W765" i="25" s="1"/>
  <c r="AF765" i="25"/>
  <c r="U765" i="25" s="1"/>
  <c r="AN765" i="25"/>
  <c r="AC765" i="25" s="1"/>
  <c r="AG765" i="25"/>
  <c r="V765" i="25" s="1"/>
  <c r="AK765" i="25"/>
  <c r="Z765" i="25" s="1"/>
  <c r="AO765" i="25"/>
  <c r="AD765" i="25" s="1"/>
  <c r="AI742" i="25"/>
  <c r="X742" i="25" s="1"/>
  <c r="AG742" i="25"/>
  <c r="V742" i="25" s="1"/>
  <c r="AO742" i="25"/>
  <c r="AD742" i="25" s="1"/>
  <c r="AH742" i="25"/>
  <c r="W742" i="25" s="1"/>
  <c r="AL742" i="25"/>
  <c r="AA742" i="25" s="1"/>
  <c r="AE726" i="25"/>
  <c r="T726" i="25" s="1"/>
  <c r="AM726" i="25"/>
  <c r="AB726" i="25" s="1"/>
  <c r="AK726" i="25"/>
  <c r="Z726" i="25" s="1"/>
  <c r="AF726" i="25"/>
  <c r="U726" i="25" s="1"/>
  <c r="AJ726" i="25"/>
  <c r="Y726" i="25" s="1"/>
  <c r="AN726" i="25"/>
  <c r="AC726" i="25" s="1"/>
  <c r="AI706" i="25"/>
  <c r="X706" i="25" s="1"/>
  <c r="AG706" i="25"/>
  <c r="V706" i="25" s="1"/>
  <c r="AO706" i="25"/>
  <c r="AD706" i="25" s="1"/>
  <c r="AH706" i="25"/>
  <c r="W706" i="25" s="1"/>
  <c r="AL706" i="25"/>
  <c r="AA706" i="25" s="1"/>
  <c r="AE690" i="25"/>
  <c r="T690" i="25" s="1"/>
  <c r="AM690" i="25"/>
  <c r="AB690" i="25" s="1"/>
  <c r="AK690" i="25"/>
  <c r="Z690" i="25" s="1"/>
  <c r="AF690" i="25"/>
  <c r="U690" i="25" s="1"/>
  <c r="AJ690" i="25"/>
  <c r="Y690" i="25" s="1"/>
  <c r="AN690" i="25"/>
  <c r="AC690" i="25" s="1"/>
  <c r="AI674" i="25"/>
  <c r="X674" i="25" s="1"/>
  <c r="AG674" i="25"/>
  <c r="V674" i="25" s="1"/>
  <c r="AO674" i="25"/>
  <c r="AD674" i="25" s="1"/>
  <c r="AH674" i="25"/>
  <c r="W674" i="25" s="1"/>
  <c r="AL674" i="25"/>
  <c r="AA674" i="25" s="1"/>
  <c r="AF715" i="25"/>
  <c r="U715" i="25" s="1"/>
  <c r="AN715" i="25"/>
  <c r="AC715" i="25" s="1"/>
  <c r="AL715" i="25"/>
  <c r="AA715" i="25" s="1"/>
  <c r="AG715" i="25"/>
  <c r="V715" i="25" s="1"/>
  <c r="AK715" i="25"/>
  <c r="Z715" i="25" s="1"/>
  <c r="AO715" i="25"/>
  <c r="AD715" i="25" s="1"/>
  <c r="AJ699" i="25"/>
  <c r="Y699" i="25" s="1"/>
  <c r="AH699" i="25"/>
  <c r="W699" i="25" s="1"/>
  <c r="AE699" i="25"/>
  <c r="T699" i="25" s="1"/>
  <c r="AI699" i="25"/>
  <c r="X699" i="25" s="1"/>
  <c r="AM699" i="25"/>
  <c r="AB699" i="25" s="1"/>
  <c r="AF683" i="25"/>
  <c r="U683" i="25" s="1"/>
  <c r="AN683" i="25"/>
  <c r="AC683" i="25" s="1"/>
  <c r="AL683" i="25"/>
  <c r="AA683" i="25" s="1"/>
  <c r="AG683" i="25"/>
  <c r="V683" i="25" s="1"/>
  <c r="AK683" i="25"/>
  <c r="Z683" i="25" s="1"/>
  <c r="AO683" i="25"/>
  <c r="AD683" i="25" s="1"/>
  <c r="AJ667" i="25"/>
  <c r="Y667" i="25" s="1"/>
  <c r="AH667" i="25"/>
  <c r="W667" i="25" s="1"/>
  <c r="AE667" i="25"/>
  <c r="T667" i="25" s="1"/>
  <c r="AI667" i="25"/>
  <c r="X667" i="25" s="1"/>
  <c r="AM667" i="25"/>
  <c r="AB667" i="25" s="1"/>
  <c r="AG652" i="25"/>
  <c r="V652" i="25" s="1"/>
  <c r="AO652" i="25"/>
  <c r="AD652" i="25" s="1"/>
  <c r="AI652" i="25"/>
  <c r="X652" i="25" s="1"/>
  <c r="AF652" i="25"/>
  <c r="U652" i="25" s="1"/>
  <c r="AJ652" i="25"/>
  <c r="Y652" i="25" s="1"/>
  <c r="AN652" i="25"/>
  <c r="AC652" i="25" s="1"/>
  <c r="AK632" i="25"/>
  <c r="Z632" i="25" s="1"/>
  <c r="AE632" i="25"/>
  <c r="T632" i="25" s="1"/>
  <c r="AM632" i="25"/>
  <c r="AB632" i="25" s="1"/>
  <c r="AH632" i="25"/>
  <c r="W632" i="25" s="1"/>
  <c r="AL632" i="25"/>
  <c r="AA632" i="25" s="1"/>
  <c r="AG616" i="25"/>
  <c r="V616" i="25" s="1"/>
  <c r="AO616" i="25"/>
  <c r="AD616" i="25" s="1"/>
  <c r="AI616" i="25"/>
  <c r="X616" i="25" s="1"/>
  <c r="AF616" i="25"/>
  <c r="U616" i="25" s="1"/>
  <c r="AJ616" i="25"/>
  <c r="Y616" i="25" s="1"/>
  <c r="AN616" i="25"/>
  <c r="AC616" i="25" s="1"/>
  <c r="AK600" i="25"/>
  <c r="Z600" i="25" s="1"/>
  <c r="AE600" i="25"/>
  <c r="T600" i="25" s="1"/>
  <c r="AM600" i="25"/>
  <c r="AB600" i="25" s="1"/>
  <c r="AH600" i="25"/>
  <c r="W600" i="25" s="1"/>
  <c r="AL600" i="25"/>
  <c r="AA600" i="25" s="1"/>
  <c r="AG584" i="25"/>
  <c r="V584" i="25" s="1"/>
  <c r="AO584" i="25"/>
  <c r="AD584" i="25" s="1"/>
  <c r="AI584" i="25"/>
  <c r="X584" i="25" s="1"/>
  <c r="AF584" i="25"/>
  <c r="U584" i="25" s="1"/>
  <c r="AJ584" i="25"/>
  <c r="Y584" i="25" s="1"/>
  <c r="AN584" i="25"/>
  <c r="AC584" i="25" s="1"/>
  <c r="AK564" i="25"/>
  <c r="Z564" i="25" s="1"/>
  <c r="AE564" i="25"/>
  <c r="T564" i="25" s="1"/>
  <c r="AM564" i="25"/>
  <c r="AB564" i="25" s="1"/>
  <c r="AH564" i="25"/>
  <c r="W564" i="25" s="1"/>
  <c r="AL564" i="25"/>
  <c r="AA564" i="25" s="1"/>
  <c r="AG548" i="25"/>
  <c r="V548" i="25" s="1"/>
  <c r="AO548" i="25"/>
  <c r="AD548" i="25" s="1"/>
  <c r="AI548" i="25"/>
  <c r="X548" i="25" s="1"/>
  <c r="AF548" i="25"/>
  <c r="U548" i="25" s="1"/>
  <c r="AJ548" i="25"/>
  <c r="Y548" i="25" s="1"/>
  <c r="AN548" i="25"/>
  <c r="AC548" i="25" s="1"/>
  <c r="AH532" i="25"/>
  <c r="W532" i="25" s="1"/>
  <c r="AL532" i="25"/>
  <c r="AA532" i="25" s="1"/>
  <c r="AE532" i="25"/>
  <c r="T532" i="25" s="1"/>
  <c r="AI532" i="25"/>
  <c r="X532" i="25" s="1"/>
  <c r="AM532" i="25"/>
  <c r="AB532" i="25" s="1"/>
  <c r="AF516" i="25"/>
  <c r="U516" i="25" s="1"/>
  <c r="AJ516" i="25"/>
  <c r="Y516" i="25" s="1"/>
  <c r="AN516" i="25"/>
  <c r="AC516" i="25" s="1"/>
  <c r="AG516" i="25"/>
  <c r="V516" i="25" s="1"/>
  <c r="AK516" i="25"/>
  <c r="Z516" i="25" s="1"/>
  <c r="AO516" i="25"/>
  <c r="AD516" i="25" s="1"/>
  <c r="AH500" i="25"/>
  <c r="W500" i="25" s="1"/>
  <c r="AL500" i="25"/>
  <c r="AA500" i="25" s="1"/>
  <c r="AE500" i="25"/>
  <c r="T500" i="25" s="1"/>
  <c r="AI500" i="25"/>
  <c r="X500" i="25" s="1"/>
  <c r="AM500" i="25"/>
  <c r="AB500" i="25" s="1"/>
  <c r="AF484" i="25"/>
  <c r="U484" i="25" s="1"/>
  <c r="AJ484" i="25"/>
  <c r="Y484" i="25" s="1"/>
  <c r="AN484" i="25"/>
  <c r="AC484" i="25" s="1"/>
  <c r="AG484" i="25"/>
  <c r="V484" i="25" s="1"/>
  <c r="AK484" i="25"/>
  <c r="Z484" i="25" s="1"/>
  <c r="AO484" i="25"/>
  <c r="AD484" i="25" s="1"/>
  <c r="AH468" i="25"/>
  <c r="W468" i="25" s="1"/>
  <c r="AL468" i="25"/>
  <c r="AA468" i="25" s="1"/>
  <c r="AE468" i="25"/>
  <c r="T468" i="25" s="1"/>
  <c r="AI468" i="25"/>
  <c r="X468" i="25" s="1"/>
  <c r="AM468" i="25"/>
  <c r="AB468" i="25" s="1"/>
  <c r="AF452" i="25"/>
  <c r="U452" i="25" s="1"/>
  <c r="AJ452" i="25"/>
  <c r="Y452" i="25" s="1"/>
  <c r="AN452" i="25"/>
  <c r="AC452" i="25" s="1"/>
  <c r="AG452" i="25"/>
  <c r="V452" i="25" s="1"/>
  <c r="AK452" i="25"/>
  <c r="Z452" i="25" s="1"/>
  <c r="AO452" i="25"/>
  <c r="AD452" i="25" s="1"/>
  <c r="AH436" i="25"/>
  <c r="W436" i="25" s="1"/>
  <c r="AL436" i="25"/>
  <c r="AA436" i="25" s="1"/>
  <c r="AE436" i="25"/>
  <c r="T436" i="25" s="1"/>
  <c r="AI436" i="25"/>
  <c r="X436" i="25" s="1"/>
  <c r="AM436" i="25"/>
  <c r="AB436" i="25" s="1"/>
  <c r="AF420" i="25"/>
  <c r="U420" i="25" s="1"/>
  <c r="AJ420" i="25"/>
  <c r="Y420" i="25" s="1"/>
  <c r="AN420" i="25"/>
  <c r="AC420" i="25" s="1"/>
  <c r="AG420" i="25"/>
  <c r="V420" i="25" s="1"/>
  <c r="AK420" i="25"/>
  <c r="Z420" i="25" s="1"/>
  <c r="AO420" i="25"/>
  <c r="AD420" i="25" s="1"/>
  <c r="AH384" i="25"/>
  <c r="W384" i="25" s="1"/>
  <c r="AL384" i="25"/>
  <c r="AA384" i="25" s="1"/>
  <c r="AE384" i="25"/>
  <c r="T384" i="25" s="1"/>
  <c r="AI384" i="25"/>
  <c r="X384" i="25" s="1"/>
  <c r="AM384" i="25"/>
  <c r="AB384" i="25" s="1"/>
  <c r="AF372" i="25"/>
  <c r="U372" i="25" s="1"/>
  <c r="AJ372" i="25"/>
  <c r="Y372" i="25" s="1"/>
  <c r="AN372" i="25"/>
  <c r="AC372" i="25" s="1"/>
  <c r="AG372" i="25"/>
  <c r="V372" i="25" s="1"/>
  <c r="AK372" i="25"/>
  <c r="Z372" i="25" s="1"/>
  <c r="AO372" i="25"/>
  <c r="AD372" i="25" s="1"/>
  <c r="AH364" i="25"/>
  <c r="W364" i="25" s="1"/>
  <c r="AL364" i="25"/>
  <c r="AA364" i="25" s="1"/>
  <c r="AE364" i="25"/>
  <c r="T364" i="25" s="1"/>
  <c r="AI364" i="25"/>
  <c r="X364" i="25" s="1"/>
  <c r="AM364" i="25"/>
  <c r="AB364" i="25" s="1"/>
  <c r="AF344" i="25"/>
  <c r="U344" i="25" s="1"/>
  <c r="AJ344" i="25"/>
  <c r="Y344" i="25" s="1"/>
  <c r="AN344" i="25"/>
  <c r="AC344" i="25" s="1"/>
  <c r="AG344" i="25"/>
  <c r="V344" i="25" s="1"/>
  <c r="AK344" i="25"/>
  <c r="Z344" i="25" s="1"/>
  <c r="AO344" i="25"/>
  <c r="AD344" i="25" s="1"/>
  <c r="AH328" i="25"/>
  <c r="W328" i="25" s="1"/>
  <c r="AL328" i="25"/>
  <c r="AA328" i="25" s="1"/>
  <c r="AE328" i="25"/>
  <c r="T328" i="25" s="1"/>
  <c r="AI328" i="25"/>
  <c r="X328" i="25" s="1"/>
  <c r="AM328" i="25"/>
  <c r="AB328" i="25" s="1"/>
  <c r="AF312" i="25"/>
  <c r="U312" i="25" s="1"/>
  <c r="AJ312" i="25"/>
  <c r="Y312" i="25" s="1"/>
  <c r="AN312" i="25"/>
  <c r="AC312" i="25" s="1"/>
  <c r="AG312" i="25"/>
  <c r="V312" i="25" s="1"/>
  <c r="AK312" i="25"/>
  <c r="Z312" i="25" s="1"/>
  <c r="AO312" i="25"/>
  <c r="AD312" i="25" s="1"/>
  <c r="AH296" i="25"/>
  <c r="W296" i="25" s="1"/>
  <c r="AL296" i="25"/>
  <c r="AA296" i="25" s="1"/>
  <c r="AE296" i="25"/>
  <c r="T296" i="25" s="1"/>
  <c r="AI296" i="25"/>
  <c r="X296" i="25" s="1"/>
  <c r="AM296" i="25"/>
  <c r="AB296" i="25" s="1"/>
  <c r="AF280" i="25"/>
  <c r="U280" i="25" s="1"/>
  <c r="AJ280" i="25"/>
  <c r="Y280" i="25" s="1"/>
  <c r="AN280" i="25"/>
  <c r="AC280" i="25" s="1"/>
  <c r="AG280" i="25"/>
  <c r="V280" i="25" s="1"/>
  <c r="AK280" i="25"/>
  <c r="Z280" i="25" s="1"/>
  <c r="AO280" i="25"/>
  <c r="AD280" i="25" s="1"/>
  <c r="AH264" i="25"/>
  <c r="W264" i="25" s="1"/>
  <c r="AL264" i="25"/>
  <c r="AA264" i="25" s="1"/>
  <c r="AE264" i="25"/>
  <c r="T264" i="25" s="1"/>
  <c r="AI264" i="25"/>
  <c r="X264" i="25" s="1"/>
  <c r="AM264" i="25"/>
  <c r="AB264" i="25" s="1"/>
  <c r="AF248" i="25"/>
  <c r="U248" i="25" s="1"/>
  <c r="AJ248" i="25"/>
  <c r="Y248" i="25" s="1"/>
  <c r="AN248" i="25"/>
  <c r="AC248" i="25" s="1"/>
  <c r="AG248" i="25"/>
  <c r="V248" i="25" s="1"/>
  <c r="AK248" i="25"/>
  <c r="Z248" i="25" s="1"/>
  <c r="AO248" i="25"/>
  <c r="AD248" i="25" s="1"/>
  <c r="AH232" i="25"/>
  <c r="W232" i="25" s="1"/>
  <c r="AL232" i="25"/>
  <c r="AA232" i="25" s="1"/>
  <c r="AE232" i="25"/>
  <c r="T232" i="25" s="1"/>
  <c r="AI232" i="25"/>
  <c r="X232" i="25" s="1"/>
  <c r="AM232" i="25"/>
  <c r="AB232" i="25" s="1"/>
  <c r="AF216" i="25"/>
  <c r="U216" i="25" s="1"/>
  <c r="AJ216" i="25"/>
  <c r="Y216" i="25" s="1"/>
  <c r="AN216" i="25"/>
  <c r="AC216" i="25" s="1"/>
  <c r="AG216" i="25"/>
  <c r="V216" i="25" s="1"/>
  <c r="AK216" i="25"/>
  <c r="Z216" i="25" s="1"/>
  <c r="AO216" i="25"/>
  <c r="AD216" i="25" s="1"/>
  <c r="AH200" i="25"/>
  <c r="W200" i="25" s="1"/>
  <c r="AL200" i="25"/>
  <c r="AA200" i="25" s="1"/>
  <c r="AE200" i="25"/>
  <c r="T200" i="25" s="1"/>
  <c r="AI200" i="25"/>
  <c r="X200" i="25" s="1"/>
  <c r="AM200" i="25"/>
  <c r="AB200" i="25" s="1"/>
  <c r="AF186" i="25"/>
  <c r="U186" i="25" s="1"/>
  <c r="AJ186" i="25"/>
  <c r="Y186" i="25" s="1"/>
  <c r="AN186" i="25"/>
  <c r="AC186" i="25" s="1"/>
  <c r="AG186" i="25"/>
  <c r="V186" i="25" s="1"/>
  <c r="AK186" i="25"/>
  <c r="Z186" i="25" s="1"/>
  <c r="AO186" i="25"/>
  <c r="AD186" i="25" s="1"/>
  <c r="AG165" i="25"/>
  <c r="V165" i="25" s="1"/>
  <c r="AK165" i="25"/>
  <c r="Z165" i="25" s="1"/>
  <c r="AO165" i="25"/>
  <c r="AD165" i="25" s="1"/>
  <c r="AH165" i="25"/>
  <c r="W165" i="25" s="1"/>
  <c r="AL165" i="25"/>
  <c r="AA165" i="25" s="1"/>
  <c r="AE149" i="25"/>
  <c r="T149" i="25" s="1"/>
  <c r="AI149" i="25"/>
  <c r="X149" i="25" s="1"/>
  <c r="AM149" i="25"/>
  <c r="AB149" i="25" s="1"/>
  <c r="AF149" i="25"/>
  <c r="U149" i="25" s="1"/>
  <c r="AJ149" i="25"/>
  <c r="Y149" i="25" s="1"/>
  <c r="AN149" i="25"/>
  <c r="AC149" i="25" s="1"/>
  <c r="AH124" i="25"/>
  <c r="W124" i="25" s="1"/>
  <c r="AL124" i="25"/>
  <c r="AA124" i="25" s="1"/>
  <c r="AE124" i="25"/>
  <c r="T124" i="25" s="1"/>
  <c r="AI124" i="25"/>
  <c r="X124" i="25" s="1"/>
  <c r="AM124" i="25"/>
  <c r="AB124" i="25" s="1"/>
  <c r="AF108" i="25"/>
  <c r="U108" i="25" s="1"/>
  <c r="AJ108" i="25"/>
  <c r="Y108" i="25" s="1"/>
  <c r="AN108" i="25"/>
  <c r="AC108" i="25" s="1"/>
  <c r="AG108" i="25"/>
  <c r="V108" i="25" s="1"/>
  <c r="AK108" i="25"/>
  <c r="Z108" i="25" s="1"/>
  <c r="AO108" i="25"/>
  <c r="AD108" i="25" s="1"/>
  <c r="AH102" i="25"/>
  <c r="W102" i="25" s="1"/>
  <c r="AL102" i="25"/>
  <c r="AA102" i="25" s="1"/>
  <c r="AE102" i="25"/>
  <c r="T102" i="25" s="1"/>
  <c r="AI102" i="25"/>
  <c r="X102" i="25" s="1"/>
  <c r="AM102" i="25"/>
  <c r="AB102" i="25" s="1"/>
  <c r="AF86" i="25"/>
  <c r="U86" i="25" s="1"/>
  <c r="AJ86" i="25"/>
  <c r="Y86" i="25" s="1"/>
  <c r="AN86" i="25"/>
  <c r="AC86" i="25" s="1"/>
  <c r="AG86" i="25"/>
  <c r="V86" i="25" s="1"/>
  <c r="AK86" i="25"/>
  <c r="Z86" i="25" s="1"/>
  <c r="AO86" i="25"/>
  <c r="AD86" i="25" s="1"/>
  <c r="AJ68" i="25"/>
  <c r="Y68" i="25" s="1"/>
  <c r="AH68" i="25"/>
  <c r="W68" i="25" s="1"/>
  <c r="AE68" i="25"/>
  <c r="T68" i="25" s="1"/>
  <c r="AI68" i="25"/>
  <c r="X68" i="25" s="1"/>
  <c r="AM68" i="25"/>
  <c r="AB68" i="25" s="1"/>
  <c r="AF52" i="25"/>
  <c r="U52" i="25" s="1"/>
  <c r="AN52" i="25"/>
  <c r="AC52" i="25" s="1"/>
  <c r="AL52" i="25"/>
  <c r="AA52" i="25" s="1"/>
  <c r="AG52" i="25"/>
  <c r="V52" i="25" s="1"/>
  <c r="AK52" i="25"/>
  <c r="Z52" i="25" s="1"/>
  <c r="AO52" i="25"/>
  <c r="AD52" i="25" s="1"/>
  <c r="AJ24" i="25"/>
  <c r="Y24" i="25" s="1"/>
  <c r="AH24" i="25"/>
  <c r="W24" i="25" s="1"/>
  <c r="AE24" i="25"/>
  <c r="T24" i="25" s="1"/>
  <c r="AI24" i="25"/>
  <c r="X24" i="25" s="1"/>
  <c r="AM24" i="25"/>
  <c r="AB24" i="25" s="1"/>
  <c r="AE145" i="25"/>
  <c r="T145" i="25" s="1"/>
  <c r="AI145" i="25"/>
  <c r="X145" i="25" s="1"/>
  <c r="AM145" i="25"/>
  <c r="AB145" i="25" s="1"/>
  <c r="AF145" i="25"/>
  <c r="U145" i="25" s="1"/>
  <c r="AJ145" i="25"/>
  <c r="Y145" i="25" s="1"/>
  <c r="AN145" i="25"/>
  <c r="AC145" i="25" s="1"/>
  <c r="AH182" i="25"/>
  <c r="W182" i="25" s="1"/>
  <c r="AL182" i="25"/>
  <c r="AA182" i="25" s="1"/>
  <c r="AE182" i="25"/>
  <c r="T182" i="25" s="1"/>
  <c r="AI182" i="25"/>
  <c r="X182" i="25" s="1"/>
  <c r="AM182" i="25"/>
  <c r="AB182" i="25" s="1"/>
  <c r="AF140" i="25"/>
  <c r="U140" i="25" s="1"/>
  <c r="AJ140" i="25"/>
  <c r="Y140" i="25" s="1"/>
  <c r="AN140" i="25"/>
  <c r="AC140" i="25" s="1"/>
  <c r="AG140" i="25"/>
  <c r="V140" i="25" s="1"/>
  <c r="AK140" i="25"/>
  <c r="Z140" i="25" s="1"/>
  <c r="AO140" i="25"/>
  <c r="AD140" i="25" s="1"/>
  <c r="AL1013" i="25"/>
  <c r="AA1013" i="25" s="1"/>
  <c r="AJ1013" i="25"/>
  <c r="Y1013" i="25" s="1"/>
  <c r="AE1013" i="25"/>
  <c r="T1013" i="25" s="1"/>
  <c r="AI1013" i="25"/>
  <c r="X1013" i="25" s="1"/>
  <c r="AM1013" i="25"/>
  <c r="AB1013" i="25" s="1"/>
  <c r="AG1004" i="25"/>
  <c r="V1004" i="25" s="1"/>
  <c r="AO1004" i="25"/>
  <c r="AD1004" i="25" s="1"/>
  <c r="AI1004" i="25"/>
  <c r="X1004" i="25" s="1"/>
  <c r="AF1004" i="25"/>
  <c r="U1004" i="25" s="1"/>
  <c r="AJ1004" i="25"/>
  <c r="Y1004" i="25" s="1"/>
  <c r="AN1004" i="25"/>
  <c r="AC1004" i="25" s="1"/>
  <c r="AK996" i="25"/>
  <c r="Z996" i="25" s="1"/>
  <c r="AE996" i="25"/>
  <c r="T996" i="25" s="1"/>
  <c r="AM996" i="25"/>
  <c r="AB996" i="25" s="1"/>
  <c r="AH996" i="25"/>
  <c r="W996" i="25" s="1"/>
  <c r="AL996" i="25"/>
  <c r="AA996" i="25" s="1"/>
  <c r="AE918" i="25"/>
  <c r="T918" i="25" s="1"/>
  <c r="AM918" i="25"/>
  <c r="AB918" i="25" s="1"/>
  <c r="AK918" i="25"/>
  <c r="Z918" i="25" s="1"/>
  <c r="AF918" i="25"/>
  <c r="U918" i="25" s="1"/>
  <c r="AJ918" i="25"/>
  <c r="Y918" i="25" s="1"/>
  <c r="AN918" i="25"/>
  <c r="AC918" i="25" s="1"/>
  <c r="AL701" i="25"/>
  <c r="AA701" i="25" s="1"/>
  <c r="AJ701" i="25"/>
  <c r="Y701" i="25" s="1"/>
  <c r="AE701" i="25"/>
  <c r="T701" i="25" s="1"/>
  <c r="AI701" i="25"/>
  <c r="X701" i="25" s="1"/>
  <c r="AM701" i="25"/>
  <c r="AB701" i="25" s="1"/>
  <c r="AH669" i="25"/>
  <c r="W669" i="25" s="1"/>
  <c r="AF669" i="25"/>
  <c r="U669" i="25" s="1"/>
  <c r="AN669" i="25"/>
  <c r="AC669" i="25" s="1"/>
  <c r="AG669" i="25"/>
  <c r="V669" i="25" s="1"/>
  <c r="AK669" i="25"/>
  <c r="Z669" i="25" s="1"/>
  <c r="AO669" i="25"/>
  <c r="AD669" i="25" s="1"/>
  <c r="AJ563" i="25"/>
  <c r="Y563" i="25" s="1"/>
  <c r="AH563" i="25"/>
  <c r="W563" i="25" s="1"/>
  <c r="AE563" i="25"/>
  <c r="T563" i="25" s="1"/>
  <c r="AI563" i="25"/>
  <c r="X563" i="25" s="1"/>
  <c r="AM563" i="25"/>
  <c r="AB563" i="25" s="1"/>
  <c r="AF555" i="25"/>
  <c r="U555" i="25" s="1"/>
  <c r="AN555" i="25"/>
  <c r="AC555" i="25" s="1"/>
  <c r="AL555" i="25"/>
  <c r="AA555" i="25" s="1"/>
  <c r="AG555" i="25"/>
  <c r="V555" i="25" s="1"/>
  <c r="AK555" i="25"/>
  <c r="Z555" i="25" s="1"/>
  <c r="AO555" i="25"/>
  <c r="AD555" i="25" s="1"/>
  <c r="AJ547" i="25"/>
  <c r="Y547" i="25" s="1"/>
  <c r="AH547" i="25"/>
  <c r="W547" i="25" s="1"/>
  <c r="AE547" i="25"/>
  <c r="T547" i="25" s="1"/>
  <c r="AI547" i="25"/>
  <c r="X547" i="25" s="1"/>
  <c r="AM547" i="25"/>
  <c r="AB547" i="25" s="1"/>
  <c r="AE539" i="25"/>
  <c r="T539" i="25" s="1"/>
  <c r="AI539" i="25"/>
  <c r="X539" i="25" s="1"/>
  <c r="AM539" i="25"/>
  <c r="AB539" i="25" s="1"/>
  <c r="AF539" i="25"/>
  <c r="U539" i="25" s="1"/>
  <c r="AJ539" i="25"/>
  <c r="Y539" i="25" s="1"/>
  <c r="AN539" i="25"/>
  <c r="AC539" i="25" s="1"/>
  <c r="AG531" i="25"/>
  <c r="V531" i="25" s="1"/>
  <c r="AK531" i="25"/>
  <c r="Z531" i="25" s="1"/>
  <c r="AO531" i="25"/>
  <c r="AD531" i="25" s="1"/>
  <c r="AH531" i="25"/>
  <c r="W531" i="25" s="1"/>
  <c r="AL531" i="25"/>
  <c r="AA531" i="25" s="1"/>
  <c r="AE523" i="25"/>
  <c r="T523" i="25" s="1"/>
  <c r="AI523" i="25"/>
  <c r="X523" i="25" s="1"/>
  <c r="AM523" i="25"/>
  <c r="AB523" i="25" s="1"/>
  <c r="AF523" i="25"/>
  <c r="U523" i="25" s="1"/>
  <c r="AJ523" i="25"/>
  <c r="Y523" i="25" s="1"/>
  <c r="AN523" i="25"/>
  <c r="AC523" i="25" s="1"/>
  <c r="AG515" i="25"/>
  <c r="V515" i="25" s="1"/>
  <c r="AK515" i="25"/>
  <c r="Z515" i="25" s="1"/>
  <c r="AO515" i="25"/>
  <c r="AD515" i="25" s="1"/>
  <c r="AH515" i="25"/>
  <c r="W515" i="25" s="1"/>
  <c r="AL515" i="25"/>
  <c r="AA515" i="25" s="1"/>
  <c r="AE507" i="25"/>
  <c r="T507" i="25" s="1"/>
  <c r="AI507" i="25"/>
  <c r="X507" i="25" s="1"/>
  <c r="AM507" i="25"/>
  <c r="AB507" i="25" s="1"/>
  <c r="AF507" i="25"/>
  <c r="U507" i="25" s="1"/>
  <c r="AJ507" i="25"/>
  <c r="Y507" i="25" s="1"/>
  <c r="AN507" i="25"/>
  <c r="AC507" i="25" s="1"/>
  <c r="AG499" i="25"/>
  <c r="V499" i="25" s="1"/>
  <c r="AK499" i="25"/>
  <c r="Z499" i="25" s="1"/>
  <c r="AO499" i="25"/>
  <c r="AD499" i="25" s="1"/>
  <c r="AH499" i="25"/>
  <c r="W499" i="25" s="1"/>
  <c r="AL499" i="25"/>
  <c r="AA499" i="25" s="1"/>
  <c r="AE147" i="25"/>
  <c r="T147" i="25" s="1"/>
  <c r="AI147" i="25"/>
  <c r="X147" i="25" s="1"/>
  <c r="AM147" i="25"/>
  <c r="AB147" i="25" s="1"/>
  <c r="AF147" i="25"/>
  <c r="U147" i="25" s="1"/>
  <c r="AJ147" i="25"/>
  <c r="Y147" i="25" s="1"/>
  <c r="AN147" i="25"/>
  <c r="AC147" i="25" s="1"/>
  <c r="AG101" i="25"/>
  <c r="V101" i="25" s="1"/>
  <c r="AK101" i="25"/>
  <c r="Z101" i="25" s="1"/>
  <c r="AO101" i="25"/>
  <c r="AD101" i="25" s="1"/>
  <c r="AH101" i="25"/>
  <c r="W101" i="25" s="1"/>
  <c r="AL101" i="25"/>
  <c r="AA101" i="25" s="1"/>
  <c r="AE93" i="25"/>
  <c r="T93" i="25" s="1"/>
  <c r="AI93" i="25"/>
  <c r="X93" i="25" s="1"/>
  <c r="AM93" i="25"/>
  <c r="AB93" i="25" s="1"/>
  <c r="AF93" i="25"/>
  <c r="U93" i="25" s="1"/>
  <c r="AJ93" i="25"/>
  <c r="Y93" i="25" s="1"/>
  <c r="AN93" i="25"/>
  <c r="AC93" i="25" s="1"/>
  <c r="AG85" i="25"/>
  <c r="V85" i="25" s="1"/>
  <c r="AK85" i="25"/>
  <c r="Z85" i="25" s="1"/>
  <c r="AO85" i="25"/>
  <c r="AD85" i="25" s="1"/>
  <c r="AH85" i="25"/>
  <c r="W85" i="25" s="1"/>
  <c r="AL85" i="25"/>
  <c r="AA85" i="25" s="1"/>
  <c r="AE906" i="25"/>
  <c r="T906" i="25" s="1"/>
  <c r="AM906" i="25"/>
  <c r="AB906" i="25" s="1"/>
  <c r="AK906" i="25"/>
  <c r="Z906" i="25" s="1"/>
  <c r="AF906" i="25"/>
  <c r="U906" i="25" s="1"/>
  <c r="AJ906" i="25"/>
  <c r="Y906" i="25" s="1"/>
  <c r="AN906" i="25"/>
  <c r="AC906" i="25" s="1"/>
  <c r="AK896" i="25"/>
  <c r="Z896" i="25" s="1"/>
  <c r="AE896" i="25"/>
  <c r="T896" i="25" s="1"/>
  <c r="AM896" i="25"/>
  <c r="AB896" i="25" s="1"/>
  <c r="AH896" i="25"/>
  <c r="W896" i="25" s="1"/>
  <c r="AL896" i="25"/>
  <c r="AA896" i="25" s="1"/>
  <c r="AG888" i="25"/>
  <c r="V888" i="25" s="1"/>
  <c r="AO888" i="25"/>
  <c r="AD888" i="25" s="1"/>
  <c r="AI888" i="25"/>
  <c r="X888" i="25" s="1"/>
  <c r="AF888" i="25"/>
  <c r="U888" i="25" s="1"/>
  <c r="AJ888" i="25"/>
  <c r="Y888" i="25" s="1"/>
  <c r="AN888" i="25"/>
  <c r="AC888" i="25" s="1"/>
  <c r="AK880" i="25"/>
  <c r="Z880" i="25" s="1"/>
  <c r="AE880" i="25"/>
  <c r="T880" i="25" s="1"/>
  <c r="AM880" i="25"/>
  <c r="AB880" i="25" s="1"/>
  <c r="AH880" i="25"/>
  <c r="W880" i="25" s="1"/>
  <c r="AL880" i="25"/>
  <c r="AA880" i="25" s="1"/>
  <c r="AG872" i="25"/>
  <c r="V872" i="25" s="1"/>
  <c r="AO872" i="25"/>
  <c r="AD872" i="25" s="1"/>
  <c r="AI872" i="25"/>
  <c r="X872" i="25" s="1"/>
  <c r="AF872" i="25"/>
  <c r="U872" i="25" s="1"/>
  <c r="AJ872" i="25"/>
  <c r="Y872" i="25" s="1"/>
  <c r="AN872" i="25"/>
  <c r="AC872" i="25" s="1"/>
  <c r="AK864" i="25"/>
  <c r="Z864" i="25" s="1"/>
  <c r="AE864" i="25"/>
  <c r="T864" i="25" s="1"/>
  <c r="AM864" i="25"/>
  <c r="AB864" i="25" s="1"/>
  <c r="AH864" i="25"/>
  <c r="W864" i="25" s="1"/>
  <c r="AL864" i="25"/>
  <c r="AA864" i="25" s="1"/>
  <c r="AG856" i="25"/>
  <c r="V856" i="25" s="1"/>
  <c r="AO856" i="25"/>
  <c r="AD856" i="25" s="1"/>
  <c r="AI856" i="25"/>
  <c r="X856" i="25" s="1"/>
  <c r="AF856" i="25"/>
  <c r="U856" i="25" s="1"/>
  <c r="AJ856" i="25"/>
  <c r="Y856" i="25" s="1"/>
  <c r="AN856" i="25"/>
  <c r="AC856" i="25" s="1"/>
  <c r="AK848" i="25"/>
  <c r="Z848" i="25" s="1"/>
  <c r="AE848" i="25"/>
  <c r="T848" i="25" s="1"/>
  <c r="AM848" i="25"/>
  <c r="AB848" i="25" s="1"/>
  <c r="AH848" i="25"/>
  <c r="W848" i="25" s="1"/>
  <c r="AL848" i="25"/>
  <c r="AA848" i="25" s="1"/>
  <c r="AG840" i="25"/>
  <c r="V840" i="25" s="1"/>
  <c r="AO840" i="25"/>
  <c r="AD840" i="25" s="1"/>
  <c r="AI840" i="25"/>
  <c r="X840" i="25" s="1"/>
  <c r="AF840" i="25"/>
  <c r="U840" i="25" s="1"/>
  <c r="AJ840" i="25"/>
  <c r="Y840" i="25" s="1"/>
  <c r="AN840" i="25"/>
  <c r="AC840" i="25" s="1"/>
  <c r="AK832" i="25"/>
  <c r="Z832" i="25" s="1"/>
  <c r="AE832" i="25"/>
  <c r="T832" i="25" s="1"/>
  <c r="AM832" i="25"/>
  <c r="AB832" i="25" s="1"/>
  <c r="AH832" i="25"/>
  <c r="W832" i="25" s="1"/>
  <c r="AL832" i="25"/>
  <c r="AA832" i="25" s="1"/>
  <c r="AG824" i="25"/>
  <c r="V824" i="25" s="1"/>
  <c r="AO824" i="25"/>
  <c r="AD824" i="25" s="1"/>
  <c r="AI824" i="25"/>
  <c r="X824" i="25" s="1"/>
  <c r="AF824" i="25"/>
  <c r="U824" i="25" s="1"/>
  <c r="AJ824" i="25"/>
  <c r="Y824" i="25" s="1"/>
  <c r="AN824" i="25"/>
  <c r="AC824" i="25" s="1"/>
  <c r="AK816" i="25"/>
  <c r="Z816" i="25" s="1"/>
  <c r="AE816" i="25"/>
  <c r="T816" i="25" s="1"/>
  <c r="AM816" i="25"/>
  <c r="AB816" i="25" s="1"/>
  <c r="AH816" i="25"/>
  <c r="W816" i="25" s="1"/>
  <c r="AL816" i="25"/>
  <c r="AA816" i="25" s="1"/>
  <c r="AG808" i="25"/>
  <c r="V808" i="25" s="1"/>
  <c r="AO808" i="25"/>
  <c r="AD808" i="25" s="1"/>
  <c r="AI808" i="25"/>
  <c r="X808" i="25" s="1"/>
  <c r="AF808" i="25"/>
  <c r="U808" i="25" s="1"/>
  <c r="AJ808" i="25"/>
  <c r="Y808" i="25" s="1"/>
  <c r="AN808" i="25"/>
  <c r="AC808" i="25" s="1"/>
  <c r="AK800" i="25"/>
  <c r="Z800" i="25" s="1"/>
  <c r="AE800" i="25"/>
  <c r="T800" i="25" s="1"/>
  <c r="AM800" i="25"/>
  <c r="AB800" i="25" s="1"/>
  <c r="AH800" i="25"/>
  <c r="W800" i="25" s="1"/>
  <c r="AL800" i="25"/>
  <c r="AA800" i="25" s="1"/>
  <c r="AG792" i="25"/>
  <c r="V792" i="25" s="1"/>
  <c r="AO792" i="25"/>
  <c r="AD792" i="25" s="1"/>
  <c r="AI792" i="25"/>
  <c r="X792" i="25" s="1"/>
  <c r="AF792" i="25"/>
  <c r="U792" i="25" s="1"/>
  <c r="AJ792" i="25"/>
  <c r="Y792" i="25" s="1"/>
  <c r="AN792" i="25"/>
  <c r="AC792" i="25" s="1"/>
  <c r="AL717" i="25"/>
  <c r="AA717" i="25" s="1"/>
  <c r="AJ717" i="25"/>
  <c r="Y717" i="25" s="1"/>
  <c r="AE717" i="25"/>
  <c r="T717" i="25" s="1"/>
  <c r="AI717" i="25"/>
  <c r="X717" i="25" s="1"/>
  <c r="AM717" i="25"/>
  <c r="AB717" i="25" s="1"/>
  <c r="AH685" i="25"/>
  <c r="W685" i="25" s="1"/>
  <c r="AF685" i="25"/>
  <c r="U685" i="25" s="1"/>
  <c r="AN685" i="25"/>
  <c r="AC685" i="25" s="1"/>
  <c r="AG685" i="25"/>
  <c r="V685" i="25" s="1"/>
  <c r="AK685" i="25"/>
  <c r="Z685" i="25" s="1"/>
  <c r="AO685" i="25"/>
  <c r="AD685" i="25" s="1"/>
  <c r="AG159" i="25"/>
  <c r="V159" i="25" s="1"/>
  <c r="AK159" i="25"/>
  <c r="Z159" i="25" s="1"/>
  <c r="AO159" i="25"/>
  <c r="AD159" i="25" s="1"/>
  <c r="AH159" i="25"/>
  <c r="W159" i="25" s="1"/>
  <c r="AL159" i="25"/>
  <c r="AA159" i="25" s="1"/>
  <c r="AE67" i="25"/>
  <c r="T67" i="25" s="1"/>
  <c r="AM67" i="25"/>
  <c r="AB67" i="25" s="1"/>
  <c r="AK67" i="25"/>
  <c r="Z67" i="25" s="1"/>
  <c r="AF67" i="25"/>
  <c r="U67" i="25" s="1"/>
  <c r="AJ67" i="25"/>
  <c r="Y67" i="25" s="1"/>
  <c r="AN67" i="25"/>
  <c r="AC67" i="25" s="1"/>
  <c r="AI59" i="25"/>
  <c r="X59" i="25" s="1"/>
  <c r="AG59" i="25"/>
  <c r="V59" i="25" s="1"/>
  <c r="AO59" i="25"/>
  <c r="AD59" i="25" s="1"/>
  <c r="AH59" i="25"/>
  <c r="W59" i="25" s="1"/>
  <c r="AL59" i="25"/>
  <c r="AA59" i="25" s="1"/>
  <c r="AE51" i="25"/>
  <c r="T51" i="25" s="1"/>
  <c r="AM51" i="25"/>
  <c r="AB51" i="25" s="1"/>
  <c r="AK51" i="25"/>
  <c r="Z51" i="25" s="1"/>
  <c r="AF51" i="25"/>
  <c r="U51" i="25" s="1"/>
  <c r="AJ51" i="25"/>
  <c r="Y51" i="25" s="1"/>
  <c r="AN51" i="25"/>
  <c r="AC51" i="25" s="1"/>
  <c r="AL913" i="25"/>
  <c r="AA913" i="25" s="1"/>
  <c r="AJ913" i="25"/>
  <c r="Y913" i="25" s="1"/>
  <c r="AE913" i="25"/>
  <c r="T913" i="25" s="1"/>
  <c r="AI913" i="25"/>
  <c r="X913" i="25" s="1"/>
  <c r="AM913" i="25"/>
  <c r="AB913" i="25" s="1"/>
  <c r="AG748" i="25"/>
  <c r="V748" i="25" s="1"/>
  <c r="AO748" i="25"/>
  <c r="AD748" i="25" s="1"/>
  <c r="AI748" i="25"/>
  <c r="X748" i="25" s="1"/>
  <c r="AF748" i="25"/>
  <c r="U748" i="25" s="1"/>
  <c r="AJ748" i="25"/>
  <c r="Y748" i="25" s="1"/>
  <c r="AN748" i="25"/>
  <c r="AC748" i="25" s="1"/>
  <c r="AI590" i="25"/>
  <c r="X590" i="25" s="1"/>
  <c r="AG590" i="25"/>
  <c r="V590" i="25" s="1"/>
  <c r="AO590" i="25"/>
  <c r="AD590" i="25" s="1"/>
  <c r="AH590" i="25"/>
  <c r="W590" i="25" s="1"/>
  <c r="AL590" i="25"/>
  <c r="AA590" i="25" s="1"/>
  <c r="AF450" i="25"/>
  <c r="U450" i="25" s="1"/>
  <c r="AJ450" i="25"/>
  <c r="Y450" i="25" s="1"/>
  <c r="AN450" i="25"/>
  <c r="AC450" i="25" s="1"/>
  <c r="AG450" i="25"/>
  <c r="V450" i="25" s="1"/>
  <c r="AK450" i="25"/>
  <c r="Z450" i="25" s="1"/>
  <c r="AO450" i="25"/>
  <c r="AD450" i="25" s="1"/>
  <c r="AH354" i="25"/>
  <c r="W354" i="25" s="1"/>
  <c r="AL354" i="25"/>
  <c r="AA354" i="25" s="1"/>
  <c r="AE354" i="25"/>
  <c r="T354" i="25" s="1"/>
  <c r="AI354" i="25"/>
  <c r="X354" i="25" s="1"/>
  <c r="AM354" i="25"/>
  <c r="AB354" i="25" s="1"/>
  <c r="AF290" i="25"/>
  <c r="U290" i="25" s="1"/>
  <c r="AJ290" i="25"/>
  <c r="Y290" i="25" s="1"/>
  <c r="AN290" i="25"/>
  <c r="AC290" i="25" s="1"/>
  <c r="AG290" i="25"/>
  <c r="V290" i="25" s="1"/>
  <c r="AK290" i="25"/>
  <c r="Z290" i="25" s="1"/>
  <c r="AO290" i="25"/>
  <c r="AD290" i="25" s="1"/>
  <c r="AH226" i="25"/>
  <c r="W226" i="25" s="1"/>
  <c r="AL226" i="25"/>
  <c r="AA226" i="25" s="1"/>
  <c r="AE226" i="25"/>
  <c r="T226" i="25" s="1"/>
  <c r="AI226" i="25"/>
  <c r="X226" i="25" s="1"/>
  <c r="AM226" i="25"/>
  <c r="AB226" i="25" s="1"/>
  <c r="AF134" i="25"/>
  <c r="U134" i="25" s="1"/>
  <c r="AJ134" i="25"/>
  <c r="Y134" i="25" s="1"/>
  <c r="AN134" i="25"/>
  <c r="AC134" i="25" s="1"/>
  <c r="AG134" i="25"/>
  <c r="V134" i="25" s="1"/>
  <c r="AK134" i="25"/>
  <c r="Z134" i="25" s="1"/>
  <c r="AO134" i="25"/>
  <c r="AD134" i="25" s="1"/>
  <c r="AH122" i="25"/>
  <c r="W122" i="25" s="1"/>
  <c r="AL122" i="25"/>
  <c r="AA122" i="25" s="1"/>
  <c r="AE122" i="25"/>
  <c r="T122" i="25" s="1"/>
  <c r="AI122" i="25"/>
  <c r="X122" i="25" s="1"/>
  <c r="AM122" i="25"/>
  <c r="AB122" i="25" s="1"/>
  <c r="AF110" i="25"/>
  <c r="U110" i="25" s="1"/>
  <c r="AJ110" i="25"/>
  <c r="Y110" i="25" s="1"/>
  <c r="AN110" i="25"/>
  <c r="AC110" i="25" s="1"/>
  <c r="AG110" i="25"/>
  <c r="V110" i="25" s="1"/>
  <c r="AK110" i="25"/>
  <c r="Z110" i="25" s="1"/>
  <c r="AO110" i="25"/>
  <c r="AD110" i="25" s="1"/>
  <c r="AH106" i="25"/>
  <c r="W106" i="25" s="1"/>
  <c r="AL106" i="25"/>
  <c r="AA106" i="25" s="1"/>
  <c r="AE106" i="25"/>
  <c r="T106" i="25" s="1"/>
  <c r="AI106" i="25"/>
  <c r="X106" i="25" s="1"/>
  <c r="AM106" i="25"/>
  <c r="AB106" i="25" s="1"/>
  <c r="AF76" i="25"/>
  <c r="U76" i="25" s="1"/>
  <c r="AN76" i="25"/>
  <c r="AC76" i="25" s="1"/>
  <c r="AL76" i="25"/>
  <c r="AA76" i="25" s="1"/>
  <c r="AG76" i="25"/>
  <c r="V76" i="25" s="1"/>
  <c r="AK76" i="25"/>
  <c r="Z76" i="25" s="1"/>
  <c r="AO76" i="25"/>
  <c r="AD76" i="25" s="1"/>
  <c r="AH362" i="25"/>
  <c r="W362" i="25" s="1"/>
  <c r="AL362" i="25"/>
  <c r="AA362" i="25" s="1"/>
  <c r="AE362" i="25"/>
  <c r="T362" i="25" s="1"/>
  <c r="AI362" i="25"/>
  <c r="X362" i="25" s="1"/>
  <c r="AM362" i="25"/>
  <c r="AB362" i="25" s="1"/>
  <c r="AF234" i="25"/>
  <c r="U234" i="25" s="1"/>
  <c r="AJ234" i="25"/>
  <c r="Y234" i="25" s="1"/>
  <c r="AN234" i="25"/>
  <c r="AC234" i="25" s="1"/>
  <c r="AG234" i="25"/>
  <c r="V234" i="25" s="1"/>
  <c r="AK234" i="25"/>
  <c r="Z234" i="25" s="1"/>
  <c r="AO234" i="25"/>
  <c r="AD234" i="25" s="1"/>
  <c r="AL22" i="25"/>
  <c r="AA22" i="25" s="1"/>
  <c r="AJ22" i="25"/>
  <c r="Y22" i="25" s="1"/>
  <c r="AE22" i="25"/>
  <c r="T22" i="25" s="1"/>
  <c r="AI22" i="25"/>
  <c r="X22" i="25" s="1"/>
  <c r="AM22" i="25"/>
  <c r="AB22" i="25" s="1"/>
  <c r="AH953" i="25"/>
  <c r="W953" i="25" s="1"/>
  <c r="AF953" i="25"/>
  <c r="U953" i="25" s="1"/>
  <c r="AN953" i="25"/>
  <c r="AC953" i="25" s="1"/>
  <c r="AG953" i="25"/>
  <c r="V953" i="25" s="1"/>
  <c r="AK953" i="25"/>
  <c r="Z953" i="25" s="1"/>
  <c r="AO953" i="25"/>
  <c r="AD953" i="25" s="1"/>
  <c r="AL945" i="25"/>
  <c r="AA945" i="25" s="1"/>
  <c r="AJ945" i="25"/>
  <c r="Y945" i="25" s="1"/>
  <c r="AE945" i="25"/>
  <c r="T945" i="25" s="1"/>
  <c r="AI945" i="25"/>
  <c r="X945" i="25" s="1"/>
  <c r="AM945" i="25"/>
  <c r="AB945" i="25" s="1"/>
  <c r="AH937" i="25"/>
  <c r="W937" i="25" s="1"/>
  <c r="AF937" i="25"/>
  <c r="U937" i="25" s="1"/>
  <c r="AN937" i="25"/>
  <c r="AC937" i="25" s="1"/>
  <c r="AG937" i="25"/>
  <c r="V937" i="25" s="1"/>
  <c r="AK937" i="25"/>
  <c r="Z937" i="25" s="1"/>
  <c r="AO937" i="25"/>
  <c r="AD937" i="25" s="1"/>
  <c r="AL929" i="25"/>
  <c r="AA929" i="25" s="1"/>
  <c r="AJ929" i="25"/>
  <c r="Y929" i="25" s="1"/>
  <c r="AE929" i="25"/>
  <c r="T929" i="25" s="1"/>
  <c r="AI929" i="25"/>
  <c r="X929" i="25" s="1"/>
  <c r="AM929" i="25"/>
  <c r="AB929" i="25" s="1"/>
  <c r="AE614" i="25"/>
  <c r="T614" i="25" s="1"/>
  <c r="AM614" i="25"/>
  <c r="AB614" i="25" s="1"/>
  <c r="AK614" i="25"/>
  <c r="Z614" i="25" s="1"/>
  <c r="AF614" i="25"/>
  <c r="U614" i="25" s="1"/>
  <c r="AJ614" i="25"/>
  <c r="Y614" i="25" s="1"/>
  <c r="AN614" i="25"/>
  <c r="AC614" i="25" s="1"/>
  <c r="AH410" i="25"/>
  <c r="W410" i="25" s="1"/>
  <c r="AL410" i="25"/>
  <c r="AA410" i="25" s="1"/>
  <c r="AE410" i="25"/>
  <c r="T410" i="25" s="1"/>
  <c r="AI410" i="25"/>
  <c r="X410" i="25" s="1"/>
  <c r="AM410" i="25"/>
  <c r="AB410" i="25" s="1"/>
  <c r="AF314" i="25"/>
  <c r="U314" i="25" s="1"/>
  <c r="AJ314" i="25"/>
  <c r="Y314" i="25" s="1"/>
  <c r="AN314" i="25"/>
  <c r="AC314" i="25" s="1"/>
  <c r="AG314" i="25"/>
  <c r="V314" i="25" s="1"/>
  <c r="AK314" i="25"/>
  <c r="Z314" i="25" s="1"/>
  <c r="AO565" i="25"/>
  <c r="AD565" i="25" s="1"/>
  <c r="AK565" i="25"/>
  <c r="Z565" i="25" s="1"/>
  <c r="AG565" i="25"/>
  <c r="V565" i="25" s="1"/>
  <c r="AN565" i="25"/>
  <c r="AC565" i="25" s="1"/>
  <c r="AF565" i="25"/>
  <c r="U565" i="25" s="1"/>
  <c r="AH565" i="25"/>
  <c r="W565" i="25" s="1"/>
  <c r="AO549" i="25"/>
  <c r="AD549" i="25" s="1"/>
  <c r="AK549" i="25"/>
  <c r="Z549" i="25" s="1"/>
  <c r="AG549" i="25"/>
  <c r="V549" i="25" s="1"/>
  <c r="AN549" i="25"/>
  <c r="AC549" i="25" s="1"/>
  <c r="AF549" i="25"/>
  <c r="U549" i="25" s="1"/>
  <c r="AH549" i="25"/>
  <c r="W549" i="25" s="1"/>
  <c r="AN533" i="25"/>
  <c r="AC533" i="25" s="1"/>
  <c r="AJ533" i="25"/>
  <c r="Y533" i="25" s="1"/>
  <c r="AF533" i="25"/>
  <c r="U533" i="25" s="1"/>
  <c r="AM533" i="25"/>
  <c r="AB533" i="25" s="1"/>
  <c r="AI533" i="25"/>
  <c r="X533" i="25" s="1"/>
  <c r="AE533" i="25"/>
  <c r="T533" i="25" s="1"/>
  <c r="AN517" i="25"/>
  <c r="AC517" i="25" s="1"/>
  <c r="AJ517" i="25"/>
  <c r="Y517" i="25" s="1"/>
  <c r="AF517" i="25"/>
  <c r="U517" i="25" s="1"/>
  <c r="AM517" i="25"/>
  <c r="AB517" i="25" s="1"/>
  <c r="AI517" i="25"/>
  <c r="X517" i="25" s="1"/>
  <c r="AE517" i="25"/>
  <c r="T517" i="25" s="1"/>
  <c r="AN501" i="25"/>
  <c r="AC501" i="25" s="1"/>
  <c r="AJ501" i="25"/>
  <c r="Y501" i="25" s="1"/>
  <c r="AF501" i="25"/>
  <c r="U501" i="25" s="1"/>
  <c r="AM501" i="25"/>
  <c r="AB501" i="25" s="1"/>
  <c r="AI501" i="25"/>
  <c r="X501" i="25" s="1"/>
  <c r="AE501" i="25"/>
  <c r="T501" i="25" s="1"/>
  <c r="AL133" i="25"/>
  <c r="AA133" i="25" s="1"/>
  <c r="AH133" i="25"/>
  <c r="W133" i="25" s="1"/>
  <c r="AO133" i="25"/>
  <c r="AD133" i="25" s="1"/>
  <c r="AK133" i="25"/>
  <c r="Z133" i="25" s="1"/>
  <c r="AG133" i="25"/>
  <c r="V133" i="25" s="1"/>
  <c r="AL103" i="25"/>
  <c r="AA103" i="25" s="1"/>
  <c r="AH103" i="25"/>
  <c r="W103" i="25" s="1"/>
  <c r="AO103" i="25"/>
  <c r="AD103" i="25" s="1"/>
  <c r="AK103" i="25"/>
  <c r="Z103" i="25" s="1"/>
  <c r="AG103" i="25"/>
  <c r="V103" i="25" s="1"/>
  <c r="AL95" i="25"/>
  <c r="AA95" i="25" s="1"/>
  <c r="AH95" i="25"/>
  <c r="W95" i="25" s="1"/>
  <c r="AO95" i="25"/>
  <c r="AD95" i="25" s="1"/>
  <c r="AK95" i="25"/>
  <c r="Z95" i="25" s="1"/>
  <c r="AG95" i="25"/>
  <c r="V95" i="25" s="1"/>
  <c r="AL87" i="25"/>
  <c r="AA87" i="25" s="1"/>
  <c r="AH87" i="25"/>
  <c r="W87" i="25" s="1"/>
  <c r="AO87" i="25"/>
  <c r="AD87" i="25" s="1"/>
  <c r="AK87" i="25"/>
  <c r="Z87" i="25" s="1"/>
  <c r="AG87" i="25"/>
  <c r="V87" i="25" s="1"/>
  <c r="AN79" i="25"/>
  <c r="AC79" i="25" s="1"/>
  <c r="AJ79" i="25"/>
  <c r="Y79" i="25" s="1"/>
  <c r="AF79" i="25"/>
  <c r="U79" i="25" s="1"/>
  <c r="AM79" i="25"/>
  <c r="AB79" i="25" s="1"/>
  <c r="AI79" i="25"/>
  <c r="X79" i="25" s="1"/>
  <c r="AE79" i="25"/>
  <c r="T79" i="25" s="1"/>
  <c r="AL69" i="25"/>
  <c r="AA69" i="25" s="1"/>
  <c r="AH69" i="25"/>
  <c r="W69" i="25" s="1"/>
  <c r="AM69" i="25"/>
  <c r="AB69" i="25" s="1"/>
  <c r="AE69" i="25"/>
  <c r="T69" i="25" s="1"/>
  <c r="AK69" i="25"/>
  <c r="Z69" i="25" s="1"/>
  <c r="AN61" i="25"/>
  <c r="AC61" i="25" s="1"/>
  <c r="AJ61" i="25"/>
  <c r="Y61" i="25" s="1"/>
  <c r="AF61" i="25"/>
  <c r="U61" i="25" s="1"/>
  <c r="AI61" i="25"/>
  <c r="X61" i="25" s="1"/>
  <c r="AO61" i="25"/>
  <c r="AD61" i="25" s="1"/>
  <c r="AG61" i="25"/>
  <c r="V61" i="25" s="1"/>
  <c r="AL53" i="25"/>
  <c r="AA53" i="25" s="1"/>
  <c r="AH53" i="25"/>
  <c r="W53" i="25" s="1"/>
  <c r="AM53" i="25"/>
  <c r="AB53" i="25" s="1"/>
  <c r="AE53" i="25"/>
  <c r="T53" i="25" s="1"/>
  <c r="AK53" i="25"/>
  <c r="Z53" i="25" s="1"/>
  <c r="AN914" i="25"/>
  <c r="AC914" i="25" s="1"/>
  <c r="AJ914" i="25"/>
  <c r="Y914" i="25" s="1"/>
  <c r="AF914" i="25"/>
  <c r="U914" i="25" s="1"/>
  <c r="AK914" i="25"/>
  <c r="Z914" i="25" s="1"/>
  <c r="AM914" i="25"/>
  <c r="AB914" i="25" s="1"/>
  <c r="AE914" i="25"/>
  <c r="T914" i="25" s="1"/>
  <c r="AL910" i="25"/>
  <c r="AA910" i="25" s="1"/>
  <c r="AH910" i="25"/>
  <c r="W910" i="25" s="1"/>
  <c r="AO910" i="25"/>
  <c r="AD910" i="25" s="1"/>
  <c r="AG910" i="25"/>
  <c r="V910" i="25" s="1"/>
  <c r="AI910" i="25"/>
  <c r="X910" i="25" s="1"/>
  <c r="AL131" i="25"/>
  <c r="AA131" i="25" s="1"/>
  <c r="AH131" i="25"/>
  <c r="W131" i="25" s="1"/>
  <c r="AO131" i="25"/>
  <c r="AD131" i="25" s="1"/>
  <c r="AK131" i="25"/>
  <c r="Z131" i="25" s="1"/>
  <c r="AG131" i="25"/>
  <c r="V131" i="25" s="1"/>
  <c r="AN127" i="25"/>
  <c r="AC127" i="25" s="1"/>
  <c r="AJ127" i="25"/>
  <c r="Y127" i="25" s="1"/>
  <c r="AF127" i="25"/>
  <c r="U127" i="25" s="1"/>
  <c r="AM127" i="25"/>
  <c r="AB127" i="25" s="1"/>
  <c r="AI127" i="25"/>
  <c r="X127" i="25" s="1"/>
  <c r="AE127" i="25"/>
  <c r="T127" i="25" s="1"/>
  <c r="AL123" i="25"/>
  <c r="AA123" i="25" s="1"/>
  <c r="AH123" i="25"/>
  <c r="W123" i="25" s="1"/>
  <c r="AO123" i="25"/>
  <c r="AD123" i="25" s="1"/>
  <c r="AK123" i="25"/>
  <c r="Z123" i="25" s="1"/>
  <c r="AG123" i="25"/>
  <c r="V123" i="25" s="1"/>
  <c r="AN119" i="25"/>
  <c r="AC119" i="25" s="1"/>
  <c r="AJ119" i="25"/>
  <c r="Y119" i="25" s="1"/>
  <c r="AF119" i="25"/>
  <c r="U119" i="25" s="1"/>
  <c r="AM119" i="25"/>
  <c r="AB119" i="25" s="1"/>
  <c r="AI119" i="25"/>
  <c r="X119" i="25" s="1"/>
  <c r="AE119" i="25"/>
  <c r="T119" i="25" s="1"/>
  <c r="AL115" i="25"/>
  <c r="AA115" i="25" s="1"/>
  <c r="AH115" i="25"/>
  <c r="W115" i="25" s="1"/>
  <c r="AO115" i="25"/>
  <c r="AD115" i="25" s="1"/>
  <c r="AK115" i="25"/>
  <c r="Z115" i="25" s="1"/>
  <c r="AG115" i="25"/>
  <c r="V115" i="25" s="1"/>
  <c r="AN111" i="25"/>
  <c r="AC111" i="25" s="1"/>
  <c r="AJ111" i="25"/>
  <c r="Y111" i="25" s="1"/>
  <c r="AF111" i="25"/>
  <c r="U111" i="25" s="1"/>
  <c r="AM111" i="25"/>
  <c r="AB111" i="25" s="1"/>
  <c r="AI111" i="25"/>
  <c r="X111" i="25" s="1"/>
  <c r="AE111" i="25"/>
  <c r="T111" i="25" s="1"/>
  <c r="AL107" i="25"/>
  <c r="AA107" i="25" s="1"/>
  <c r="AH107" i="25"/>
  <c r="W107" i="25" s="1"/>
  <c r="AO107" i="25"/>
  <c r="AD107" i="25" s="1"/>
  <c r="AK107" i="25"/>
  <c r="Z107" i="25" s="1"/>
  <c r="AG107" i="25"/>
  <c r="V107" i="25" s="1"/>
  <c r="AN81" i="25"/>
  <c r="AC81" i="25" s="1"/>
  <c r="AJ81" i="25"/>
  <c r="Y81" i="25" s="1"/>
  <c r="AF81" i="25"/>
  <c r="U81" i="25" s="1"/>
  <c r="AM81" i="25"/>
  <c r="AB81" i="25" s="1"/>
  <c r="AI81" i="25"/>
  <c r="X81" i="25" s="1"/>
  <c r="AE81" i="25"/>
  <c r="T81" i="25" s="1"/>
  <c r="AL77" i="25"/>
  <c r="AA77" i="25" s="1"/>
  <c r="AH77" i="25"/>
  <c r="W77" i="25" s="1"/>
  <c r="AM77" i="25"/>
  <c r="AB77" i="25" s="1"/>
  <c r="AE77" i="25"/>
  <c r="T77" i="25" s="1"/>
  <c r="AK77" i="25"/>
  <c r="Z77" i="25" s="1"/>
  <c r="AN73" i="25"/>
  <c r="AC73" i="25" s="1"/>
  <c r="AJ73" i="25"/>
  <c r="Y73" i="25" s="1"/>
  <c r="AF73" i="25"/>
  <c r="U73" i="25" s="1"/>
  <c r="AI73" i="25"/>
  <c r="X73" i="25" s="1"/>
  <c r="AO73" i="25"/>
  <c r="AD73" i="25" s="1"/>
  <c r="AG73" i="25"/>
  <c r="V73" i="25" s="1"/>
  <c r="AN950" i="25"/>
  <c r="AC950" i="25" s="1"/>
  <c r="AJ950" i="25"/>
  <c r="Y950" i="25" s="1"/>
  <c r="AF950" i="25"/>
  <c r="U950" i="25" s="1"/>
  <c r="AK950" i="25"/>
  <c r="Z950" i="25" s="1"/>
  <c r="AM950" i="25"/>
  <c r="AB950" i="25" s="1"/>
  <c r="AE950" i="25"/>
  <c r="T950" i="25" s="1"/>
  <c r="AL946" i="25"/>
  <c r="AA946" i="25" s="1"/>
  <c r="AH946" i="25"/>
  <c r="W946" i="25" s="1"/>
  <c r="AO946" i="25"/>
  <c r="AD946" i="25" s="1"/>
  <c r="AG946" i="25"/>
  <c r="V946" i="25" s="1"/>
  <c r="AI946" i="25"/>
  <c r="X946" i="25" s="1"/>
  <c r="AN942" i="25"/>
  <c r="AC942" i="25" s="1"/>
  <c r="AJ942" i="25"/>
  <c r="Y942" i="25" s="1"/>
  <c r="AF942" i="25"/>
  <c r="U942" i="25" s="1"/>
  <c r="AK942" i="25"/>
  <c r="Z942" i="25" s="1"/>
  <c r="AM942" i="25"/>
  <c r="AB942" i="25" s="1"/>
  <c r="AE942" i="25"/>
  <c r="T942" i="25" s="1"/>
  <c r="AL938" i="25"/>
  <c r="AA938" i="25" s="1"/>
  <c r="AH938" i="25"/>
  <c r="W938" i="25" s="1"/>
  <c r="AO938" i="25"/>
  <c r="AD938" i="25" s="1"/>
  <c r="AG938" i="25"/>
  <c r="V938" i="25" s="1"/>
  <c r="AI938" i="25"/>
  <c r="X938" i="25" s="1"/>
  <c r="AN934" i="25"/>
  <c r="AC934" i="25" s="1"/>
  <c r="AJ934" i="25"/>
  <c r="Y934" i="25" s="1"/>
  <c r="AF934" i="25"/>
  <c r="U934" i="25" s="1"/>
  <c r="AK934" i="25"/>
  <c r="Z934" i="25" s="1"/>
  <c r="AM934" i="25"/>
  <c r="AB934" i="25" s="1"/>
  <c r="AE934" i="25"/>
  <c r="T934" i="25" s="1"/>
  <c r="AL930" i="25"/>
  <c r="AA930" i="25" s="1"/>
  <c r="AH930" i="25"/>
  <c r="W930" i="25" s="1"/>
  <c r="AO930" i="25"/>
  <c r="AD930" i="25" s="1"/>
  <c r="AG930" i="25"/>
  <c r="V930" i="25" s="1"/>
  <c r="AI930" i="25"/>
  <c r="X930" i="25" s="1"/>
  <c r="AN926" i="25"/>
  <c r="AC926" i="25" s="1"/>
  <c r="AJ926" i="25"/>
  <c r="Y926" i="25" s="1"/>
  <c r="AF926" i="25"/>
  <c r="U926" i="25" s="1"/>
  <c r="AK926" i="25"/>
  <c r="Z926" i="25" s="1"/>
  <c r="AM926" i="25"/>
  <c r="AB926" i="25" s="1"/>
  <c r="AE926" i="25"/>
  <c r="T926" i="25" s="1"/>
  <c r="AM1015" i="25"/>
  <c r="AB1015" i="25" s="1"/>
  <c r="AI1015" i="25"/>
  <c r="X1015" i="25" s="1"/>
  <c r="AE1015" i="25"/>
  <c r="T1015" i="25" s="1"/>
  <c r="AH1015" i="25"/>
  <c r="W1015" i="25" s="1"/>
  <c r="AJ1015" i="25"/>
  <c r="Y1015" i="25" s="1"/>
  <c r="AN780" i="25"/>
  <c r="AC780" i="25" s="1"/>
  <c r="AJ780" i="25"/>
  <c r="Y780" i="25" s="1"/>
  <c r="AF780" i="25"/>
  <c r="U780" i="25" s="1"/>
  <c r="AI780" i="25"/>
  <c r="X780" i="25" s="1"/>
  <c r="AO780" i="25"/>
  <c r="AD780" i="25" s="1"/>
  <c r="AG780" i="25"/>
  <c r="V780" i="25" s="1"/>
  <c r="AL772" i="25"/>
  <c r="AA772" i="25" s="1"/>
  <c r="AH772" i="25"/>
  <c r="W772" i="25" s="1"/>
  <c r="AM772" i="25"/>
  <c r="AB772" i="25" s="1"/>
  <c r="AE772" i="25"/>
  <c r="T772" i="25" s="1"/>
  <c r="AK772" i="25"/>
  <c r="Z772" i="25" s="1"/>
  <c r="AN764" i="25"/>
  <c r="AC764" i="25" s="1"/>
  <c r="AJ764" i="25"/>
  <c r="Y764" i="25" s="1"/>
  <c r="AF764" i="25"/>
  <c r="U764" i="25" s="1"/>
  <c r="AI764" i="25"/>
  <c r="X764" i="25" s="1"/>
  <c r="AO764" i="25"/>
  <c r="AD764" i="25" s="1"/>
  <c r="AG764" i="25"/>
  <c r="V764" i="25" s="1"/>
  <c r="AM681" i="25"/>
  <c r="AB681" i="25" s="1"/>
  <c r="AI681" i="25"/>
  <c r="X681" i="25" s="1"/>
  <c r="AE681" i="25"/>
  <c r="T681" i="25" s="1"/>
  <c r="AJ681" i="25"/>
  <c r="Y681" i="25" s="1"/>
  <c r="AL681" i="25"/>
  <c r="AA681" i="25" s="1"/>
  <c r="AL65" i="25"/>
  <c r="AA65" i="25" s="1"/>
  <c r="AH65" i="25"/>
  <c r="W65" i="25" s="1"/>
  <c r="AM65" i="25"/>
  <c r="AB65" i="25" s="1"/>
  <c r="AE65" i="25"/>
  <c r="T65" i="25" s="1"/>
  <c r="AK65" i="25"/>
  <c r="Z65" i="25" s="1"/>
  <c r="AN630" i="25"/>
  <c r="AC630" i="25" s="1"/>
  <c r="AJ630" i="25"/>
  <c r="Y630" i="25" s="1"/>
  <c r="AF630" i="25"/>
  <c r="U630" i="25" s="1"/>
  <c r="AK630" i="25"/>
  <c r="Z630" i="25" s="1"/>
  <c r="AM630" i="25"/>
  <c r="AB630" i="25" s="1"/>
  <c r="AE630" i="25"/>
  <c r="T630" i="25" s="1"/>
  <c r="AN417" i="25"/>
  <c r="AC417" i="25" s="1"/>
  <c r="AJ417" i="25"/>
  <c r="Y417" i="25" s="1"/>
  <c r="AF417" i="25"/>
  <c r="U417" i="25" s="1"/>
  <c r="AM417" i="25"/>
  <c r="AB417" i="25" s="1"/>
  <c r="AI417" i="25"/>
  <c r="X417" i="25" s="1"/>
  <c r="AE417" i="25"/>
  <c r="T417" i="25" s="1"/>
  <c r="AL415" i="25"/>
  <c r="AA415" i="25" s="1"/>
  <c r="AH415" i="25"/>
  <c r="W415" i="25" s="1"/>
  <c r="AO415" i="25"/>
  <c r="AD415" i="25" s="1"/>
  <c r="AK415" i="25"/>
  <c r="Z415" i="25" s="1"/>
  <c r="AG415" i="25"/>
  <c r="V415" i="25" s="1"/>
  <c r="AN413" i="25"/>
  <c r="AC413" i="25" s="1"/>
  <c r="AJ413" i="25"/>
  <c r="Y413" i="25" s="1"/>
  <c r="AF413" i="25"/>
  <c r="U413" i="25" s="1"/>
  <c r="AM413" i="25"/>
  <c r="AB413" i="25" s="1"/>
  <c r="AI413" i="25"/>
  <c r="X413" i="25" s="1"/>
  <c r="AE413" i="25"/>
  <c r="T413" i="25" s="1"/>
  <c r="AL403" i="25"/>
  <c r="AA403" i="25" s="1"/>
  <c r="AH403" i="25"/>
  <c r="W403" i="25" s="1"/>
  <c r="AO403" i="25"/>
  <c r="AD403" i="25" s="1"/>
  <c r="AK403" i="25"/>
  <c r="Z403" i="25" s="1"/>
  <c r="AG403" i="25"/>
  <c r="V403" i="25" s="1"/>
  <c r="AN401" i="25"/>
  <c r="AC401" i="25" s="1"/>
  <c r="AJ401" i="25"/>
  <c r="Y401" i="25" s="1"/>
  <c r="AF401" i="25"/>
  <c r="U401" i="25" s="1"/>
  <c r="AM401" i="25"/>
  <c r="AB401" i="25" s="1"/>
  <c r="AI401" i="25"/>
  <c r="X401" i="25" s="1"/>
  <c r="AE401" i="25"/>
  <c r="T401" i="25" s="1"/>
  <c r="AL399" i="25"/>
  <c r="AA399" i="25" s="1"/>
  <c r="AH399" i="25"/>
  <c r="W399" i="25" s="1"/>
  <c r="AO399" i="25"/>
  <c r="AD399" i="25" s="1"/>
  <c r="AK399" i="25"/>
  <c r="Z399" i="25" s="1"/>
  <c r="AG399" i="25"/>
  <c r="V399" i="25" s="1"/>
  <c r="AN397" i="25"/>
  <c r="AC397" i="25" s="1"/>
  <c r="AJ397" i="25"/>
  <c r="Y397" i="25" s="1"/>
  <c r="AF397" i="25"/>
  <c r="U397" i="25" s="1"/>
  <c r="AM397" i="25"/>
  <c r="AB397" i="25" s="1"/>
  <c r="AI397" i="25"/>
  <c r="X397" i="25" s="1"/>
  <c r="AE397" i="25"/>
  <c r="T397" i="25" s="1"/>
  <c r="AL387" i="25"/>
  <c r="AA387" i="25" s="1"/>
  <c r="AH387" i="25"/>
  <c r="W387" i="25" s="1"/>
  <c r="AO387" i="25"/>
  <c r="AD387" i="25" s="1"/>
  <c r="AK387" i="25"/>
  <c r="Z387" i="25" s="1"/>
  <c r="AG387" i="25"/>
  <c r="V387" i="25" s="1"/>
  <c r="AN385" i="25"/>
  <c r="AC385" i="25" s="1"/>
  <c r="AJ385" i="25"/>
  <c r="Y385" i="25" s="1"/>
  <c r="AF385" i="25"/>
  <c r="U385" i="25" s="1"/>
  <c r="AM385" i="25"/>
  <c r="AB385" i="25" s="1"/>
  <c r="AI385" i="25"/>
  <c r="X385" i="25" s="1"/>
  <c r="AE385" i="25"/>
  <c r="T385" i="25" s="1"/>
  <c r="AL383" i="25"/>
  <c r="AA383" i="25" s="1"/>
  <c r="AH383" i="25"/>
  <c r="W383" i="25" s="1"/>
  <c r="AO383" i="25"/>
  <c r="AD383" i="25" s="1"/>
  <c r="AK383" i="25"/>
  <c r="Z383" i="25" s="1"/>
  <c r="AG383" i="25"/>
  <c r="V383" i="25" s="1"/>
  <c r="AN381" i="25"/>
  <c r="AC381" i="25" s="1"/>
  <c r="AJ381" i="25"/>
  <c r="Y381" i="25" s="1"/>
  <c r="AF381" i="25"/>
  <c r="U381" i="25" s="1"/>
  <c r="AM381" i="25"/>
  <c r="AB381" i="25" s="1"/>
  <c r="AI381" i="25"/>
  <c r="X381" i="25" s="1"/>
  <c r="AE381" i="25"/>
  <c r="T381" i="25" s="1"/>
  <c r="AL371" i="25"/>
  <c r="AA371" i="25" s="1"/>
  <c r="AH371" i="25"/>
  <c r="W371" i="25" s="1"/>
  <c r="AO371" i="25"/>
  <c r="AD371" i="25" s="1"/>
  <c r="AK371" i="25"/>
  <c r="Z371" i="25" s="1"/>
  <c r="AG371" i="25"/>
  <c r="V371" i="25" s="1"/>
  <c r="AN369" i="25"/>
  <c r="AC369" i="25" s="1"/>
  <c r="AJ369" i="25"/>
  <c r="Y369" i="25" s="1"/>
  <c r="AF369" i="25"/>
  <c r="U369" i="25" s="1"/>
  <c r="AM369" i="25"/>
  <c r="AB369" i="25" s="1"/>
  <c r="AI369" i="25"/>
  <c r="X369" i="25" s="1"/>
  <c r="AE369" i="25"/>
  <c r="T369" i="25" s="1"/>
  <c r="AL367" i="25"/>
  <c r="AA367" i="25" s="1"/>
  <c r="AH367" i="25"/>
  <c r="W367" i="25" s="1"/>
  <c r="AO367" i="25"/>
  <c r="AD367" i="25" s="1"/>
  <c r="AK367" i="25"/>
  <c r="Z367" i="25" s="1"/>
  <c r="AG367" i="25"/>
  <c r="V367" i="25" s="1"/>
  <c r="AN365" i="25"/>
  <c r="AC365" i="25" s="1"/>
  <c r="AJ365" i="25"/>
  <c r="Y365" i="25" s="1"/>
  <c r="AF365" i="25"/>
  <c r="U365" i="25" s="1"/>
  <c r="AM365" i="25"/>
  <c r="AB365" i="25" s="1"/>
  <c r="AI365" i="25"/>
  <c r="X365" i="25" s="1"/>
  <c r="AE365" i="25"/>
  <c r="T365" i="25" s="1"/>
  <c r="AL355" i="25"/>
  <c r="AA355" i="25" s="1"/>
  <c r="AH355" i="25"/>
  <c r="W355" i="25" s="1"/>
  <c r="AO355" i="25"/>
  <c r="AD355" i="25" s="1"/>
  <c r="AK355" i="25"/>
  <c r="Z355" i="25" s="1"/>
  <c r="AG355" i="25"/>
  <c r="V355" i="25" s="1"/>
  <c r="AN353" i="25"/>
  <c r="AC353" i="25" s="1"/>
  <c r="AJ353" i="25"/>
  <c r="Y353" i="25" s="1"/>
  <c r="AF353" i="25"/>
  <c r="U353" i="25" s="1"/>
  <c r="AM353" i="25"/>
  <c r="AB353" i="25" s="1"/>
  <c r="AI353" i="25"/>
  <c r="X353" i="25" s="1"/>
  <c r="AE353" i="25"/>
  <c r="T353" i="25" s="1"/>
  <c r="AL351" i="25"/>
  <c r="AA351" i="25" s="1"/>
  <c r="AH351" i="25"/>
  <c r="W351" i="25" s="1"/>
  <c r="AO351" i="25"/>
  <c r="AD351" i="25" s="1"/>
  <c r="AK351" i="25"/>
  <c r="Z351" i="25" s="1"/>
  <c r="AG351" i="25"/>
  <c r="V351" i="25" s="1"/>
  <c r="AN349" i="25"/>
  <c r="AC349" i="25" s="1"/>
  <c r="AJ349" i="25"/>
  <c r="Y349" i="25" s="1"/>
  <c r="AF349" i="25"/>
  <c r="U349" i="25" s="1"/>
  <c r="AM349" i="25"/>
  <c r="AB349" i="25" s="1"/>
  <c r="AI349" i="25"/>
  <c r="X349" i="25" s="1"/>
  <c r="AE349" i="25"/>
  <c r="T349" i="25" s="1"/>
  <c r="AL339" i="25"/>
  <c r="AA339" i="25" s="1"/>
  <c r="AH339" i="25"/>
  <c r="W339" i="25" s="1"/>
  <c r="AO339" i="25"/>
  <c r="AD339" i="25" s="1"/>
  <c r="AK339" i="25"/>
  <c r="Z339" i="25" s="1"/>
  <c r="AG339" i="25"/>
  <c r="V339" i="25" s="1"/>
  <c r="AO1017" i="25"/>
  <c r="AD1017" i="25" s="1"/>
  <c r="AK1017" i="25"/>
  <c r="Z1017" i="25" s="1"/>
  <c r="AG1017" i="25"/>
  <c r="V1017" i="25" s="1"/>
  <c r="AN1017" i="25"/>
  <c r="AC1017" i="25" s="1"/>
  <c r="AF1017" i="25"/>
  <c r="U1017" i="25" s="1"/>
  <c r="AH1017" i="25"/>
  <c r="W1017" i="25" s="1"/>
  <c r="AN1006" i="25"/>
  <c r="AC1006" i="25" s="1"/>
  <c r="AJ1006" i="25"/>
  <c r="Y1006" i="25" s="1"/>
  <c r="AF1006" i="25"/>
  <c r="U1006" i="25" s="1"/>
  <c r="AK1006" i="25"/>
  <c r="Z1006" i="25" s="1"/>
  <c r="AM1006" i="25"/>
  <c r="AB1006" i="25" s="1"/>
  <c r="AE1006" i="25"/>
  <c r="T1006" i="25" s="1"/>
  <c r="AN998" i="25"/>
  <c r="AC998" i="25" s="1"/>
  <c r="AJ998" i="25"/>
  <c r="Y998" i="25" s="1"/>
  <c r="AF998" i="25"/>
  <c r="U998" i="25" s="1"/>
  <c r="AK998" i="25"/>
  <c r="Z998" i="25" s="1"/>
  <c r="AM998" i="25"/>
  <c r="AB998" i="25" s="1"/>
  <c r="AE998" i="25"/>
  <c r="T998" i="25" s="1"/>
  <c r="AN948" i="25"/>
  <c r="AC948" i="25" s="1"/>
  <c r="AJ948" i="25"/>
  <c r="Y948" i="25" s="1"/>
  <c r="AF948" i="25"/>
  <c r="U948" i="25" s="1"/>
  <c r="AI948" i="25"/>
  <c r="X948" i="25" s="1"/>
  <c r="AO948" i="25"/>
  <c r="AD948" i="25" s="1"/>
  <c r="AG948" i="25"/>
  <c r="V948" i="25" s="1"/>
  <c r="AN940" i="25"/>
  <c r="AC940" i="25" s="1"/>
  <c r="AJ940" i="25"/>
  <c r="Y940" i="25" s="1"/>
  <c r="AF940" i="25"/>
  <c r="U940" i="25" s="1"/>
  <c r="AI940" i="25"/>
  <c r="X940" i="25" s="1"/>
  <c r="AO940" i="25"/>
  <c r="AD940" i="25" s="1"/>
  <c r="AG940" i="25"/>
  <c r="V940" i="25" s="1"/>
  <c r="AN932" i="25"/>
  <c r="AC932" i="25" s="1"/>
  <c r="AJ932" i="25"/>
  <c r="Y932" i="25" s="1"/>
  <c r="AF932" i="25"/>
  <c r="U932" i="25" s="1"/>
  <c r="AI932" i="25"/>
  <c r="X932" i="25" s="1"/>
  <c r="AO932" i="25"/>
  <c r="AD932" i="25" s="1"/>
  <c r="AG932" i="25"/>
  <c r="V932" i="25" s="1"/>
  <c r="AL902" i="25"/>
  <c r="AA902" i="25" s="1"/>
  <c r="AH902" i="25"/>
  <c r="W902" i="25" s="1"/>
  <c r="AO902" i="25"/>
  <c r="AD902" i="25" s="1"/>
  <c r="AG902" i="25"/>
  <c r="V902" i="25" s="1"/>
  <c r="AI902" i="25"/>
  <c r="X902" i="25" s="1"/>
  <c r="AL894" i="25"/>
  <c r="AA894" i="25" s="1"/>
  <c r="AH894" i="25"/>
  <c r="W894" i="25" s="1"/>
  <c r="AO894" i="25"/>
  <c r="AD894" i="25" s="1"/>
  <c r="AG894" i="25"/>
  <c r="V894" i="25" s="1"/>
  <c r="AI894" i="25"/>
  <c r="X894" i="25" s="1"/>
  <c r="AL886" i="25"/>
  <c r="AA886" i="25" s="1"/>
  <c r="AH886" i="25"/>
  <c r="W886" i="25" s="1"/>
  <c r="AO886" i="25"/>
  <c r="AD886" i="25" s="1"/>
  <c r="AG886" i="25"/>
  <c r="V886" i="25" s="1"/>
  <c r="AI886" i="25"/>
  <c r="X886" i="25" s="1"/>
  <c r="AL878" i="25"/>
  <c r="AA878" i="25" s="1"/>
  <c r="AH878" i="25"/>
  <c r="W878" i="25" s="1"/>
  <c r="AO878" i="25"/>
  <c r="AD878" i="25" s="1"/>
  <c r="AG878" i="25"/>
  <c r="V878" i="25" s="1"/>
  <c r="AI878" i="25"/>
  <c r="X878" i="25" s="1"/>
  <c r="AL870" i="25"/>
  <c r="AA870" i="25" s="1"/>
  <c r="AH870" i="25"/>
  <c r="W870" i="25" s="1"/>
  <c r="AO870" i="25"/>
  <c r="AD870" i="25" s="1"/>
  <c r="AG870" i="25"/>
  <c r="V870" i="25" s="1"/>
  <c r="AI870" i="25"/>
  <c r="X870" i="25" s="1"/>
  <c r="AL862" i="25"/>
  <c r="AA862" i="25" s="1"/>
  <c r="AH862" i="25"/>
  <c r="W862" i="25" s="1"/>
  <c r="AO862" i="25"/>
  <c r="AD862" i="25" s="1"/>
  <c r="AG862" i="25"/>
  <c r="V862" i="25" s="1"/>
  <c r="AI862" i="25"/>
  <c r="X862" i="25" s="1"/>
  <c r="AL854" i="25"/>
  <c r="AA854" i="25" s="1"/>
  <c r="AH854" i="25"/>
  <c r="W854" i="25" s="1"/>
  <c r="AO854" i="25"/>
  <c r="AD854" i="25" s="1"/>
  <c r="AG854" i="25"/>
  <c r="V854" i="25" s="1"/>
  <c r="AI854" i="25"/>
  <c r="X854" i="25" s="1"/>
  <c r="AN846" i="25"/>
  <c r="AC846" i="25" s="1"/>
  <c r="AJ846" i="25"/>
  <c r="Y846" i="25" s="1"/>
  <c r="AF846" i="25"/>
  <c r="U846" i="25" s="1"/>
  <c r="AK846" i="25"/>
  <c r="Z846" i="25" s="1"/>
  <c r="AM846" i="25"/>
  <c r="AB846" i="25" s="1"/>
  <c r="AE846" i="25"/>
  <c r="T846" i="25" s="1"/>
  <c r="AN838" i="25"/>
  <c r="AC838" i="25" s="1"/>
  <c r="AJ838" i="25"/>
  <c r="Y838" i="25" s="1"/>
  <c r="AF838" i="25"/>
  <c r="U838" i="25" s="1"/>
  <c r="AK838" i="25"/>
  <c r="Z838" i="25" s="1"/>
  <c r="AM838" i="25"/>
  <c r="AB838" i="25" s="1"/>
  <c r="AE838" i="25"/>
  <c r="T838" i="25" s="1"/>
  <c r="AN830" i="25"/>
  <c r="AC830" i="25" s="1"/>
  <c r="AJ830" i="25"/>
  <c r="Y830" i="25" s="1"/>
  <c r="AF830" i="25"/>
  <c r="U830" i="25" s="1"/>
  <c r="AK830" i="25"/>
  <c r="Z830" i="25" s="1"/>
  <c r="AM830" i="25"/>
  <c r="AB830" i="25" s="1"/>
  <c r="AE830" i="25"/>
  <c r="T830" i="25" s="1"/>
  <c r="AN822" i="25"/>
  <c r="AC822" i="25" s="1"/>
  <c r="AJ822" i="25"/>
  <c r="Y822" i="25" s="1"/>
  <c r="AF822" i="25"/>
  <c r="U822" i="25" s="1"/>
  <c r="AK822" i="25"/>
  <c r="Z822" i="25" s="1"/>
  <c r="AM822" i="25"/>
  <c r="AB822" i="25" s="1"/>
  <c r="AE822" i="25"/>
  <c r="T822" i="25" s="1"/>
  <c r="AN814" i="25"/>
  <c r="AC814" i="25" s="1"/>
  <c r="AJ814" i="25"/>
  <c r="Y814" i="25" s="1"/>
  <c r="AF814" i="25"/>
  <c r="U814" i="25" s="1"/>
  <c r="AK814" i="25"/>
  <c r="Z814" i="25" s="1"/>
  <c r="AM814" i="25"/>
  <c r="AB814" i="25" s="1"/>
  <c r="AE814" i="25"/>
  <c r="T814" i="25" s="1"/>
  <c r="AN806" i="25"/>
  <c r="AC806" i="25" s="1"/>
  <c r="AJ806" i="25"/>
  <c r="Y806" i="25" s="1"/>
  <c r="AF806" i="25"/>
  <c r="U806" i="25" s="1"/>
  <c r="AK806" i="25"/>
  <c r="Z806" i="25" s="1"/>
  <c r="AM806" i="25"/>
  <c r="AB806" i="25" s="1"/>
  <c r="AE806" i="25"/>
  <c r="T806" i="25" s="1"/>
  <c r="AN798" i="25"/>
  <c r="AC798" i="25" s="1"/>
  <c r="AJ798" i="25"/>
  <c r="Y798" i="25" s="1"/>
  <c r="AF798" i="25"/>
  <c r="U798" i="25" s="1"/>
  <c r="AK798" i="25"/>
  <c r="Z798" i="25" s="1"/>
  <c r="AM798" i="25"/>
  <c r="AB798" i="25" s="1"/>
  <c r="AE798" i="25"/>
  <c r="T798" i="25" s="1"/>
  <c r="AN790" i="25"/>
  <c r="AC790" i="25" s="1"/>
  <c r="AJ790" i="25"/>
  <c r="Y790" i="25" s="1"/>
  <c r="AF790" i="25"/>
  <c r="U790" i="25" s="1"/>
  <c r="AK790" i="25"/>
  <c r="Z790" i="25" s="1"/>
  <c r="AM790" i="25"/>
  <c r="AB790" i="25" s="1"/>
  <c r="AE790" i="25"/>
  <c r="T790" i="25" s="1"/>
  <c r="AN782" i="25"/>
  <c r="AC782" i="25" s="1"/>
  <c r="AJ782" i="25"/>
  <c r="Y782" i="25" s="1"/>
  <c r="AF782" i="25"/>
  <c r="U782" i="25" s="1"/>
  <c r="AK782" i="25"/>
  <c r="Z782" i="25" s="1"/>
  <c r="AM782" i="25"/>
  <c r="AB782" i="25" s="1"/>
  <c r="AE782" i="25"/>
  <c r="T782" i="25" s="1"/>
  <c r="AN774" i="25"/>
  <c r="AC774" i="25" s="1"/>
  <c r="AJ774" i="25"/>
  <c r="Y774" i="25" s="1"/>
  <c r="AF774" i="25"/>
  <c r="U774" i="25" s="1"/>
  <c r="AK774" i="25"/>
  <c r="Z774" i="25" s="1"/>
  <c r="AM774" i="25"/>
  <c r="AB774" i="25" s="1"/>
  <c r="AE774" i="25"/>
  <c r="T774" i="25" s="1"/>
  <c r="AN766" i="25"/>
  <c r="AC766" i="25" s="1"/>
  <c r="AJ766" i="25"/>
  <c r="Y766" i="25" s="1"/>
  <c r="AF766" i="25"/>
  <c r="U766" i="25" s="1"/>
  <c r="AK766" i="25"/>
  <c r="Z766" i="25" s="1"/>
  <c r="AM766" i="25"/>
  <c r="AB766" i="25" s="1"/>
  <c r="AE766" i="25"/>
  <c r="T766" i="25" s="1"/>
  <c r="AN758" i="25"/>
  <c r="AC758" i="25" s="1"/>
  <c r="AJ758" i="25"/>
  <c r="Y758" i="25" s="1"/>
  <c r="AF758" i="25"/>
  <c r="U758" i="25" s="1"/>
  <c r="AK758" i="25"/>
  <c r="Z758" i="25" s="1"/>
  <c r="AM758" i="25"/>
  <c r="AB758" i="25" s="1"/>
  <c r="AE758" i="25"/>
  <c r="T758" i="25" s="1"/>
  <c r="AO1019" i="25"/>
  <c r="AD1019" i="25" s="1"/>
  <c r="AK1019" i="25"/>
  <c r="Z1019" i="25" s="1"/>
  <c r="AG1019" i="25"/>
  <c r="V1019" i="25" s="1"/>
  <c r="AL1019" i="25"/>
  <c r="AA1019" i="25" s="1"/>
  <c r="AN1019" i="25"/>
  <c r="AC1019" i="25" s="1"/>
  <c r="AF1019" i="25"/>
  <c r="U1019" i="25" s="1"/>
  <c r="AN952" i="25"/>
  <c r="AC952" i="25" s="1"/>
  <c r="AJ952" i="25"/>
  <c r="Y952" i="25" s="1"/>
  <c r="AF952" i="25"/>
  <c r="U952" i="25" s="1"/>
  <c r="AI952" i="25"/>
  <c r="X952" i="25" s="1"/>
  <c r="AO952" i="25"/>
  <c r="AD952" i="25" s="1"/>
  <c r="AG952" i="25"/>
  <c r="V952" i="25" s="1"/>
  <c r="AL944" i="25"/>
  <c r="AA944" i="25" s="1"/>
  <c r="AH944" i="25"/>
  <c r="W944" i="25" s="1"/>
  <c r="AM944" i="25"/>
  <c r="AB944" i="25" s="1"/>
  <c r="AE944" i="25"/>
  <c r="T944" i="25" s="1"/>
  <c r="AK944" i="25"/>
  <c r="Z944" i="25" s="1"/>
  <c r="AN936" i="25"/>
  <c r="AC936" i="25" s="1"/>
  <c r="AJ936" i="25"/>
  <c r="Y936" i="25" s="1"/>
  <c r="AF936" i="25"/>
  <c r="U936" i="25" s="1"/>
  <c r="AI936" i="25"/>
  <c r="X936" i="25" s="1"/>
  <c r="AO936" i="25"/>
  <c r="AD936" i="25" s="1"/>
  <c r="AG936" i="25"/>
  <c r="V936" i="25" s="1"/>
  <c r="AL898" i="25"/>
  <c r="AA898" i="25" s="1"/>
  <c r="AH898" i="25"/>
  <c r="W898" i="25" s="1"/>
  <c r="AO898" i="25"/>
  <c r="AD898" i="25" s="1"/>
  <c r="AG898" i="25"/>
  <c r="V898" i="25" s="1"/>
  <c r="AI898" i="25"/>
  <c r="X898" i="25" s="1"/>
  <c r="AN890" i="25"/>
  <c r="AC890" i="25" s="1"/>
  <c r="AJ890" i="25"/>
  <c r="Y890" i="25" s="1"/>
  <c r="AF890" i="25"/>
  <c r="U890" i="25" s="1"/>
  <c r="AK890" i="25"/>
  <c r="Z890" i="25" s="1"/>
  <c r="AM890" i="25"/>
  <c r="AB890" i="25" s="1"/>
  <c r="AE890" i="25"/>
  <c r="T890" i="25" s="1"/>
  <c r="AL882" i="25"/>
  <c r="AA882" i="25" s="1"/>
  <c r="AH882" i="25"/>
  <c r="W882" i="25" s="1"/>
  <c r="AO882" i="25"/>
  <c r="AD882" i="25" s="1"/>
  <c r="AG882" i="25"/>
  <c r="V882" i="25" s="1"/>
  <c r="AI882" i="25"/>
  <c r="X882" i="25" s="1"/>
  <c r="AN874" i="25"/>
  <c r="AC874" i="25" s="1"/>
  <c r="AJ874" i="25"/>
  <c r="Y874" i="25" s="1"/>
  <c r="AF874" i="25"/>
  <c r="U874" i="25" s="1"/>
  <c r="AK874" i="25"/>
  <c r="Z874" i="25" s="1"/>
  <c r="AM874" i="25"/>
  <c r="AB874" i="25" s="1"/>
  <c r="AE874" i="25"/>
  <c r="T874" i="25" s="1"/>
  <c r="AL866" i="25"/>
  <c r="AA866" i="25" s="1"/>
  <c r="AH866" i="25"/>
  <c r="W866" i="25" s="1"/>
  <c r="AO866" i="25"/>
  <c r="AD866" i="25" s="1"/>
  <c r="AG866" i="25"/>
  <c r="V866" i="25" s="1"/>
  <c r="AI866" i="25"/>
  <c r="X866" i="25" s="1"/>
  <c r="AN858" i="25"/>
  <c r="AC858" i="25" s="1"/>
  <c r="AJ858" i="25"/>
  <c r="Y858" i="25" s="1"/>
  <c r="AF858" i="25"/>
  <c r="U858" i="25" s="1"/>
  <c r="AK858" i="25"/>
  <c r="Z858" i="25" s="1"/>
  <c r="AM858" i="25"/>
  <c r="AB858" i="25" s="1"/>
  <c r="AE858" i="25"/>
  <c r="T858" i="25" s="1"/>
  <c r="AL121" i="25"/>
  <c r="AA121" i="25" s="1"/>
  <c r="AH121" i="25"/>
  <c r="W121" i="25" s="1"/>
  <c r="AO121" i="25"/>
  <c r="AD121" i="25" s="1"/>
  <c r="AK121" i="25"/>
  <c r="Z121" i="25" s="1"/>
  <c r="AG121" i="25"/>
  <c r="V121" i="25" s="1"/>
  <c r="AM677" i="25"/>
  <c r="AB677" i="25" s="1"/>
  <c r="AI677" i="25"/>
  <c r="X677" i="25" s="1"/>
  <c r="AE677" i="25"/>
  <c r="T677" i="25" s="1"/>
  <c r="AJ677" i="25"/>
  <c r="Y677" i="25" s="1"/>
  <c r="AL677" i="25"/>
  <c r="AA677" i="25" s="1"/>
  <c r="AN850" i="25"/>
  <c r="AC850" i="25" s="1"/>
  <c r="AJ850" i="25"/>
  <c r="Y850" i="25" s="1"/>
  <c r="AF850" i="25"/>
  <c r="U850" i="25" s="1"/>
  <c r="AK850" i="25"/>
  <c r="Z850" i="25" s="1"/>
  <c r="AM850" i="25"/>
  <c r="AB850" i="25" s="1"/>
  <c r="AE850" i="25"/>
  <c r="T850" i="25" s="1"/>
  <c r="AL842" i="25"/>
  <c r="AA842" i="25" s="1"/>
  <c r="AH842" i="25"/>
  <c r="W842" i="25" s="1"/>
  <c r="AO842" i="25"/>
  <c r="AD842" i="25" s="1"/>
  <c r="AG842" i="25"/>
  <c r="V842" i="25" s="1"/>
  <c r="AI842" i="25"/>
  <c r="X842" i="25" s="1"/>
  <c r="AN834" i="25"/>
  <c r="AC834" i="25" s="1"/>
  <c r="AJ834" i="25"/>
  <c r="Y834" i="25" s="1"/>
  <c r="AF834" i="25"/>
  <c r="U834" i="25" s="1"/>
  <c r="AK834" i="25"/>
  <c r="Z834" i="25" s="1"/>
  <c r="AM834" i="25"/>
  <c r="AB834" i="25" s="1"/>
  <c r="AE834" i="25"/>
  <c r="T834" i="25" s="1"/>
  <c r="AL826" i="25"/>
  <c r="AA826" i="25" s="1"/>
  <c r="AH826" i="25"/>
  <c r="W826" i="25" s="1"/>
  <c r="AO826" i="25"/>
  <c r="AD826" i="25" s="1"/>
  <c r="AG826" i="25"/>
  <c r="V826" i="25" s="1"/>
  <c r="AI826" i="25"/>
  <c r="X826" i="25" s="1"/>
  <c r="AN818" i="25"/>
  <c r="AC818" i="25" s="1"/>
  <c r="AJ818" i="25"/>
  <c r="Y818" i="25" s="1"/>
  <c r="AF818" i="25"/>
  <c r="U818" i="25" s="1"/>
  <c r="AK818" i="25"/>
  <c r="Z818" i="25" s="1"/>
  <c r="AM818" i="25"/>
  <c r="AB818" i="25" s="1"/>
  <c r="AE818" i="25"/>
  <c r="T818" i="25" s="1"/>
  <c r="AL810" i="25"/>
  <c r="AA810" i="25" s="1"/>
  <c r="AH810" i="25"/>
  <c r="W810" i="25" s="1"/>
  <c r="AO810" i="25"/>
  <c r="AD810" i="25" s="1"/>
  <c r="AG810" i="25"/>
  <c r="V810" i="25" s="1"/>
  <c r="AI810" i="25"/>
  <c r="X810" i="25" s="1"/>
  <c r="AN802" i="25"/>
  <c r="AC802" i="25" s="1"/>
  <c r="AJ802" i="25"/>
  <c r="Y802" i="25" s="1"/>
  <c r="AF802" i="25"/>
  <c r="U802" i="25" s="1"/>
  <c r="AK802" i="25"/>
  <c r="Z802" i="25" s="1"/>
  <c r="AM802" i="25"/>
  <c r="AB802" i="25" s="1"/>
  <c r="AE802" i="25"/>
  <c r="T802" i="25" s="1"/>
  <c r="AL794" i="25"/>
  <c r="AA794" i="25" s="1"/>
  <c r="AH794" i="25"/>
  <c r="W794" i="25" s="1"/>
  <c r="AO794" i="25"/>
  <c r="AD794" i="25" s="1"/>
  <c r="AG794" i="25"/>
  <c r="V794" i="25" s="1"/>
  <c r="AI794" i="25"/>
  <c r="X794" i="25" s="1"/>
  <c r="AN786" i="25"/>
  <c r="AC786" i="25" s="1"/>
  <c r="AJ786" i="25"/>
  <c r="Y786" i="25" s="1"/>
  <c r="AF786" i="25"/>
  <c r="U786" i="25" s="1"/>
  <c r="AK786" i="25"/>
  <c r="Z786" i="25" s="1"/>
  <c r="AM786" i="25"/>
  <c r="AB786" i="25" s="1"/>
  <c r="AE786" i="25"/>
  <c r="T786" i="25" s="1"/>
  <c r="AL778" i="25"/>
  <c r="AA778" i="25" s="1"/>
  <c r="AH778" i="25"/>
  <c r="W778" i="25" s="1"/>
  <c r="AO778" i="25"/>
  <c r="AD778" i="25" s="1"/>
  <c r="AG778" i="25"/>
  <c r="V778" i="25" s="1"/>
  <c r="AI778" i="25"/>
  <c r="X778" i="25" s="1"/>
  <c r="AN770" i="25"/>
  <c r="AC770" i="25" s="1"/>
  <c r="AJ770" i="25"/>
  <c r="Y770" i="25" s="1"/>
  <c r="AF770" i="25"/>
  <c r="U770" i="25" s="1"/>
  <c r="AK770" i="25"/>
  <c r="Z770" i="25" s="1"/>
  <c r="AM770" i="25"/>
  <c r="AB770" i="25" s="1"/>
  <c r="AE770" i="25"/>
  <c r="T770" i="25" s="1"/>
  <c r="AL762" i="25"/>
  <c r="AA762" i="25" s="1"/>
  <c r="AH762" i="25"/>
  <c r="W762" i="25" s="1"/>
  <c r="AO762" i="25"/>
  <c r="AD762" i="25" s="1"/>
  <c r="AG762" i="25"/>
  <c r="V762" i="25" s="1"/>
  <c r="AI762" i="25"/>
  <c r="X762" i="25" s="1"/>
  <c r="AO657" i="25"/>
  <c r="AD657" i="25" s="1"/>
  <c r="AK657" i="25"/>
  <c r="Z657" i="25" s="1"/>
  <c r="AG657" i="25"/>
  <c r="V657" i="25" s="1"/>
  <c r="AN657" i="25"/>
  <c r="AC657" i="25" s="1"/>
  <c r="AF657" i="25"/>
  <c r="U657" i="25" s="1"/>
  <c r="AH657" i="25"/>
  <c r="W657" i="25" s="1"/>
  <c r="AO649" i="25"/>
  <c r="AD649" i="25" s="1"/>
  <c r="AK649" i="25"/>
  <c r="Z649" i="25" s="1"/>
  <c r="AG649" i="25"/>
  <c r="V649" i="25" s="1"/>
  <c r="AN649" i="25"/>
  <c r="AC649" i="25" s="1"/>
  <c r="AF649" i="25"/>
  <c r="U649" i="25" s="1"/>
  <c r="AH649" i="25"/>
  <c r="W649" i="25" s="1"/>
  <c r="AO641" i="25"/>
  <c r="AD641" i="25" s="1"/>
  <c r="AK641" i="25"/>
  <c r="Z641" i="25" s="1"/>
  <c r="AG641" i="25"/>
  <c r="V641" i="25" s="1"/>
  <c r="AN641" i="25"/>
  <c r="AC641" i="25" s="1"/>
  <c r="AF641" i="25"/>
  <c r="U641" i="25" s="1"/>
  <c r="AH641" i="25"/>
  <c r="W641" i="25" s="1"/>
  <c r="AM569" i="25"/>
  <c r="AB569" i="25" s="1"/>
  <c r="AI569" i="25"/>
  <c r="X569" i="25" s="1"/>
  <c r="AE569" i="25"/>
  <c r="T569" i="25" s="1"/>
  <c r="AJ569" i="25"/>
  <c r="Y569" i="25" s="1"/>
  <c r="AL569" i="25"/>
  <c r="AA569" i="25" s="1"/>
  <c r="AM561" i="25"/>
  <c r="AB561" i="25" s="1"/>
  <c r="AI561" i="25"/>
  <c r="X561" i="25" s="1"/>
  <c r="AE561" i="25"/>
  <c r="T561" i="25" s="1"/>
  <c r="AJ561" i="25"/>
  <c r="Y561" i="25" s="1"/>
  <c r="AL561" i="25"/>
  <c r="AA561" i="25" s="1"/>
  <c r="AM553" i="25"/>
  <c r="AB553" i="25" s="1"/>
  <c r="AI553" i="25"/>
  <c r="X553" i="25" s="1"/>
  <c r="AE553" i="25"/>
  <c r="T553" i="25" s="1"/>
  <c r="AJ553" i="25"/>
  <c r="Y553" i="25" s="1"/>
  <c r="AL553" i="25"/>
  <c r="AA553" i="25" s="1"/>
  <c r="AM545" i="25"/>
  <c r="AB545" i="25" s="1"/>
  <c r="AI545" i="25"/>
  <c r="X545" i="25" s="1"/>
  <c r="AE545" i="25"/>
  <c r="T545" i="25" s="1"/>
  <c r="AJ545" i="25"/>
  <c r="Y545" i="25" s="1"/>
  <c r="AL545" i="25"/>
  <c r="AA545" i="25" s="1"/>
  <c r="AL537" i="25"/>
  <c r="AA537" i="25" s="1"/>
  <c r="AH537" i="25"/>
  <c r="W537" i="25" s="1"/>
  <c r="AO537" i="25"/>
  <c r="AD537" i="25" s="1"/>
  <c r="AK537" i="25"/>
  <c r="Z537" i="25" s="1"/>
  <c r="AG537" i="25"/>
  <c r="V537" i="25" s="1"/>
  <c r="AL529" i="25"/>
  <c r="AA529" i="25" s="1"/>
  <c r="AH529" i="25"/>
  <c r="W529" i="25" s="1"/>
  <c r="AO529" i="25"/>
  <c r="AD529" i="25" s="1"/>
  <c r="AK529" i="25"/>
  <c r="Z529" i="25" s="1"/>
  <c r="AG529" i="25"/>
  <c r="V529" i="25" s="1"/>
  <c r="AL521" i="25"/>
  <c r="AA521" i="25" s="1"/>
  <c r="AH521" i="25"/>
  <c r="W521" i="25" s="1"/>
  <c r="AO521" i="25"/>
  <c r="AD521" i="25" s="1"/>
  <c r="AK521" i="25"/>
  <c r="Z521" i="25" s="1"/>
  <c r="AG521" i="25"/>
  <c r="V521" i="25" s="1"/>
  <c r="AL513" i="25"/>
  <c r="AA513" i="25" s="1"/>
  <c r="AH513" i="25"/>
  <c r="W513" i="25" s="1"/>
  <c r="AO513" i="25"/>
  <c r="AD513" i="25" s="1"/>
  <c r="AK513" i="25"/>
  <c r="Z513" i="25" s="1"/>
  <c r="AG513" i="25"/>
  <c r="V513" i="25" s="1"/>
  <c r="AL505" i="25"/>
  <c r="AA505" i="25" s="1"/>
  <c r="AH505" i="25"/>
  <c r="W505" i="25" s="1"/>
  <c r="AO505" i="25"/>
  <c r="AD505" i="25" s="1"/>
  <c r="AK505" i="25"/>
  <c r="Z505" i="25" s="1"/>
  <c r="AG505" i="25"/>
  <c r="V505" i="25" s="1"/>
  <c r="AL497" i="25"/>
  <c r="AA497" i="25" s="1"/>
  <c r="AH497" i="25"/>
  <c r="W497" i="25" s="1"/>
  <c r="AO497" i="25"/>
  <c r="AD497" i="25" s="1"/>
  <c r="AK497" i="25"/>
  <c r="Z497" i="25" s="1"/>
  <c r="AG497" i="25"/>
  <c r="V497" i="25" s="1"/>
  <c r="AL129" i="25"/>
  <c r="AA129" i="25" s="1"/>
  <c r="AH129" i="25"/>
  <c r="W129" i="25" s="1"/>
  <c r="AO129" i="25"/>
  <c r="AD129" i="25" s="1"/>
  <c r="AK129" i="25"/>
  <c r="Z129" i="25" s="1"/>
  <c r="AG129" i="25"/>
  <c r="V129" i="25" s="1"/>
  <c r="AN113" i="25"/>
  <c r="AC113" i="25" s="1"/>
  <c r="AJ113" i="25"/>
  <c r="Y113" i="25" s="1"/>
  <c r="AF113" i="25"/>
  <c r="U113" i="25" s="1"/>
  <c r="AM113" i="25"/>
  <c r="AB113" i="25" s="1"/>
  <c r="AI113" i="25"/>
  <c r="X113" i="25" s="1"/>
  <c r="AE113" i="25"/>
  <c r="T113" i="25" s="1"/>
  <c r="AL105" i="25"/>
  <c r="AA105" i="25" s="1"/>
  <c r="AH105" i="25"/>
  <c r="W105" i="25" s="1"/>
  <c r="AO105" i="25"/>
  <c r="AD105" i="25" s="1"/>
  <c r="AK105" i="25"/>
  <c r="Z105" i="25" s="1"/>
  <c r="AG105" i="25"/>
  <c r="V105" i="25" s="1"/>
  <c r="AN99" i="25"/>
  <c r="AC99" i="25" s="1"/>
  <c r="AJ99" i="25"/>
  <c r="Y99" i="25" s="1"/>
  <c r="AF99" i="25"/>
  <c r="U99" i="25" s="1"/>
  <c r="AM99" i="25"/>
  <c r="AB99" i="25" s="1"/>
  <c r="AI99" i="25"/>
  <c r="X99" i="25" s="1"/>
  <c r="AE99" i="25"/>
  <c r="T99" i="25" s="1"/>
  <c r="AL91" i="25"/>
  <c r="AA91" i="25" s="1"/>
  <c r="AH91" i="25"/>
  <c r="W91" i="25" s="1"/>
  <c r="AO91" i="25"/>
  <c r="AD91" i="25" s="1"/>
  <c r="AK91" i="25"/>
  <c r="Z91" i="25" s="1"/>
  <c r="AG91" i="25"/>
  <c r="V91" i="25" s="1"/>
  <c r="AN75" i="25"/>
  <c r="AC75" i="25" s="1"/>
  <c r="AJ75" i="25"/>
  <c r="Y75" i="25" s="1"/>
  <c r="AF75" i="25"/>
  <c r="U75" i="25" s="1"/>
  <c r="AK75" i="25"/>
  <c r="Z75" i="25" s="1"/>
  <c r="AM75" i="25"/>
  <c r="AB75" i="25" s="1"/>
  <c r="AE75" i="25"/>
  <c r="T75" i="25" s="1"/>
  <c r="AL57" i="25"/>
  <c r="AA57" i="25" s="1"/>
  <c r="AH57" i="25"/>
  <c r="W57" i="25" s="1"/>
  <c r="AM57" i="25"/>
  <c r="AB57" i="25" s="1"/>
  <c r="AE57" i="25"/>
  <c r="T57" i="25" s="1"/>
  <c r="AK57" i="25"/>
  <c r="Z57" i="25" s="1"/>
  <c r="AO697" i="25"/>
  <c r="AD697" i="25" s="1"/>
  <c r="AK697" i="25"/>
  <c r="Z697" i="25" s="1"/>
  <c r="AG697" i="25"/>
  <c r="V697" i="25" s="1"/>
  <c r="AN697" i="25"/>
  <c r="AC697" i="25" s="1"/>
  <c r="AF697" i="25"/>
  <c r="U697" i="25" s="1"/>
  <c r="AH697" i="25"/>
  <c r="W697" i="25" s="1"/>
  <c r="AM693" i="25"/>
  <c r="AB693" i="25" s="1"/>
  <c r="AI693" i="25"/>
  <c r="X693" i="25" s="1"/>
  <c r="AE693" i="25"/>
  <c r="T693" i="25" s="1"/>
  <c r="AJ693" i="25"/>
  <c r="Y693" i="25" s="1"/>
  <c r="AL693" i="25"/>
  <c r="AA693" i="25" s="1"/>
  <c r="AO665" i="25"/>
  <c r="AD665" i="25" s="1"/>
  <c r="AK665" i="25"/>
  <c r="Z665" i="25" s="1"/>
  <c r="AG665" i="25"/>
  <c r="V665" i="25" s="1"/>
  <c r="AN665" i="25"/>
  <c r="AC665" i="25" s="1"/>
  <c r="AF665" i="25"/>
  <c r="U665" i="25" s="1"/>
  <c r="AH665" i="25"/>
  <c r="W665" i="25" s="1"/>
  <c r="AM659" i="25"/>
  <c r="AB659" i="25" s="1"/>
  <c r="AI659" i="25"/>
  <c r="X659" i="25" s="1"/>
  <c r="AE659" i="25"/>
  <c r="T659" i="25" s="1"/>
  <c r="AH659" i="25"/>
  <c r="W659" i="25" s="1"/>
  <c r="AJ659" i="25"/>
  <c r="Y659" i="25" s="1"/>
  <c r="AO655" i="25"/>
  <c r="AD655" i="25" s="1"/>
  <c r="AK655" i="25"/>
  <c r="Z655" i="25" s="1"/>
  <c r="AG655" i="25"/>
  <c r="V655" i="25" s="1"/>
  <c r="AL655" i="25"/>
  <c r="AA655" i="25" s="1"/>
  <c r="AN655" i="25"/>
  <c r="AC655" i="25" s="1"/>
  <c r="AF655" i="25"/>
  <c r="U655" i="25" s="1"/>
  <c r="AM651" i="25"/>
  <c r="AB651" i="25" s="1"/>
  <c r="AI651" i="25"/>
  <c r="X651" i="25" s="1"/>
  <c r="AE651" i="25"/>
  <c r="T651" i="25" s="1"/>
  <c r="AH651" i="25"/>
  <c r="W651" i="25" s="1"/>
  <c r="AJ651" i="25"/>
  <c r="Y651" i="25" s="1"/>
  <c r="AO647" i="25"/>
  <c r="AD647" i="25" s="1"/>
  <c r="AK647" i="25"/>
  <c r="Z647" i="25" s="1"/>
  <c r="AG647" i="25"/>
  <c r="V647" i="25" s="1"/>
  <c r="AL647" i="25"/>
  <c r="AA647" i="25" s="1"/>
  <c r="AN647" i="25"/>
  <c r="AC647" i="25" s="1"/>
  <c r="AF647" i="25"/>
  <c r="U647" i="25" s="1"/>
  <c r="AM643" i="25"/>
  <c r="AB643" i="25" s="1"/>
  <c r="AI643" i="25"/>
  <c r="X643" i="25" s="1"/>
  <c r="AE643" i="25"/>
  <c r="T643" i="25" s="1"/>
  <c r="AH643" i="25"/>
  <c r="W643" i="25" s="1"/>
  <c r="AJ643" i="25"/>
  <c r="Y643" i="25" s="1"/>
  <c r="AO639" i="25"/>
  <c r="AD639" i="25" s="1"/>
  <c r="AK639" i="25"/>
  <c r="Z639" i="25" s="1"/>
  <c r="AG639" i="25"/>
  <c r="V639" i="25" s="1"/>
  <c r="AL639" i="25"/>
  <c r="AA639" i="25" s="1"/>
  <c r="AN639" i="25"/>
  <c r="AC639" i="25" s="1"/>
  <c r="AF639" i="25"/>
  <c r="U639" i="25" s="1"/>
  <c r="AL171" i="25"/>
  <c r="AA171" i="25" s="1"/>
  <c r="AH171" i="25"/>
  <c r="W171" i="25" s="1"/>
  <c r="AO171" i="25"/>
  <c r="AD171" i="25" s="1"/>
  <c r="AK171" i="25"/>
  <c r="Z171" i="25" s="1"/>
  <c r="AG171" i="25"/>
  <c r="V171" i="25" s="1"/>
  <c r="AN167" i="25"/>
  <c r="AC167" i="25" s="1"/>
  <c r="AJ167" i="25"/>
  <c r="Y167" i="25" s="1"/>
  <c r="AF167" i="25"/>
  <c r="U167" i="25" s="1"/>
  <c r="AM167" i="25"/>
  <c r="AB167" i="25" s="1"/>
  <c r="AI167" i="25"/>
  <c r="X167" i="25" s="1"/>
  <c r="AE167" i="25"/>
  <c r="T167" i="25" s="1"/>
  <c r="AL139" i="25"/>
  <c r="AA139" i="25" s="1"/>
  <c r="AH139" i="25"/>
  <c r="W139" i="25" s="1"/>
  <c r="AO139" i="25"/>
  <c r="AD139" i="25" s="1"/>
  <c r="AK139" i="25"/>
  <c r="Z139" i="25" s="1"/>
  <c r="AG139" i="25"/>
  <c r="V139" i="25" s="1"/>
  <c r="AO713" i="25"/>
  <c r="AD713" i="25" s="1"/>
  <c r="AK713" i="25"/>
  <c r="Z713" i="25" s="1"/>
  <c r="AG713" i="25"/>
  <c r="V713" i="25" s="1"/>
  <c r="AN713" i="25"/>
  <c r="AC713" i="25" s="1"/>
  <c r="AF713" i="25"/>
  <c r="U713" i="25" s="1"/>
  <c r="AH713" i="25"/>
  <c r="W713" i="25" s="1"/>
  <c r="AM709" i="25"/>
  <c r="AB709" i="25" s="1"/>
  <c r="AI709" i="25"/>
  <c r="X709" i="25" s="1"/>
  <c r="AE709" i="25"/>
  <c r="T709" i="25" s="1"/>
  <c r="AJ709" i="25"/>
  <c r="Y709" i="25" s="1"/>
  <c r="AL709" i="25"/>
  <c r="AA709" i="25" s="1"/>
  <c r="AN784" i="25"/>
  <c r="AC784" i="25" s="1"/>
  <c r="AJ784" i="25"/>
  <c r="Y784" i="25" s="1"/>
  <c r="AF784" i="25"/>
  <c r="U784" i="25" s="1"/>
  <c r="AI784" i="25"/>
  <c r="X784" i="25" s="1"/>
  <c r="AO784" i="25"/>
  <c r="AD784" i="25" s="1"/>
  <c r="AG784" i="25"/>
  <c r="V784" i="25" s="1"/>
  <c r="AL776" i="25"/>
  <c r="AA776" i="25" s="1"/>
  <c r="AH776" i="25"/>
  <c r="W776" i="25" s="1"/>
  <c r="AM776" i="25"/>
  <c r="AB776" i="25" s="1"/>
  <c r="AE776" i="25"/>
  <c r="T776" i="25" s="1"/>
  <c r="AK776" i="25"/>
  <c r="Z776" i="25" s="1"/>
  <c r="AN768" i="25"/>
  <c r="AC768" i="25" s="1"/>
  <c r="AJ768" i="25"/>
  <c r="Y768" i="25" s="1"/>
  <c r="AF768" i="25"/>
  <c r="U768" i="25" s="1"/>
  <c r="AI768" i="25"/>
  <c r="X768" i="25" s="1"/>
  <c r="AO768" i="25"/>
  <c r="AD768" i="25" s="1"/>
  <c r="AG768" i="25"/>
  <c r="V768" i="25" s="1"/>
  <c r="AL760" i="25"/>
  <c r="AA760" i="25" s="1"/>
  <c r="AH760" i="25"/>
  <c r="W760" i="25" s="1"/>
  <c r="AM760" i="25"/>
  <c r="AB760" i="25" s="1"/>
  <c r="AE760" i="25"/>
  <c r="T760" i="25" s="1"/>
  <c r="AK760" i="25"/>
  <c r="Z760" i="25" s="1"/>
  <c r="AN155" i="25"/>
  <c r="AC155" i="25" s="1"/>
  <c r="AJ155" i="25"/>
  <c r="Y155" i="25" s="1"/>
  <c r="AF155" i="25"/>
  <c r="U155" i="25" s="1"/>
  <c r="AM155" i="25"/>
  <c r="AB155" i="25" s="1"/>
  <c r="AI155" i="25"/>
  <c r="X155" i="25" s="1"/>
  <c r="AE155" i="25"/>
  <c r="T155" i="25" s="1"/>
  <c r="AL151" i="25"/>
  <c r="AA151" i="25" s="1"/>
  <c r="AH151" i="25"/>
  <c r="W151" i="25" s="1"/>
  <c r="AO151" i="25"/>
  <c r="AD151" i="25" s="1"/>
  <c r="AK151" i="25"/>
  <c r="Z151" i="25" s="1"/>
  <c r="AG151" i="25"/>
  <c r="V151" i="25" s="1"/>
  <c r="AM565" i="25"/>
  <c r="AB565" i="25" s="1"/>
  <c r="AI565" i="25"/>
  <c r="X565" i="25" s="1"/>
  <c r="AE565" i="25"/>
  <c r="T565" i="25" s="1"/>
  <c r="AJ565" i="25"/>
  <c r="Y565" i="25" s="1"/>
  <c r="AL565" i="25"/>
  <c r="AA565" i="25" s="1"/>
  <c r="AM549" i="25"/>
  <c r="AB549" i="25" s="1"/>
  <c r="AI549" i="25"/>
  <c r="X549" i="25" s="1"/>
  <c r="AE549" i="25"/>
  <c r="T549" i="25" s="1"/>
  <c r="AJ549" i="25"/>
  <c r="Y549" i="25" s="1"/>
  <c r="AL549" i="25"/>
  <c r="AA549" i="25" s="1"/>
  <c r="AL533" i="25"/>
  <c r="AA533" i="25" s="1"/>
  <c r="AH533" i="25"/>
  <c r="W533" i="25" s="1"/>
  <c r="AO533" i="25"/>
  <c r="AD533" i="25" s="1"/>
  <c r="AK533" i="25"/>
  <c r="Z533" i="25" s="1"/>
  <c r="AG533" i="25"/>
  <c r="V533" i="25" s="1"/>
  <c r="AL517" i="25"/>
  <c r="AA517" i="25" s="1"/>
  <c r="AH517" i="25"/>
  <c r="W517" i="25" s="1"/>
  <c r="AO517" i="25"/>
  <c r="AD517" i="25" s="1"/>
  <c r="AK517" i="25"/>
  <c r="Z517" i="25" s="1"/>
  <c r="AG517" i="25"/>
  <c r="V517" i="25" s="1"/>
  <c r="AL501" i="25"/>
  <c r="AA501" i="25" s="1"/>
  <c r="AH501" i="25"/>
  <c r="W501" i="25" s="1"/>
  <c r="AO501" i="25"/>
  <c r="AD501" i="25" s="1"/>
  <c r="AK501" i="25"/>
  <c r="Z501" i="25" s="1"/>
  <c r="AG501" i="25"/>
  <c r="V501" i="25" s="1"/>
  <c r="AN133" i="25"/>
  <c r="AC133" i="25" s="1"/>
  <c r="AJ133" i="25"/>
  <c r="Y133" i="25" s="1"/>
  <c r="AF133" i="25"/>
  <c r="U133" i="25" s="1"/>
  <c r="AM133" i="25"/>
  <c r="AB133" i="25" s="1"/>
  <c r="AI133" i="25"/>
  <c r="X133" i="25" s="1"/>
  <c r="AE133" i="25"/>
  <c r="T133" i="25" s="1"/>
  <c r="AN103" i="25"/>
  <c r="AC103" i="25" s="1"/>
  <c r="AJ103" i="25"/>
  <c r="Y103" i="25" s="1"/>
  <c r="AF103" i="25"/>
  <c r="U103" i="25" s="1"/>
  <c r="AM103" i="25"/>
  <c r="AB103" i="25" s="1"/>
  <c r="AI103" i="25"/>
  <c r="X103" i="25" s="1"/>
  <c r="AE103" i="25"/>
  <c r="T103" i="25" s="1"/>
  <c r="AN95" i="25"/>
  <c r="AC95" i="25" s="1"/>
  <c r="AJ95" i="25"/>
  <c r="Y95" i="25" s="1"/>
  <c r="AF95" i="25"/>
  <c r="U95" i="25" s="1"/>
  <c r="AM95" i="25"/>
  <c r="AB95" i="25" s="1"/>
  <c r="AI95" i="25"/>
  <c r="X95" i="25" s="1"/>
  <c r="AE95" i="25"/>
  <c r="T95" i="25" s="1"/>
  <c r="AN87" i="25"/>
  <c r="AC87" i="25" s="1"/>
  <c r="AJ87" i="25"/>
  <c r="Y87" i="25" s="1"/>
  <c r="AF87" i="25"/>
  <c r="U87" i="25" s="1"/>
  <c r="AM87" i="25"/>
  <c r="AB87" i="25" s="1"/>
  <c r="AI87" i="25"/>
  <c r="X87" i="25" s="1"/>
  <c r="AE87" i="25"/>
  <c r="T87" i="25" s="1"/>
  <c r="AL79" i="25"/>
  <c r="AA79" i="25" s="1"/>
  <c r="AH79" i="25"/>
  <c r="W79" i="25" s="1"/>
  <c r="AO79" i="25"/>
  <c r="AD79" i="25" s="1"/>
  <c r="AK79" i="25"/>
  <c r="Z79" i="25" s="1"/>
  <c r="AG79" i="25"/>
  <c r="V79" i="25" s="1"/>
  <c r="AN69" i="25"/>
  <c r="AC69" i="25" s="1"/>
  <c r="AJ69" i="25"/>
  <c r="Y69" i="25" s="1"/>
  <c r="AF69" i="25"/>
  <c r="U69" i="25" s="1"/>
  <c r="AI69" i="25"/>
  <c r="X69" i="25" s="1"/>
  <c r="AO69" i="25"/>
  <c r="AD69" i="25" s="1"/>
  <c r="AG69" i="25"/>
  <c r="V69" i="25" s="1"/>
  <c r="AL61" i="25"/>
  <c r="AA61" i="25" s="1"/>
  <c r="AH61" i="25"/>
  <c r="W61" i="25" s="1"/>
  <c r="AM61" i="25"/>
  <c r="AB61" i="25" s="1"/>
  <c r="AE61" i="25"/>
  <c r="T61" i="25" s="1"/>
  <c r="AK61" i="25"/>
  <c r="Z61" i="25" s="1"/>
  <c r="AN53" i="25"/>
  <c r="AC53" i="25" s="1"/>
  <c r="AJ53" i="25"/>
  <c r="Y53" i="25" s="1"/>
  <c r="AF53" i="25"/>
  <c r="U53" i="25" s="1"/>
  <c r="AI53" i="25"/>
  <c r="X53" i="25" s="1"/>
  <c r="AO53" i="25"/>
  <c r="AD53" i="25" s="1"/>
  <c r="AG53" i="25"/>
  <c r="V53" i="25" s="1"/>
  <c r="AL914" i="25"/>
  <c r="AA914" i="25" s="1"/>
  <c r="AH914" i="25"/>
  <c r="W914" i="25" s="1"/>
  <c r="AO914" i="25"/>
  <c r="AD914" i="25" s="1"/>
  <c r="AG914" i="25"/>
  <c r="V914" i="25" s="1"/>
  <c r="AI914" i="25"/>
  <c r="X914" i="25" s="1"/>
  <c r="AN910" i="25"/>
  <c r="AC910" i="25" s="1"/>
  <c r="AJ910" i="25"/>
  <c r="Y910" i="25" s="1"/>
  <c r="AF910" i="25"/>
  <c r="U910" i="25" s="1"/>
  <c r="AK910" i="25"/>
  <c r="Z910" i="25" s="1"/>
  <c r="AM910" i="25"/>
  <c r="AB910" i="25" s="1"/>
  <c r="AE910" i="25"/>
  <c r="T910" i="25" s="1"/>
  <c r="AN131" i="25"/>
  <c r="AC131" i="25" s="1"/>
  <c r="AJ131" i="25"/>
  <c r="Y131" i="25" s="1"/>
  <c r="AF131" i="25"/>
  <c r="U131" i="25" s="1"/>
  <c r="AM131" i="25"/>
  <c r="AB131" i="25" s="1"/>
  <c r="AI131" i="25"/>
  <c r="X131" i="25" s="1"/>
  <c r="AE131" i="25"/>
  <c r="T131" i="25" s="1"/>
  <c r="AL127" i="25"/>
  <c r="AA127" i="25" s="1"/>
  <c r="AH127" i="25"/>
  <c r="W127" i="25" s="1"/>
  <c r="AO127" i="25"/>
  <c r="AD127" i="25" s="1"/>
  <c r="AK127" i="25"/>
  <c r="Z127" i="25" s="1"/>
  <c r="AG127" i="25"/>
  <c r="V127" i="25" s="1"/>
  <c r="AN123" i="25"/>
  <c r="AC123" i="25" s="1"/>
  <c r="AJ123" i="25"/>
  <c r="Y123" i="25" s="1"/>
  <c r="AF123" i="25"/>
  <c r="U123" i="25" s="1"/>
  <c r="AM123" i="25"/>
  <c r="AB123" i="25" s="1"/>
  <c r="AI123" i="25"/>
  <c r="X123" i="25" s="1"/>
  <c r="AE123" i="25"/>
  <c r="T123" i="25" s="1"/>
  <c r="AL119" i="25"/>
  <c r="AA119" i="25" s="1"/>
  <c r="AH119" i="25"/>
  <c r="W119" i="25" s="1"/>
  <c r="AO119" i="25"/>
  <c r="AD119" i="25" s="1"/>
  <c r="AK119" i="25"/>
  <c r="Z119" i="25" s="1"/>
  <c r="AG119" i="25"/>
  <c r="V119" i="25" s="1"/>
  <c r="AN115" i="25"/>
  <c r="AC115" i="25" s="1"/>
  <c r="AJ115" i="25"/>
  <c r="Y115" i="25" s="1"/>
  <c r="AF115" i="25"/>
  <c r="U115" i="25" s="1"/>
  <c r="AM115" i="25"/>
  <c r="AB115" i="25" s="1"/>
  <c r="AI115" i="25"/>
  <c r="X115" i="25" s="1"/>
  <c r="AE115" i="25"/>
  <c r="T115" i="25" s="1"/>
  <c r="AL111" i="25"/>
  <c r="AA111" i="25" s="1"/>
  <c r="AH111" i="25"/>
  <c r="W111" i="25" s="1"/>
  <c r="AO111" i="25"/>
  <c r="AD111" i="25" s="1"/>
  <c r="AK111" i="25"/>
  <c r="Z111" i="25" s="1"/>
  <c r="AG111" i="25"/>
  <c r="V111" i="25" s="1"/>
  <c r="AN107" i="25"/>
  <c r="AC107" i="25" s="1"/>
  <c r="AJ107" i="25"/>
  <c r="Y107" i="25" s="1"/>
  <c r="AF107" i="25"/>
  <c r="U107" i="25" s="1"/>
  <c r="AM107" i="25"/>
  <c r="AB107" i="25" s="1"/>
  <c r="AI107" i="25"/>
  <c r="X107" i="25" s="1"/>
  <c r="AE107" i="25"/>
  <c r="T107" i="25" s="1"/>
  <c r="AL81" i="25"/>
  <c r="AA81" i="25" s="1"/>
  <c r="AH81" i="25"/>
  <c r="W81" i="25" s="1"/>
  <c r="AO81" i="25"/>
  <c r="AD81" i="25" s="1"/>
  <c r="AK81" i="25"/>
  <c r="Z81" i="25" s="1"/>
  <c r="AG81" i="25"/>
  <c r="V81" i="25" s="1"/>
  <c r="AN77" i="25"/>
  <c r="AC77" i="25" s="1"/>
  <c r="AJ77" i="25"/>
  <c r="Y77" i="25" s="1"/>
  <c r="AF77" i="25"/>
  <c r="U77" i="25" s="1"/>
  <c r="AI77" i="25"/>
  <c r="X77" i="25" s="1"/>
  <c r="AO77" i="25"/>
  <c r="AD77" i="25" s="1"/>
  <c r="AG77" i="25"/>
  <c r="V77" i="25" s="1"/>
  <c r="AL73" i="25"/>
  <c r="AA73" i="25" s="1"/>
  <c r="AH73" i="25"/>
  <c r="W73" i="25" s="1"/>
  <c r="AM73" i="25"/>
  <c r="AB73" i="25" s="1"/>
  <c r="AE73" i="25"/>
  <c r="T73" i="25" s="1"/>
  <c r="AK73" i="25"/>
  <c r="Z73" i="25" s="1"/>
  <c r="AL950" i="25"/>
  <c r="AA950" i="25" s="1"/>
  <c r="AH950" i="25"/>
  <c r="W950" i="25" s="1"/>
  <c r="AO950" i="25"/>
  <c r="AD950" i="25" s="1"/>
  <c r="AG950" i="25"/>
  <c r="V950" i="25" s="1"/>
  <c r="AI950" i="25"/>
  <c r="X950" i="25" s="1"/>
  <c r="AN946" i="25"/>
  <c r="AC946" i="25" s="1"/>
  <c r="AJ946" i="25"/>
  <c r="Y946" i="25" s="1"/>
  <c r="AF946" i="25"/>
  <c r="U946" i="25" s="1"/>
  <c r="AK946" i="25"/>
  <c r="Z946" i="25" s="1"/>
  <c r="AM946" i="25"/>
  <c r="AB946" i="25" s="1"/>
  <c r="AE946" i="25"/>
  <c r="T946" i="25" s="1"/>
  <c r="AL942" i="25"/>
  <c r="AA942" i="25" s="1"/>
  <c r="AH942" i="25"/>
  <c r="W942" i="25" s="1"/>
  <c r="AO942" i="25"/>
  <c r="AD942" i="25" s="1"/>
  <c r="AG942" i="25"/>
  <c r="V942" i="25" s="1"/>
  <c r="AI942" i="25"/>
  <c r="X942" i="25" s="1"/>
  <c r="AN938" i="25"/>
  <c r="AC938" i="25" s="1"/>
  <c r="AJ938" i="25"/>
  <c r="Y938" i="25" s="1"/>
  <c r="AF938" i="25"/>
  <c r="U938" i="25" s="1"/>
  <c r="AK938" i="25"/>
  <c r="Z938" i="25" s="1"/>
  <c r="AM938" i="25"/>
  <c r="AB938" i="25" s="1"/>
  <c r="AE938" i="25"/>
  <c r="T938" i="25" s="1"/>
  <c r="AL934" i="25"/>
  <c r="AA934" i="25" s="1"/>
  <c r="AH934" i="25"/>
  <c r="W934" i="25" s="1"/>
  <c r="AO934" i="25"/>
  <c r="AD934" i="25" s="1"/>
  <c r="AG934" i="25"/>
  <c r="V934" i="25" s="1"/>
  <c r="AI934" i="25"/>
  <c r="X934" i="25" s="1"/>
  <c r="AN930" i="25"/>
  <c r="AC930" i="25" s="1"/>
  <c r="AJ930" i="25"/>
  <c r="Y930" i="25" s="1"/>
  <c r="AF930" i="25"/>
  <c r="U930" i="25" s="1"/>
  <c r="AK930" i="25"/>
  <c r="Z930" i="25" s="1"/>
  <c r="AM930" i="25"/>
  <c r="AB930" i="25" s="1"/>
  <c r="AE930" i="25"/>
  <c r="T930" i="25" s="1"/>
  <c r="AL926" i="25"/>
  <c r="AA926" i="25" s="1"/>
  <c r="AH926" i="25"/>
  <c r="W926" i="25" s="1"/>
  <c r="AO926" i="25"/>
  <c r="AD926" i="25" s="1"/>
  <c r="AG926" i="25"/>
  <c r="V926" i="25" s="1"/>
  <c r="AI926" i="25"/>
  <c r="X926" i="25" s="1"/>
  <c r="AO1015" i="25"/>
  <c r="AD1015" i="25" s="1"/>
  <c r="AK1015" i="25"/>
  <c r="Z1015" i="25" s="1"/>
  <c r="AG1015" i="25"/>
  <c r="V1015" i="25" s="1"/>
  <c r="AL1015" i="25"/>
  <c r="AA1015" i="25" s="1"/>
  <c r="AN1015" i="25"/>
  <c r="AC1015" i="25" s="1"/>
  <c r="AF1015" i="25"/>
  <c r="U1015" i="25" s="1"/>
  <c r="AL780" i="25"/>
  <c r="AA780" i="25" s="1"/>
  <c r="AH780" i="25"/>
  <c r="W780" i="25" s="1"/>
  <c r="AM780" i="25"/>
  <c r="AB780" i="25" s="1"/>
  <c r="AE780" i="25"/>
  <c r="T780" i="25" s="1"/>
  <c r="AK780" i="25"/>
  <c r="Z780" i="25" s="1"/>
  <c r="AN772" i="25"/>
  <c r="AC772" i="25" s="1"/>
  <c r="AJ772" i="25"/>
  <c r="Y772" i="25" s="1"/>
  <c r="AF772" i="25"/>
  <c r="U772" i="25" s="1"/>
  <c r="AI772" i="25"/>
  <c r="X772" i="25" s="1"/>
  <c r="AO772" i="25"/>
  <c r="AD772" i="25" s="1"/>
  <c r="AG772" i="25"/>
  <c r="V772" i="25" s="1"/>
  <c r="AL764" i="25"/>
  <c r="AA764" i="25" s="1"/>
  <c r="AH764" i="25"/>
  <c r="W764" i="25" s="1"/>
  <c r="AM764" i="25"/>
  <c r="AB764" i="25" s="1"/>
  <c r="AE764" i="25"/>
  <c r="T764" i="25" s="1"/>
  <c r="AK764" i="25"/>
  <c r="Z764" i="25" s="1"/>
  <c r="AO681" i="25"/>
  <c r="AD681" i="25" s="1"/>
  <c r="AK681" i="25"/>
  <c r="Z681" i="25" s="1"/>
  <c r="AG681" i="25"/>
  <c r="V681" i="25" s="1"/>
  <c r="AN681" i="25"/>
  <c r="AC681" i="25" s="1"/>
  <c r="AF681" i="25"/>
  <c r="U681" i="25" s="1"/>
  <c r="AH681" i="25"/>
  <c r="W681" i="25" s="1"/>
  <c r="AN65" i="25"/>
  <c r="AC65" i="25" s="1"/>
  <c r="AJ65" i="25"/>
  <c r="Y65" i="25" s="1"/>
  <c r="AF65" i="25"/>
  <c r="U65" i="25" s="1"/>
  <c r="AI65" i="25"/>
  <c r="X65" i="25" s="1"/>
  <c r="AO65" i="25"/>
  <c r="AD65" i="25" s="1"/>
  <c r="AG65" i="25"/>
  <c r="V65" i="25" s="1"/>
  <c r="AL630" i="25"/>
  <c r="AA630" i="25" s="1"/>
  <c r="AH630" i="25"/>
  <c r="W630" i="25" s="1"/>
  <c r="AO630" i="25"/>
  <c r="AD630" i="25" s="1"/>
  <c r="AG630" i="25"/>
  <c r="V630" i="25" s="1"/>
  <c r="AI630" i="25"/>
  <c r="X630" i="25" s="1"/>
  <c r="AL417" i="25"/>
  <c r="AA417" i="25" s="1"/>
  <c r="AH417" i="25"/>
  <c r="W417" i="25" s="1"/>
  <c r="AO417" i="25"/>
  <c r="AD417" i="25" s="1"/>
  <c r="AK417" i="25"/>
  <c r="Z417" i="25" s="1"/>
  <c r="AG417" i="25"/>
  <c r="V417" i="25" s="1"/>
  <c r="AN415" i="25"/>
  <c r="AC415" i="25" s="1"/>
  <c r="AJ415" i="25"/>
  <c r="Y415" i="25" s="1"/>
  <c r="AF415" i="25"/>
  <c r="U415" i="25" s="1"/>
  <c r="AM415" i="25"/>
  <c r="AB415" i="25" s="1"/>
  <c r="AI415" i="25"/>
  <c r="X415" i="25" s="1"/>
  <c r="AE415" i="25"/>
  <c r="T415" i="25" s="1"/>
  <c r="AL413" i="25"/>
  <c r="AA413" i="25" s="1"/>
  <c r="AH413" i="25"/>
  <c r="W413" i="25" s="1"/>
  <c r="AO413" i="25"/>
  <c r="AD413" i="25" s="1"/>
  <c r="AK413" i="25"/>
  <c r="Z413" i="25" s="1"/>
  <c r="AG413" i="25"/>
  <c r="V413" i="25" s="1"/>
  <c r="AN403" i="25"/>
  <c r="AC403" i="25" s="1"/>
  <c r="AJ403" i="25"/>
  <c r="Y403" i="25" s="1"/>
  <c r="AF403" i="25"/>
  <c r="U403" i="25" s="1"/>
  <c r="AM403" i="25"/>
  <c r="AB403" i="25" s="1"/>
  <c r="AI403" i="25"/>
  <c r="X403" i="25" s="1"/>
  <c r="AE403" i="25"/>
  <c r="T403" i="25" s="1"/>
  <c r="AL401" i="25"/>
  <c r="AA401" i="25" s="1"/>
  <c r="AH401" i="25"/>
  <c r="W401" i="25" s="1"/>
  <c r="AO401" i="25"/>
  <c r="AD401" i="25" s="1"/>
  <c r="AK401" i="25"/>
  <c r="Z401" i="25" s="1"/>
  <c r="AG401" i="25"/>
  <c r="V401" i="25" s="1"/>
  <c r="AN399" i="25"/>
  <c r="AC399" i="25" s="1"/>
  <c r="AJ399" i="25"/>
  <c r="Y399" i="25" s="1"/>
  <c r="AF399" i="25"/>
  <c r="U399" i="25" s="1"/>
  <c r="AM399" i="25"/>
  <c r="AB399" i="25" s="1"/>
  <c r="AI399" i="25"/>
  <c r="X399" i="25" s="1"/>
  <c r="AE399" i="25"/>
  <c r="T399" i="25" s="1"/>
  <c r="AL397" i="25"/>
  <c r="AA397" i="25" s="1"/>
  <c r="AH397" i="25"/>
  <c r="W397" i="25" s="1"/>
  <c r="AO397" i="25"/>
  <c r="AD397" i="25" s="1"/>
  <c r="AK397" i="25"/>
  <c r="Z397" i="25" s="1"/>
  <c r="AG397" i="25"/>
  <c r="V397" i="25" s="1"/>
  <c r="AN387" i="25"/>
  <c r="AC387" i="25" s="1"/>
  <c r="AJ387" i="25"/>
  <c r="Y387" i="25" s="1"/>
  <c r="AF387" i="25"/>
  <c r="U387" i="25" s="1"/>
  <c r="AM387" i="25"/>
  <c r="AB387" i="25" s="1"/>
  <c r="AI387" i="25"/>
  <c r="X387" i="25" s="1"/>
  <c r="AE387" i="25"/>
  <c r="T387" i="25" s="1"/>
  <c r="AL385" i="25"/>
  <c r="AA385" i="25" s="1"/>
  <c r="AH385" i="25"/>
  <c r="W385" i="25" s="1"/>
  <c r="AO385" i="25"/>
  <c r="AD385" i="25" s="1"/>
  <c r="AK385" i="25"/>
  <c r="Z385" i="25" s="1"/>
  <c r="AG385" i="25"/>
  <c r="V385" i="25" s="1"/>
  <c r="AN383" i="25"/>
  <c r="AC383" i="25" s="1"/>
  <c r="AJ383" i="25"/>
  <c r="Y383" i="25" s="1"/>
  <c r="AF383" i="25"/>
  <c r="U383" i="25" s="1"/>
  <c r="AM383" i="25"/>
  <c r="AB383" i="25" s="1"/>
  <c r="AI383" i="25"/>
  <c r="X383" i="25" s="1"/>
  <c r="AE383" i="25"/>
  <c r="T383" i="25" s="1"/>
  <c r="AL381" i="25"/>
  <c r="AA381" i="25" s="1"/>
  <c r="AH381" i="25"/>
  <c r="W381" i="25" s="1"/>
  <c r="AO381" i="25"/>
  <c r="AD381" i="25" s="1"/>
  <c r="AK381" i="25"/>
  <c r="Z381" i="25" s="1"/>
  <c r="AG381" i="25"/>
  <c r="V381" i="25" s="1"/>
  <c r="AN371" i="25"/>
  <c r="AC371" i="25" s="1"/>
  <c r="AJ371" i="25"/>
  <c r="Y371" i="25" s="1"/>
  <c r="AF371" i="25"/>
  <c r="U371" i="25" s="1"/>
  <c r="AM371" i="25"/>
  <c r="AB371" i="25" s="1"/>
  <c r="AI371" i="25"/>
  <c r="X371" i="25" s="1"/>
  <c r="AE371" i="25"/>
  <c r="T371" i="25" s="1"/>
  <c r="AL369" i="25"/>
  <c r="AA369" i="25" s="1"/>
  <c r="AH369" i="25"/>
  <c r="W369" i="25" s="1"/>
  <c r="AO369" i="25"/>
  <c r="AD369" i="25" s="1"/>
  <c r="AK369" i="25"/>
  <c r="Z369" i="25" s="1"/>
  <c r="AG369" i="25"/>
  <c r="V369" i="25" s="1"/>
  <c r="AN367" i="25"/>
  <c r="AC367" i="25" s="1"/>
  <c r="AJ367" i="25"/>
  <c r="Y367" i="25" s="1"/>
  <c r="AF367" i="25"/>
  <c r="U367" i="25" s="1"/>
  <c r="AM367" i="25"/>
  <c r="AB367" i="25" s="1"/>
  <c r="AI367" i="25"/>
  <c r="X367" i="25" s="1"/>
  <c r="AE367" i="25"/>
  <c r="T367" i="25" s="1"/>
  <c r="AL365" i="25"/>
  <c r="AA365" i="25" s="1"/>
  <c r="AH365" i="25"/>
  <c r="W365" i="25" s="1"/>
  <c r="AO365" i="25"/>
  <c r="AD365" i="25" s="1"/>
  <c r="AK365" i="25"/>
  <c r="Z365" i="25" s="1"/>
  <c r="AG365" i="25"/>
  <c r="V365" i="25" s="1"/>
  <c r="AN355" i="25"/>
  <c r="AC355" i="25" s="1"/>
  <c r="AJ355" i="25"/>
  <c r="Y355" i="25" s="1"/>
  <c r="AF355" i="25"/>
  <c r="U355" i="25" s="1"/>
  <c r="AM355" i="25"/>
  <c r="AB355" i="25" s="1"/>
  <c r="AI355" i="25"/>
  <c r="X355" i="25" s="1"/>
  <c r="AE355" i="25"/>
  <c r="T355" i="25" s="1"/>
  <c r="AL353" i="25"/>
  <c r="AA353" i="25" s="1"/>
  <c r="AH353" i="25"/>
  <c r="W353" i="25" s="1"/>
  <c r="AO353" i="25"/>
  <c r="AD353" i="25" s="1"/>
  <c r="AK353" i="25"/>
  <c r="Z353" i="25" s="1"/>
  <c r="AG353" i="25"/>
  <c r="V353" i="25" s="1"/>
  <c r="AN351" i="25"/>
  <c r="AC351" i="25" s="1"/>
  <c r="AJ351" i="25"/>
  <c r="Y351" i="25" s="1"/>
  <c r="AF351" i="25"/>
  <c r="U351" i="25" s="1"/>
  <c r="AM351" i="25"/>
  <c r="AB351" i="25" s="1"/>
  <c r="AI351" i="25"/>
  <c r="X351" i="25" s="1"/>
  <c r="AE351" i="25"/>
  <c r="T351" i="25" s="1"/>
  <c r="AL349" i="25"/>
  <c r="AA349" i="25" s="1"/>
  <c r="AH349" i="25"/>
  <c r="W349" i="25" s="1"/>
  <c r="AO349" i="25"/>
  <c r="AD349" i="25" s="1"/>
  <c r="AK349" i="25"/>
  <c r="Z349" i="25" s="1"/>
  <c r="AG349" i="25"/>
  <c r="V349" i="25" s="1"/>
  <c r="AN339" i="25"/>
  <c r="AC339" i="25" s="1"/>
  <c r="AJ339" i="25"/>
  <c r="Y339" i="25" s="1"/>
  <c r="AF339" i="25"/>
  <c r="U339" i="25" s="1"/>
  <c r="AM339" i="25"/>
  <c r="AB339" i="25" s="1"/>
  <c r="AI339" i="25"/>
  <c r="X339" i="25" s="1"/>
  <c r="AE339" i="25"/>
  <c r="T339" i="25" s="1"/>
  <c r="AM1017" i="25"/>
  <c r="AB1017" i="25" s="1"/>
  <c r="AI1017" i="25"/>
  <c r="X1017" i="25" s="1"/>
  <c r="AE1017" i="25"/>
  <c r="T1017" i="25" s="1"/>
  <c r="AJ1017" i="25"/>
  <c r="Y1017" i="25" s="1"/>
  <c r="AL1017" i="25"/>
  <c r="AA1017" i="25" s="1"/>
  <c r="AL1006" i="25"/>
  <c r="AA1006" i="25" s="1"/>
  <c r="AH1006" i="25"/>
  <c r="W1006" i="25" s="1"/>
  <c r="AO1006" i="25"/>
  <c r="AD1006" i="25" s="1"/>
  <c r="AG1006" i="25"/>
  <c r="V1006" i="25" s="1"/>
  <c r="AI1006" i="25"/>
  <c r="X1006" i="25" s="1"/>
  <c r="AL998" i="25"/>
  <c r="AA998" i="25" s="1"/>
  <c r="AH998" i="25"/>
  <c r="W998" i="25" s="1"/>
  <c r="AO998" i="25"/>
  <c r="AD998" i="25" s="1"/>
  <c r="AG998" i="25"/>
  <c r="V998" i="25" s="1"/>
  <c r="AI998" i="25"/>
  <c r="X998" i="25" s="1"/>
  <c r="AL948" i="25"/>
  <c r="AA948" i="25" s="1"/>
  <c r="AH948" i="25"/>
  <c r="W948" i="25" s="1"/>
  <c r="AM948" i="25"/>
  <c r="AB948" i="25" s="1"/>
  <c r="AE948" i="25"/>
  <c r="T948" i="25" s="1"/>
  <c r="AK948" i="25"/>
  <c r="Z948" i="25" s="1"/>
  <c r="AL940" i="25"/>
  <c r="AA940" i="25" s="1"/>
  <c r="AH940" i="25"/>
  <c r="W940" i="25" s="1"/>
  <c r="AM940" i="25"/>
  <c r="AB940" i="25" s="1"/>
  <c r="AE940" i="25"/>
  <c r="T940" i="25" s="1"/>
  <c r="AK940" i="25"/>
  <c r="Z940" i="25" s="1"/>
  <c r="AL932" i="25"/>
  <c r="AA932" i="25" s="1"/>
  <c r="AH932" i="25"/>
  <c r="W932" i="25" s="1"/>
  <c r="AM932" i="25"/>
  <c r="AB932" i="25" s="1"/>
  <c r="AE932" i="25"/>
  <c r="T932" i="25" s="1"/>
  <c r="AK932" i="25"/>
  <c r="Z932" i="25" s="1"/>
  <c r="AN902" i="25"/>
  <c r="AC902" i="25" s="1"/>
  <c r="AJ902" i="25"/>
  <c r="Y902" i="25" s="1"/>
  <c r="AF902" i="25"/>
  <c r="U902" i="25" s="1"/>
  <c r="AK902" i="25"/>
  <c r="Z902" i="25" s="1"/>
  <c r="AM902" i="25"/>
  <c r="AB902" i="25" s="1"/>
  <c r="AE902" i="25"/>
  <c r="T902" i="25" s="1"/>
  <c r="AN894" i="25"/>
  <c r="AC894" i="25" s="1"/>
  <c r="AJ894" i="25"/>
  <c r="Y894" i="25" s="1"/>
  <c r="AF894" i="25"/>
  <c r="U894" i="25" s="1"/>
  <c r="AK894" i="25"/>
  <c r="Z894" i="25" s="1"/>
  <c r="AM894" i="25"/>
  <c r="AB894" i="25" s="1"/>
  <c r="AE894" i="25"/>
  <c r="T894" i="25" s="1"/>
  <c r="AN886" i="25"/>
  <c r="AC886" i="25" s="1"/>
  <c r="AJ886" i="25"/>
  <c r="Y886" i="25" s="1"/>
  <c r="AF886" i="25"/>
  <c r="U886" i="25" s="1"/>
  <c r="AK886" i="25"/>
  <c r="Z886" i="25" s="1"/>
  <c r="AM886" i="25"/>
  <c r="AB886" i="25" s="1"/>
  <c r="AE886" i="25"/>
  <c r="T886" i="25" s="1"/>
  <c r="AN878" i="25"/>
  <c r="AC878" i="25" s="1"/>
  <c r="AJ878" i="25"/>
  <c r="Y878" i="25" s="1"/>
  <c r="AF878" i="25"/>
  <c r="U878" i="25" s="1"/>
  <c r="AK878" i="25"/>
  <c r="Z878" i="25" s="1"/>
  <c r="AM878" i="25"/>
  <c r="AB878" i="25" s="1"/>
  <c r="AE878" i="25"/>
  <c r="T878" i="25" s="1"/>
  <c r="AN870" i="25"/>
  <c r="AC870" i="25" s="1"/>
  <c r="AJ870" i="25"/>
  <c r="Y870" i="25" s="1"/>
  <c r="AF870" i="25"/>
  <c r="U870" i="25" s="1"/>
  <c r="AK870" i="25"/>
  <c r="Z870" i="25" s="1"/>
  <c r="AM870" i="25"/>
  <c r="AB870" i="25" s="1"/>
  <c r="AE870" i="25"/>
  <c r="T870" i="25" s="1"/>
  <c r="AN862" i="25"/>
  <c r="AC862" i="25" s="1"/>
  <c r="AJ862" i="25"/>
  <c r="Y862" i="25" s="1"/>
  <c r="AF862" i="25"/>
  <c r="U862" i="25" s="1"/>
  <c r="AK862" i="25"/>
  <c r="Z862" i="25" s="1"/>
  <c r="AM862" i="25"/>
  <c r="AB862" i="25" s="1"/>
  <c r="AE862" i="25"/>
  <c r="T862" i="25" s="1"/>
  <c r="AN854" i="25"/>
  <c r="AC854" i="25" s="1"/>
  <c r="AJ854" i="25"/>
  <c r="Y854" i="25" s="1"/>
  <c r="AF854" i="25"/>
  <c r="U854" i="25" s="1"/>
  <c r="AK854" i="25"/>
  <c r="Z854" i="25" s="1"/>
  <c r="AM854" i="25"/>
  <c r="AB854" i="25" s="1"/>
  <c r="AE854" i="25"/>
  <c r="T854" i="25" s="1"/>
  <c r="AL846" i="25"/>
  <c r="AA846" i="25" s="1"/>
  <c r="AH846" i="25"/>
  <c r="W846" i="25" s="1"/>
  <c r="AO846" i="25"/>
  <c r="AD846" i="25" s="1"/>
  <c r="AG846" i="25"/>
  <c r="V846" i="25" s="1"/>
  <c r="AI846" i="25"/>
  <c r="X846" i="25" s="1"/>
  <c r="AL838" i="25"/>
  <c r="AA838" i="25" s="1"/>
  <c r="AH838" i="25"/>
  <c r="W838" i="25" s="1"/>
  <c r="AO838" i="25"/>
  <c r="AD838" i="25" s="1"/>
  <c r="AG838" i="25"/>
  <c r="V838" i="25" s="1"/>
  <c r="AI838" i="25"/>
  <c r="X838" i="25" s="1"/>
  <c r="AL830" i="25"/>
  <c r="AA830" i="25" s="1"/>
  <c r="AH830" i="25"/>
  <c r="W830" i="25" s="1"/>
  <c r="AO830" i="25"/>
  <c r="AD830" i="25" s="1"/>
  <c r="AG830" i="25"/>
  <c r="V830" i="25" s="1"/>
  <c r="AI830" i="25"/>
  <c r="X830" i="25" s="1"/>
  <c r="AL822" i="25"/>
  <c r="AA822" i="25" s="1"/>
  <c r="AH822" i="25"/>
  <c r="W822" i="25" s="1"/>
  <c r="AO822" i="25"/>
  <c r="AD822" i="25" s="1"/>
  <c r="AG822" i="25"/>
  <c r="V822" i="25" s="1"/>
  <c r="AI822" i="25"/>
  <c r="X822" i="25" s="1"/>
  <c r="AL814" i="25"/>
  <c r="AA814" i="25" s="1"/>
  <c r="AH814" i="25"/>
  <c r="W814" i="25" s="1"/>
  <c r="AO814" i="25"/>
  <c r="AD814" i="25" s="1"/>
  <c r="AG814" i="25"/>
  <c r="V814" i="25" s="1"/>
  <c r="AI814" i="25"/>
  <c r="X814" i="25" s="1"/>
  <c r="AL806" i="25"/>
  <c r="AA806" i="25" s="1"/>
  <c r="AH806" i="25"/>
  <c r="W806" i="25" s="1"/>
  <c r="AO806" i="25"/>
  <c r="AD806" i="25" s="1"/>
  <c r="AG806" i="25"/>
  <c r="V806" i="25" s="1"/>
  <c r="AI806" i="25"/>
  <c r="X806" i="25" s="1"/>
  <c r="AL798" i="25"/>
  <c r="AA798" i="25" s="1"/>
  <c r="AH798" i="25"/>
  <c r="W798" i="25" s="1"/>
  <c r="AO798" i="25"/>
  <c r="AD798" i="25" s="1"/>
  <c r="AG798" i="25"/>
  <c r="V798" i="25" s="1"/>
  <c r="AI798" i="25"/>
  <c r="X798" i="25" s="1"/>
  <c r="AL790" i="25"/>
  <c r="AA790" i="25" s="1"/>
  <c r="AH790" i="25"/>
  <c r="W790" i="25" s="1"/>
  <c r="AO790" i="25"/>
  <c r="AD790" i="25" s="1"/>
  <c r="AG790" i="25"/>
  <c r="V790" i="25" s="1"/>
  <c r="AI790" i="25"/>
  <c r="X790" i="25" s="1"/>
  <c r="AL782" i="25"/>
  <c r="AA782" i="25" s="1"/>
  <c r="AH782" i="25"/>
  <c r="W782" i="25" s="1"/>
  <c r="AO782" i="25"/>
  <c r="AD782" i="25" s="1"/>
  <c r="AG782" i="25"/>
  <c r="V782" i="25" s="1"/>
  <c r="AI782" i="25"/>
  <c r="X782" i="25" s="1"/>
  <c r="AL774" i="25"/>
  <c r="AA774" i="25" s="1"/>
  <c r="AH774" i="25"/>
  <c r="W774" i="25" s="1"/>
  <c r="AO774" i="25"/>
  <c r="AD774" i="25" s="1"/>
  <c r="AG774" i="25"/>
  <c r="V774" i="25" s="1"/>
  <c r="AI774" i="25"/>
  <c r="X774" i="25" s="1"/>
  <c r="AL766" i="25"/>
  <c r="AA766" i="25" s="1"/>
  <c r="AH766" i="25"/>
  <c r="W766" i="25" s="1"/>
  <c r="AO766" i="25"/>
  <c r="AD766" i="25" s="1"/>
  <c r="AG766" i="25"/>
  <c r="V766" i="25" s="1"/>
  <c r="AI766" i="25"/>
  <c r="X766" i="25" s="1"/>
  <c r="AL758" i="25"/>
  <c r="AA758" i="25" s="1"/>
  <c r="AH758" i="25"/>
  <c r="W758" i="25" s="1"/>
  <c r="AO758" i="25"/>
  <c r="AD758" i="25" s="1"/>
  <c r="AG758" i="25"/>
  <c r="V758" i="25" s="1"/>
  <c r="AI758" i="25"/>
  <c r="X758" i="25" s="1"/>
  <c r="AM1019" i="25"/>
  <c r="AB1019" i="25" s="1"/>
  <c r="AI1019" i="25"/>
  <c r="X1019" i="25" s="1"/>
  <c r="AE1019" i="25"/>
  <c r="T1019" i="25" s="1"/>
  <c r="AH1019" i="25"/>
  <c r="W1019" i="25" s="1"/>
  <c r="AJ1019" i="25"/>
  <c r="Y1019" i="25" s="1"/>
  <c r="AL952" i="25"/>
  <c r="AA952" i="25" s="1"/>
  <c r="AH952" i="25"/>
  <c r="W952" i="25" s="1"/>
  <c r="AM952" i="25"/>
  <c r="AB952" i="25" s="1"/>
  <c r="AE952" i="25"/>
  <c r="T952" i="25" s="1"/>
  <c r="AK952" i="25"/>
  <c r="Z952" i="25" s="1"/>
  <c r="AN944" i="25"/>
  <c r="AC944" i="25" s="1"/>
  <c r="AJ944" i="25"/>
  <c r="Y944" i="25" s="1"/>
  <c r="AF944" i="25"/>
  <c r="U944" i="25" s="1"/>
  <c r="AI944" i="25"/>
  <c r="X944" i="25" s="1"/>
  <c r="AO944" i="25"/>
  <c r="AD944" i="25" s="1"/>
  <c r="AG944" i="25"/>
  <c r="V944" i="25" s="1"/>
  <c r="AL936" i="25"/>
  <c r="AA936" i="25" s="1"/>
  <c r="AH936" i="25"/>
  <c r="W936" i="25" s="1"/>
  <c r="AM936" i="25"/>
  <c r="AB936" i="25" s="1"/>
  <c r="AE936" i="25"/>
  <c r="T936" i="25" s="1"/>
  <c r="AK936" i="25"/>
  <c r="Z936" i="25" s="1"/>
  <c r="AN898" i="25"/>
  <c r="AC898" i="25" s="1"/>
  <c r="AJ898" i="25"/>
  <c r="Y898" i="25" s="1"/>
  <c r="AF898" i="25"/>
  <c r="U898" i="25" s="1"/>
  <c r="AK898" i="25"/>
  <c r="Z898" i="25" s="1"/>
  <c r="AM898" i="25"/>
  <c r="AB898" i="25" s="1"/>
  <c r="AE898" i="25"/>
  <c r="T898" i="25" s="1"/>
  <c r="AL890" i="25"/>
  <c r="AA890" i="25" s="1"/>
  <c r="AH890" i="25"/>
  <c r="W890" i="25" s="1"/>
  <c r="AO890" i="25"/>
  <c r="AD890" i="25" s="1"/>
  <c r="AG890" i="25"/>
  <c r="V890" i="25" s="1"/>
  <c r="AI890" i="25"/>
  <c r="X890" i="25" s="1"/>
  <c r="AN882" i="25"/>
  <c r="AC882" i="25" s="1"/>
  <c r="AJ882" i="25"/>
  <c r="Y882" i="25" s="1"/>
  <c r="AF882" i="25"/>
  <c r="U882" i="25" s="1"/>
  <c r="AK882" i="25"/>
  <c r="Z882" i="25" s="1"/>
  <c r="AM882" i="25"/>
  <c r="AB882" i="25" s="1"/>
  <c r="AE882" i="25"/>
  <c r="T882" i="25" s="1"/>
  <c r="AL874" i="25"/>
  <c r="AA874" i="25" s="1"/>
  <c r="AH874" i="25"/>
  <c r="W874" i="25" s="1"/>
  <c r="AO874" i="25"/>
  <c r="AD874" i="25" s="1"/>
  <c r="AG874" i="25"/>
  <c r="V874" i="25" s="1"/>
  <c r="AI874" i="25"/>
  <c r="X874" i="25" s="1"/>
  <c r="AN866" i="25"/>
  <c r="AC866" i="25" s="1"/>
  <c r="AJ866" i="25"/>
  <c r="Y866" i="25" s="1"/>
  <c r="AF866" i="25"/>
  <c r="U866" i="25" s="1"/>
  <c r="AK866" i="25"/>
  <c r="Z866" i="25" s="1"/>
  <c r="AM866" i="25"/>
  <c r="AB866" i="25" s="1"/>
  <c r="AE866" i="25"/>
  <c r="T866" i="25" s="1"/>
  <c r="AL858" i="25"/>
  <c r="AA858" i="25" s="1"/>
  <c r="AH858" i="25"/>
  <c r="W858" i="25" s="1"/>
  <c r="AO858" i="25"/>
  <c r="AD858" i="25" s="1"/>
  <c r="AG858" i="25"/>
  <c r="V858" i="25" s="1"/>
  <c r="AI858" i="25"/>
  <c r="X858" i="25" s="1"/>
  <c r="AN121" i="25"/>
  <c r="AC121" i="25" s="1"/>
  <c r="AJ121" i="25"/>
  <c r="Y121" i="25" s="1"/>
  <c r="AF121" i="25"/>
  <c r="U121" i="25" s="1"/>
  <c r="AM121" i="25"/>
  <c r="AB121" i="25" s="1"/>
  <c r="AI121" i="25"/>
  <c r="X121" i="25" s="1"/>
  <c r="AE121" i="25"/>
  <c r="T121" i="25" s="1"/>
  <c r="AO677" i="25"/>
  <c r="AD677" i="25" s="1"/>
  <c r="AK677" i="25"/>
  <c r="Z677" i="25" s="1"/>
  <c r="AG677" i="25"/>
  <c r="V677" i="25" s="1"/>
  <c r="AN677" i="25"/>
  <c r="AC677" i="25" s="1"/>
  <c r="AF677" i="25"/>
  <c r="U677" i="25" s="1"/>
  <c r="AH677" i="25"/>
  <c r="W677" i="25" s="1"/>
  <c r="AL850" i="25"/>
  <c r="AA850" i="25" s="1"/>
  <c r="AH850" i="25"/>
  <c r="W850" i="25" s="1"/>
  <c r="AO850" i="25"/>
  <c r="AD850" i="25" s="1"/>
  <c r="AG850" i="25"/>
  <c r="V850" i="25" s="1"/>
  <c r="AI850" i="25"/>
  <c r="X850" i="25" s="1"/>
  <c r="AN842" i="25"/>
  <c r="AC842" i="25" s="1"/>
  <c r="AJ842" i="25"/>
  <c r="Y842" i="25" s="1"/>
  <c r="AF842" i="25"/>
  <c r="U842" i="25" s="1"/>
  <c r="AK842" i="25"/>
  <c r="Z842" i="25" s="1"/>
  <c r="AM842" i="25"/>
  <c r="AB842" i="25" s="1"/>
  <c r="AE842" i="25"/>
  <c r="T842" i="25" s="1"/>
  <c r="AL834" i="25"/>
  <c r="AA834" i="25" s="1"/>
  <c r="AH834" i="25"/>
  <c r="W834" i="25" s="1"/>
  <c r="AO834" i="25"/>
  <c r="AD834" i="25" s="1"/>
  <c r="AG834" i="25"/>
  <c r="V834" i="25" s="1"/>
  <c r="AI834" i="25"/>
  <c r="X834" i="25" s="1"/>
  <c r="AN826" i="25"/>
  <c r="AC826" i="25" s="1"/>
  <c r="AJ826" i="25"/>
  <c r="Y826" i="25" s="1"/>
  <c r="AF826" i="25"/>
  <c r="U826" i="25" s="1"/>
  <c r="AK826" i="25"/>
  <c r="Z826" i="25" s="1"/>
  <c r="AM826" i="25"/>
  <c r="AB826" i="25" s="1"/>
  <c r="AE826" i="25"/>
  <c r="T826" i="25" s="1"/>
  <c r="AL818" i="25"/>
  <c r="AA818" i="25" s="1"/>
  <c r="AH818" i="25"/>
  <c r="W818" i="25" s="1"/>
  <c r="AO818" i="25"/>
  <c r="AD818" i="25" s="1"/>
  <c r="AG818" i="25"/>
  <c r="V818" i="25" s="1"/>
  <c r="AI818" i="25"/>
  <c r="X818" i="25" s="1"/>
  <c r="AN810" i="25"/>
  <c r="AC810" i="25" s="1"/>
  <c r="AJ810" i="25"/>
  <c r="Y810" i="25" s="1"/>
  <c r="AF810" i="25"/>
  <c r="U810" i="25" s="1"/>
  <c r="AK810" i="25"/>
  <c r="Z810" i="25" s="1"/>
  <c r="AM810" i="25"/>
  <c r="AB810" i="25" s="1"/>
  <c r="AE810" i="25"/>
  <c r="T810" i="25" s="1"/>
  <c r="AL802" i="25"/>
  <c r="AA802" i="25" s="1"/>
  <c r="AH802" i="25"/>
  <c r="W802" i="25" s="1"/>
  <c r="AO802" i="25"/>
  <c r="AD802" i="25" s="1"/>
  <c r="AG802" i="25"/>
  <c r="V802" i="25" s="1"/>
  <c r="AI802" i="25"/>
  <c r="X802" i="25" s="1"/>
  <c r="AN794" i="25"/>
  <c r="AC794" i="25" s="1"/>
  <c r="AJ794" i="25"/>
  <c r="Y794" i="25" s="1"/>
  <c r="AF794" i="25"/>
  <c r="U794" i="25" s="1"/>
  <c r="AK794" i="25"/>
  <c r="Z794" i="25" s="1"/>
  <c r="AM794" i="25"/>
  <c r="AB794" i="25" s="1"/>
  <c r="AE794" i="25"/>
  <c r="T794" i="25" s="1"/>
  <c r="AL786" i="25"/>
  <c r="AA786" i="25" s="1"/>
  <c r="AH786" i="25"/>
  <c r="W786" i="25" s="1"/>
  <c r="AO786" i="25"/>
  <c r="AD786" i="25" s="1"/>
  <c r="AG786" i="25"/>
  <c r="V786" i="25" s="1"/>
  <c r="AI786" i="25"/>
  <c r="X786" i="25" s="1"/>
  <c r="AN778" i="25"/>
  <c r="AC778" i="25" s="1"/>
  <c r="AJ778" i="25"/>
  <c r="Y778" i="25" s="1"/>
  <c r="AF778" i="25"/>
  <c r="U778" i="25" s="1"/>
  <c r="AK778" i="25"/>
  <c r="Z778" i="25" s="1"/>
  <c r="AM778" i="25"/>
  <c r="AB778" i="25" s="1"/>
  <c r="AE778" i="25"/>
  <c r="T778" i="25" s="1"/>
  <c r="AL770" i="25"/>
  <c r="AA770" i="25" s="1"/>
  <c r="AH770" i="25"/>
  <c r="W770" i="25" s="1"/>
  <c r="AO770" i="25"/>
  <c r="AD770" i="25" s="1"/>
  <c r="AG770" i="25"/>
  <c r="V770" i="25" s="1"/>
  <c r="AI770" i="25"/>
  <c r="X770" i="25" s="1"/>
  <c r="AN762" i="25"/>
  <c r="AC762" i="25" s="1"/>
  <c r="AJ762" i="25"/>
  <c r="Y762" i="25" s="1"/>
  <c r="AF762" i="25"/>
  <c r="U762" i="25" s="1"/>
  <c r="AK762" i="25"/>
  <c r="Z762" i="25" s="1"/>
  <c r="AM762" i="25"/>
  <c r="AB762" i="25" s="1"/>
  <c r="AE762" i="25"/>
  <c r="T762" i="25" s="1"/>
  <c r="AM657" i="25"/>
  <c r="AB657" i="25" s="1"/>
  <c r="AI657" i="25"/>
  <c r="X657" i="25" s="1"/>
  <c r="AE657" i="25"/>
  <c r="T657" i="25" s="1"/>
  <c r="AJ657" i="25"/>
  <c r="Y657" i="25" s="1"/>
  <c r="AL657" i="25"/>
  <c r="AA657" i="25" s="1"/>
  <c r="AM649" i="25"/>
  <c r="AB649" i="25" s="1"/>
  <c r="AI649" i="25"/>
  <c r="X649" i="25" s="1"/>
  <c r="AE649" i="25"/>
  <c r="T649" i="25" s="1"/>
  <c r="AJ649" i="25"/>
  <c r="Y649" i="25" s="1"/>
  <c r="AL649" i="25"/>
  <c r="AA649" i="25" s="1"/>
  <c r="AM641" i="25"/>
  <c r="AB641" i="25" s="1"/>
  <c r="AI641" i="25"/>
  <c r="X641" i="25" s="1"/>
  <c r="AE641" i="25"/>
  <c r="T641" i="25" s="1"/>
  <c r="AJ641" i="25"/>
  <c r="Y641" i="25" s="1"/>
  <c r="AL641" i="25"/>
  <c r="AA641" i="25" s="1"/>
  <c r="AO569" i="25"/>
  <c r="AD569" i="25" s="1"/>
  <c r="AK569" i="25"/>
  <c r="Z569" i="25" s="1"/>
  <c r="AG569" i="25"/>
  <c r="V569" i="25" s="1"/>
  <c r="AN569" i="25"/>
  <c r="AC569" i="25" s="1"/>
  <c r="AF569" i="25"/>
  <c r="U569" i="25" s="1"/>
  <c r="AH569" i="25"/>
  <c r="W569" i="25" s="1"/>
  <c r="AO561" i="25"/>
  <c r="AD561" i="25" s="1"/>
  <c r="AK561" i="25"/>
  <c r="Z561" i="25" s="1"/>
  <c r="AG561" i="25"/>
  <c r="V561" i="25" s="1"/>
  <c r="AN561" i="25"/>
  <c r="AC561" i="25" s="1"/>
  <c r="AF561" i="25"/>
  <c r="U561" i="25" s="1"/>
  <c r="AH561" i="25"/>
  <c r="W561" i="25" s="1"/>
  <c r="AO553" i="25"/>
  <c r="AD553" i="25" s="1"/>
  <c r="AK553" i="25"/>
  <c r="Z553" i="25" s="1"/>
  <c r="AG553" i="25"/>
  <c r="V553" i="25" s="1"/>
  <c r="AN553" i="25"/>
  <c r="AC553" i="25" s="1"/>
  <c r="AF553" i="25"/>
  <c r="U553" i="25" s="1"/>
  <c r="AH553" i="25"/>
  <c r="W553" i="25" s="1"/>
  <c r="AO545" i="25"/>
  <c r="AD545" i="25" s="1"/>
  <c r="AK545" i="25"/>
  <c r="Z545" i="25" s="1"/>
  <c r="AG545" i="25"/>
  <c r="V545" i="25" s="1"/>
  <c r="AN545" i="25"/>
  <c r="AC545" i="25" s="1"/>
  <c r="AF545" i="25"/>
  <c r="U545" i="25" s="1"/>
  <c r="AH545" i="25"/>
  <c r="W545" i="25" s="1"/>
  <c r="AN537" i="25"/>
  <c r="AC537" i="25" s="1"/>
  <c r="AJ537" i="25"/>
  <c r="Y537" i="25" s="1"/>
  <c r="AF537" i="25"/>
  <c r="U537" i="25" s="1"/>
  <c r="AM537" i="25"/>
  <c r="AB537" i="25" s="1"/>
  <c r="AI537" i="25"/>
  <c r="X537" i="25" s="1"/>
  <c r="AE537" i="25"/>
  <c r="T537" i="25" s="1"/>
  <c r="AN529" i="25"/>
  <c r="AC529" i="25" s="1"/>
  <c r="AJ529" i="25"/>
  <c r="Y529" i="25" s="1"/>
  <c r="AF529" i="25"/>
  <c r="U529" i="25" s="1"/>
  <c r="AM529" i="25"/>
  <c r="AB529" i="25" s="1"/>
  <c r="AI529" i="25"/>
  <c r="X529" i="25" s="1"/>
  <c r="AE529" i="25"/>
  <c r="T529" i="25" s="1"/>
  <c r="AN521" i="25"/>
  <c r="AC521" i="25" s="1"/>
  <c r="AJ521" i="25"/>
  <c r="Y521" i="25" s="1"/>
  <c r="AF521" i="25"/>
  <c r="U521" i="25" s="1"/>
  <c r="AM521" i="25"/>
  <c r="AB521" i="25" s="1"/>
  <c r="AI521" i="25"/>
  <c r="X521" i="25" s="1"/>
  <c r="AE521" i="25"/>
  <c r="T521" i="25" s="1"/>
  <c r="AN513" i="25"/>
  <c r="AC513" i="25" s="1"/>
  <c r="AJ513" i="25"/>
  <c r="Y513" i="25" s="1"/>
  <c r="AF513" i="25"/>
  <c r="U513" i="25" s="1"/>
  <c r="AM513" i="25"/>
  <c r="AB513" i="25" s="1"/>
  <c r="AI513" i="25"/>
  <c r="X513" i="25" s="1"/>
  <c r="AE513" i="25"/>
  <c r="T513" i="25" s="1"/>
  <c r="AN505" i="25"/>
  <c r="AC505" i="25" s="1"/>
  <c r="AJ505" i="25"/>
  <c r="Y505" i="25" s="1"/>
  <c r="AF505" i="25"/>
  <c r="U505" i="25" s="1"/>
  <c r="AM505" i="25"/>
  <c r="AB505" i="25" s="1"/>
  <c r="AI505" i="25"/>
  <c r="X505" i="25" s="1"/>
  <c r="AE505" i="25"/>
  <c r="T505" i="25" s="1"/>
  <c r="AN497" i="25"/>
  <c r="AC497" i="25" s="1"/>
  <c r="AJ497" i="25"/>
  <c r="Y497" i="25" s="1"/>
  <c r="AF497" i="25"/>
  <c r="U497" i="25" s="1"/>
  <c r="AM497" i="25"/>
  <c r="AB497" i="25" s="1"/>
  <c r="AI497" i="25"/>
  <c r="X497" i="25" s="1"/>
  <c r="AE497" i="25"/>
  <c r="T497" i="25" s="1"/>
  <c r="AN129" i="25"/>
  <c r="AC129" i="25" s="1"/>
  <c r="AJ129" i="25"/>
  <c r="Y129" i="25" s="1"/>
  <c r="AF129" i="25"/>
  <c r="U129" i="25" s="1"/>
  <c r="AM129" i="25"/>
  <c r="AB129" i="25" s="1"/>
  <c r="AI129" i="25"/>
  <c r="X129" i="25" s="1"/>
  <c r="AE129" i="25"/>
  <c r="T129" i="25" s="1"/>
  <c r="AL113" i="25"/>
  <c r="AA113" i="25" s="1"/>
  <c r="AH113" i="25"/>
  <c r="W113" i="25" s="1"/>
  <c r="AO113" i="25"/>
  <c r="AD113" i="25" s="1"/>
  <c r="AK113" i="25"/>
  <c r="Z113" i="25" s="1"/>
  <c r="AG113" i="25"/>
  <c r="V113" i="25" s="1"/>
  <c r="AN105" i="25"/>
  <c r="AC105" i="25" s="1"/>
  <c r="AJ105" i="25"/>
  <c r="Y105" i="25" s="1"/>
  <c r="AF105" i="25"/>
  <c r="U105" i="25" s="1"/>
  <c r="AM105" i="25"/>
  <c r="AB105" i="25" s="1"/>
  <c r="AI105" i="25"/>
  <c r="X105" i="25" s="1"/>
  <c r="AE105" i="25"/>
  <c r="T105" i="25" s="1"/>
  <c r="AL99" i="25"/>
  <c r="AA99" i="25" s="1"/>
  <c r="AH99" i="25"/>
  <c r="W99" i="25" s="1"/>
  <c r="AO99" i="25"/>
  <c r="AD99" i="25" s="1"/>
  <c r="AK99" i="25"/>
  <c r="Z99" i="25" s="1"/>
  <c r="AG99" i="25"/>
  <c r="V99" i="25" s="1"/>
  <c r="AN91" i="25"/>
  <c r="AC91" i="25" s="1"/>
  <c r="AJ91" i="25"/>
  <c r="Y91" i="25" s="1"/>
  <c r="AF91" i="25"/>
  <c r="U91" i="25" s="1"/>
  <c r="AM91" i="25"/>
  <c r="AB91" i="25" s="1"/>
  <c r="AI91" i="25"/>
  <c r="X91" i="25" s="1"/>
  <c r="AE91" i="25"/>
  <c r="T91" i="25" s="1"/>
  <c r="AL75" i="25"/>
  <c r="AA75" i="25" s="1"/>
  <c r="AH75" i="25"/>
  <c r="W75" i="25" s="1"/>
  <c r="AO75" i="25"/>
  <c r="AD75" i="25" s="1"/>
  <c r="AG75" i="25"/>
  <c r="V75" i="25" s="1"/>
  <c r="AI75" i="25"/>
  <c r="X75" i="25" s="1"/>
  <c r="AN57" i="25"/>
  <c r="AC57" i="25" s="1"/>
  <c r="AJ57" i="25"/>
  <c r="Y57" i="25" s="1"/>
  <c r="AF57" i="25"/>
  <c r="U57" i="25" s="1"/>
  <c r="AI57" i="25"/>
  <c r="X57" i="25" s="1"/>
  <c r="AO57" i="25"/>
  <c r="AD57" i="25" s="1"/>
  <c r="AG57" i="25"/>
  <c r="V57" i="25" s="1"/>
  <c r="AM697" i="25"/>
  <c r="AB697" i="25" s="1"/>
  <c r="AI697" i="25"/>
  <c r="X697" i="25" s="1"/>
  <c r="AE697" i="25"/>
  <c r="T697" i="25" s="1"/>
  <c r="AJ697" i="25"/>
  <c r="Y697" i="25" s="1"/>
  <c r="AL697" i="25"/>
  <c r="AA697" i="25" s="1"/>
  <c r="AO693" i="25"/>
  <c r="AD693" i="25" s="1"/>
  <c r="AK693" i="25"/>
  <c r="Z693" i="25" s="1"/>
  <c r="AG693" i="25"/>
  <c r="V693" i="25" s="1"/>
  <c r="AN693" i="25"/>
  <c r="AC693" i="25" s="1"/>
  <c r="AF693" i="25"/>
  <c r="U693" i="25" s="1"/>
  <c r="AH693" i="25"/>
  <c r="W693" i="25" s="1"/>
  <c r="AM665" i="25"/>
  <c r="AB665" i="25" s="1"/>
  <c r="AI665" i="25"/>
  <c r="X665" i="25" s="1"/>
  <c r="AE665" i="25"/>
  <c r="T665" i="25" s="1"/>
  <c r="AJ665" i="25"/>
  <c r="Y665" i="25" s="1"/>
  <c r="AL665" i="25"/>
  <c r="AA665" i="25" s="1"/>
  <c r="AO659" i="25"/>
  <c r="AD659" i="25" s="1"/>
  <c r="AK659" i="25"/>
  <c r="Z659" i="25" s="1"/>
  <c r="AG659" i="25"/>
  <c r="V659" i="25" s="1"/>
  <c r="AL659" i="25"/>
  <c r="AA659" i="25" s="1"/>
  <c r="AN659" i="25"/>
  <c r="AC659" i="25" s="1"/>
  <c r="AF659" i="25"/>
  <c r="U659" i="25" s="1"/>
  <c r="AM655" i="25"/>
  <c r="AB655" i="25" s="1"/>
  <c r="AI655" i="25"/>
  <c r="X655" i="25" s="1"/>
  <c r="AE655" i="25"/>
  <c r="T655" i="25" s="1"/>
  <c r="AH655" i="25"/>
  <c r="W655" i="25" s="1"/>
  <c r="AJ655" i="25"/>
  <c r="Y655" i="25" s="1"/>
  <c r="AO651" i="25"/>
  <c r="AD651" i="25" s="1"/>
  <c r="AK651" i="25"/>
  <c r="Z651" i="25" s="1"/>
  <c r="AG651" i="25"/>
  <c r="V651" i="25" s="1"/>
  <c r="AL651" i="25"/>
  <c r="AA651" i="25" s="1"/>
  <c r="AN651" i="25"/>
  <c r="AC651" i="25" s="1"/>
  <c r="AF651" i="25"/>
  <c r="U651" i="25" s="1"/>
  <c r="AM647" i="25"/>
  <c r="AB647" i="25" s="1"/>
  <c r="AI647" i="25"/>
  <c r="X647" i="25" s="1"/>
  <c r="AE647" i="25"/>
  <c r="T647" i="25" s="1"/>
  <c r="AH647" i="25"/>
  <c r="W647" i="25" s="1"/>
  <c r="AJ647" i="25"/>
  <c r="Y647" i="25" s="1"/>
  <c r="AO643" i="25"/>
  <c r="AD643" i="25" s="1"/>
  <c r="AK643" i="25"/>
  <c r="Z643" i="25" s="1"/>
  <c r="AG643" i="25"/>
  <c r="V643" i="25" s="1"/>
  <c r="AL643" i="25"/>
  <c r="AA643" i="25" s="1"/>
  <c r="AN643" i="25"/>
  <c r="AC643" i="25" s="1"/>
  <c r="AF643" i="25"/>
  <c r="U643" i="25" s="1"/>
  <c r="AM639" i="25"/>
  <c r="AB639" i="25" s="1"/>
  <c r="AI639" i="25"/>
  <c r="X639" i="25" s="1"/>
  <c r="AE639" i="25"/>
  <c r="T639" i="25" s="1"/>
  <c r="AH639" i="25"/>
  <c r="W639" i="25" s="1"/>
  <c r="AJ639" i="25"/>
  <c r="Y639" i="25" s="1"/>
  <c r="AN171" i="25"/>
  <c r="AC171" i="25" s="1"/>
  <c r="AJ171" i="25"/>
  <c r="Y171" i="25" s="1"/>
  <c r="AF171" i="25"/>
  <c r="U171" i="25" s="1"/>
  <c r="AM171" i="25"/>
  <c r="AB171" i="25" s="1"/>
  <c r="AI171" i="25"/>
  <c r="X171" i="25" s="1"/>
  <c r="AE171" i="25"/>
  <c r="T171" i="25" s="1"/>
  <c r="AL167" i="25"/>
  <c r="AA167" i="25" s="1"/>
  <c r="AH167" i="25"/>
  <c r="W167" i="25" s="1"/>
  <c r="AO167" i="25"/>
  <c r="AD167" i="25" s="1"/>
  <c r="AK167" i="25"/>
  <c r="Z167" i="25" s="1"/>
  <c r="AG167" i="25"/>
  <c r="V167" i="25" s="1"/>
  <c r="AN139" i="25"/>
  <c r="AC139" i="25" s="1"/>
  <c r="AJ139" i="25"/>
  <c r="Y139" i="25" s="1"/>
  <c r="AF139" i="25"/>
  <c r="U139" i="25" s="1"/>
  <c r="AM139" i="25"/>
  <c r="AB139" i="25" s="1"/>
  <c r="AI139" i="25"/>
  <c r="X139" i="25" s="1"/>
  <c r="AE139" i="25"/>
  <c r="T139" i="25" s="1"/>
  <c r="AM713" i="25"/>
  <c r="AB713" i="25" s="1"/>
  <c r="AI713" i="25"/>
  <c r="X713" i="25" s="1"/>
  <c r="AE713" i="25"/>
  <c r="T713" i="25" s="1"/>
  <c r="AJ713" i="25"/>
  <c r="Y713" i="25" s="1"/>
  <c r="AL713" i="25"/>
  <c r="AA713" i="25" s="1"/>
  <c r="AO709" i="25"/>
  <c r="AD709" i="25" s="1"/>
  <c r="AK709" i="25"/>
  <c r="Z709" i="25" s="1"/>
  <c r="AG709" i="25"/>
  <c r="V709" i="25" s="1"/>
  <c r="AN709" i="25"/>
  <c r="AC709" i="25" s="1"/>
  <c r="AF709" i="25"/>
  <c r="U709" i="25" s="1"/>
  <c r="AH709" i="25"/>
  <c r="W709" i="25" s="1"/>
  <c r="AL784" i="25"/>
  <c r="AA784" i="25" s="1"/>
  <c r="AH784" i="25"/>
  <c r="W784" i="25" s="1"/>
  <c r="AM784" i="25"/>
  <c r="AB784" i="25" s="1"/>
  <c r="AE784" i="25"/>
  <c r="T784" i="25" s="1"/>
  <c r="AK784" i="25"/>
  <c r="Z784" i="25" s="1"/>
  <c r="AN776" i="25"/>
  <c r="AC776" i="25" s="1"/>
  <c r="AJ776" i="25"/>
  <c r="Y776" i="25" s="1"/>
  <c r="AF776" i="25"/>
  <c r="U776" i="25" s="1"/>
  <c r="AI776" i="25"/>
  <c r="X776" i="25" s="1"/>
  <c r="AO776" i="25"/>
  <c r="AD776" i="25" s="1"/>
  <c r="AG776" i="25"/>
  <c r="V776" i="25" s="1"/>
  <c r="AL768" i="25"/>
  <c r="AA768" i="25" s="1"/>
  <c r="AH768" i="25"/>
  <c r="W768" i="25" s="1"/>
  <c r="AM768" i="25"/>
  <c r="AB768" i="25" s="1"/>
  <c r="AE768" i="25"/>
  <c r="T768" i="25" s="1"/>
  <c r="AK768" i="25"/>
  <c r="Z768" i="25" s="1"/>
  <c r="AN760" i="25"/>
  <c r="AC760" i="25" s="1"/>
  <c r="AJ760" i="25"/>
  <c r="Y760" i="25" s="1"/>
  <c r="AF760" i="25"/>
  <c r="U760" i="25" s="1"/>
  <c r="AI760" i="25"/>
  <c r="X760" i="25" s="1"/>
  <c r="AO760" i="25"/>
  <c r="AD760" i="25" s="1"/>
  <c r="AG760" i="25"/>
  <c r="V760" i="25" s="1"/>
  <c r="AL155" i="25"/>
  <c r="AA155" i="25" s="1"/>
  <c r="AH155" i="25"/>
  <c r="W155" i="25" s="1"/>
  <c r="AO155" i="25"/>
  <c r="AD155" i="25" s="1"/>
  <c r="AK155" i="25"/>
  <c r="Z155" i="25" s="1"/>
  <c r="AG155" i="25"/>
  <c r="V155" i="25" s="1"/>
  <c r="AN151" i="25"/>
  <c r="AC151" i="25" s="1"/>
  <c r="AJ151" i="25"/>
  <c r="Y151" i="25" s="1"/>
  <c r="AF151" i="25"/>
  <c r="U151" i="25" s="1"/>
  <c r="AM151" i="25"/>
  <c r="AB151" i="25" s="1"/>
  <c r="AI151" i="25"/>
  <c r="X151" i="25" s="1"/>
  <c r="AE151" i="25"/>
  <c r="T151" i="25" s="1"/>
  <c r="AF735" i="25"/>
  <c r="U735" i="25" s="1"/>
  <c r="AN735" i="25"/>
  <c r="AC735" i="25" s="1"/>
  <c r="AL735" i="25"/>
  <c r="AA735" i="25" s="1"/>
  <c r="AG735" i="25"/>
  <c r="V735" i="25" s="1"/>
  <c r="AK735" i="25"/>
  <c r="Z735" i="25" s="1"/>
  <c r="AO735" i="25"/>
  <c r="AD735" i="25" s="1"/>
  <c r="AL733" i="25"/>
  <c r="AA733" i="25" s="1"/>
  <c r="AJ733" i="25"/>
  <c r="Y733" i="25" s="1"/>
  <c r="AE733" i="25"/>
  <c r="T733" i="25" s="1"/>
  <c r="AI733" i="25"/>
  <c r="X733" i="25" s="1"/>
  <c r="AM733" i="25"/>
  <c r="AB733" i="25" s="1"/>
  <c r="AF731" i="25"/>
  <c r="U731" i="25" s="1"/>
  <c r="AN731" i="25"/>
  <c r="AC731" i="25" s="1"/>
  <c r="AL731" i="25"/>
  <c r="AA731" i="25" s="1"/>
  <c r="AG731" i="25"/>
  <c r="V731" i="25" s="1"/>
  <c r="AK731" i="25"/>
  <c r="Z731" i="25" s="1"/>
  <c r="AO731" i="25"/>
  <c r="AD731" i="25" s="1"/>
  <c r="AL729" i="25"/>
  <c r="AA729" i="25" s="1"/>
  <c r="AJ729" i="25"/>
  <c r="Y729" i="25" s="1"/>
  <c r="AE729" i="25"/>
  <c r="T729" i="25" s="1"/>
  <c r="AI729" i="25"/>
  <c r="X729" i="25" s="1"/>
  <c r="AM729" i="25"/>
  <c r="AB729" i="25" s="1"/>
  <c r="AF727" i="25"/>
  <c r="U727" i="25" s="1"/>
  <c r="AN727" i="25"/>
  <c r="AC727" i="25" s="1"/>
  <c r="AL727" i="25"/>
  <c r="AA727" i="25" s="1"/>
  <c r="AG727" i="25"/>
  <c r="V727" i="25" s="1"/>
  <c r="AK727" i="25"/>
  <c r="Z727" i="25" s="1"/>
  <c r="AO727" i="25"/>
  <c r="AD727" i="25" s="1"/>
  <c r="AL725" i="25"/>
  <c r="AA725" i="25" s="1"/>
  <c r="AJ725" i="25"/>
  <c r="Y725" i="25" s="1"/>
  <c r="AE725" i="25"/>
  <c r="T725" i="25" s="1"/>
  <c r="AI725" i="25"/>
  <c r="X725" i="25" s="1"/>
  <c r="AM725" i="25"/>
  <c r="AB725" i="25" s="1"/>
  <c r="AF723" i="25"/>
  <c r="U723" i="25" s="1"/>
  <c r="AN723" i="25"/>
  <c r="AC723" i="25" s="1"/>
  <c r="AL723" i="25"/>
  <c r="AA723" i="25" s="1"/>
  <c r="AG723" i="25"/>
  <c r="V723" i="25" s="1"/>
  <c r="AK723" i="25"/>
  <c r="Z723" i="25" s="1"/>
  <c r="AO723" i="25"/>
  <c r="AD723" i="25" s="1"/>
  <c r="AL721" i="25"/>
  <c r="AA721" i="25" s="1"/>
  <c r="AJ721" i="25"/>
  <c r="Y721" i="25" s="1"/>
  <c r="AE721" i="25"/>
  <c r="T721" i="25" s="1"/>
  <c r="AI721" i="25"/>
  <c r="X721" i="25" s="1"/>
  <c r="AM721" i="25"/>
  <c r="AB721" i="25" s="1"/>
  <c r="AG33" i="25"/>
  <c r="V33" i="25" s="1"/>
  <c r="AO33" i="25"/>
  <c r="AD33" i="25" s="1"/>
  <c r="AI33" i="25"/>
  <c r="X33" i="25" s="1"/>
  <c r="AF33" i="25"/>
  <c r="U33" i="25" s="1"/>
  <c r="AJ33" i="25"/>
  <c r="Y33" i="25" s="1"/>
  <c r="AN33" i="25"/>
  <c r="AC33" i="25" s="1"/>
  <c r="AG173" i="25"/>
  <c r="V173" i="25" s="1"/>
  <c r="AK173" i="25"/>
  <c r="Z173" i="25" s="1"/>
  <c r="AO173" i="25"/>
  <c r="AD173" i="25" s="1"/>
  <c r="AH173" i="25"/>
  <c r="W173" i="25" s="1"/>
  <c r="AL173" i="25"/>
  <c r="AA173" i="25" s="1"/>
  <c r="AE135" i="25"/>
  <c r="T135" i="25" s="1"/>
  <c r="AI135" i="25"/>
  <c r="X135" i="25" s="1"/>
  <c r="AM135" i="25"/>
  <c r="AB135" i="25" s="1"/>
  <c r="AF135" i="25"/>
  <c r="U135" i="25" s="1"/>
  <c r="AJ135" i="25"/>
  <c r="Y135" i="25" s="1"/>
  <c r="AN135" i="25"/>
  <c r="AC135" i="25" s="1"/>
  <c r="AE39" i="25"/>
  <c r="T39" i="25" s="1"/>
  <c r="AM39" i="25"/>
  <c r="AB39" i="25" s="1"/>
  <c r="AK39" i="25"/>
  <c r="Z39" i="25" s="1"/>
  <c r="AF39" i="25"/>
  <c r="U39" i="25" s="1"/>
  <c r="AJ39" i="25"/>
  <c r="Y39" i="25" s="1"/>
  <c r="AN39" i="25"/>
  <c r="AC39" i="25" s="1"/>
  <c r="AK25" i="25"/>
  <c r="Z25" i="25" s="1"/>
  <c r="AE25" i="25"/>
  <c r="T25" i="25" s="1"/>
  <c r="AM25" i="25"/>
  <c r="AB25" i="25" s="1"/>
  <c r="AH25" i="25"/>
  <c r="W25" i="25" s="1"/>
  <c r="AL25" i="25"/>
  <c r="AA25" i="25" s="1"/>
  <c r="AG924" i="25"/>
  <c r="V924" i="25" s="1"/>
  <c r="AO924" i="25"/>
  <c r="AD924" i="25" s="1"/>
  <c r="AI924" i="25"/>
  <c r="X924" i="25" s="1"/>
  <c r="AF924" i="25"/>
  <c r="U924" i="25" s="1"/>
  <c r="AJ924" i="25"/>
  <c r="Y924" i="25" s="1"/>
  <c r="AN924" i="25"/>
  <c r="AC924" i="25" s="1"/>
  <c r="AK908" i="25"/>
  <c r="Z908" i="25" s="1"/>
  <c r="AE908" i="25"/>
  <c r="T908" i="25" s="1"/>
  <c r="AM908" i="25"/>
  <c r="AB908" i="25" s="1"/>
  <c r="AH908" i="25"/>
  <c r="W908" i="25" s="1"/>
  <c r="AL908" i="25"/>
  <c r="AA908" i="25" s="1"/>
  <c r="AG976" i="25"/>
  <c r="V976" i="25" s="1"/>
  <c r="AO976" i="25"/>
  <c r="AD976" i="25" s="1"/>
  <c r="AI976" i="25"/>
  <c r="X976" i="25" s="1"/>
  <c r="AF976" i="25"/>
  <c r="U976" i="25" s="1"/>
  <c r="AJ976" i="25"/>
  <c r="Y976" i="25" s="1"/>
  <c r="AN976" i="25"/>
  <c r="AC976" i="25" s="1"/>
  <c r="AK960" i="25"/>
  <c r="Z960" i="25" s="1"/>
  <c r="AE960" i="25"/>
  <c r="T960" i="25" s="1"/>
  <c r="AM960" i="25"/>
  <c r="AB960" i="25" s="1"/>
  <c r="AH960" i="25"/>
  <c r="W960" i="25" s="1"/>
  <c r="AL960" i="25"/>
  <c r="AA960" i="25" s="1"/>
  <c r="AE982" i="25"/>
  <c r="T982" i="25" s="1"/>
  <c r="AM982" i="25"/>
  <c r="AB982" i="25" s="1"/>
  <c r="AK982" i="25"/>
  <c r="Z982" i="25" s="1"/>
  <c r="AF982" i="25"/>
  <c r="U982" i="25" s="1"/>
  <c r="AJ982" i="25"/>
  <c r="Y982" i="25" s="1"/>
  <c r="AN982" i="25"/>
  <c r="AC982" i="25" s="1"/>
  <c r="AI966" i="25"/>
  <c r="X966" i="25" s="1"/>
  <c r="AG966" i="25"/>
  <c r="V966" i="25" s="1"/>
  <c r="AO966" i="25"/>
  <c r="AD966" i="25" s="1"/>
  <c r="AH966" i="25"/>
  <c r="W966" i="25" s="1"/>
  <c r="AL966" i="25"/>
  <c r="AA966" i="25" s="1"/>
  <c r="AH749" i="25"/>
  <c r="W749" i="25" s="1"/>
  <c r="AF749" i="25"/>
  <c r="U749" i="25" s="1"/>
  <c r="AN749" i="25"/>
  <c r="AC749" i="25" s="1"/>
  <c r="AG749" i="25"/>
  <c r="V749" i="25" s="1"/>
  <c r="AK749" i="25"/>
  <c r="Z749" i="25" s="1"/>
  <c r="AO749" i="25"/>
  <c r="AD749" i="25" s="1"/>
  <c r="AL745" i="25"/>
  <c r="AA745" i="25" s="1"/>
  <c r="AJ745" i="25"/>
  <c r="Y745" i="25" s="1"/>
  <c r="AE745" i="25"/>
  <c r="T745" i="25" s="1"/>
  <c r="AI745" i="25"/>
  <c r="X745" i="25" s="1"/>
  <c r="AM745" i="25"/>
  <c r="AB745" i="25" s="1"/>
  <c r="AH741" i="25"/>
  <c r="W741" i="25" s="1"/>
  <c r="AF741" i="25"/>
  <c r="U741" i="25" s="1"/>
  <c r="AN741" i="25"/>
  <c r="AC741" i="25" s="1"/>
  <c r="AG741" i="25"/>
  <c r="V741" i="25" s="1"/>
  <c r="AK741" i="25"/>
  <c r="Z741" i="25" s="1"/>
  <c r="AO741" i="25"/>
  <c r="AD741" i="25" s="1"/>
  <c r="AL737" i="25"/>
  <c r="AA737" i="25" s="1"/>
  <c r="AJ737" i="25"/>
  <c r="Y737" i="25" s="1"/>
  <c r="AE737" i="25"/>
  <c r="T737" i="25" s="1"/>
  <c r="AI737" i="25"/>
  <c r="X737" i="25" s="1"/>
  <c r="AM737" i="25"/>
  <c r="AB737" i="25" s="1"/>
  <c r="AF426" i="25"/>
  <c r="U426" i="25" s="1"/>
  <c r="AJ426" i="25"/>
  <c r="Y426" i="25" s="1"/>
  <c r="AN426" i="25"/>
  <c r="AC426" i="25" s="1"/>
  <c r="AG426" i="25"/>
  <c r="V426" i="25" s="1"/>
  <c r="AK426" i="25"/>
  <c r="Z426" i="25" s="1"/>
  <c r="AO426" i="25"/>
  <c r="AD426" i="25" s="1"/>
  <c r="AG409" i="25"/>
  <c r="V409" i="25" s="1"/>
  <c r="AK409" i="25"/>
  <c r="Z409" i="25" s="1"/>
  <c r="AO409" i="25"/>
  <c r="AD409" i="25" s="1"/>
  <c r="AH409" i="25"/>
  <c r="W409" i="25" s="1"/>
  <c r="AL409" i="25"/>
  <c r="AA409" i="25" s="1"/>
  <c r="AE405" i="25"/>
  <c r="T405" i="25" s="1"/>
  <c r="AI405" i="25"/>
  <c r="X405" i="25" s="1"/>
  <c r="AM405" i="25"/>
  <c r="AB405" i="25" s="1"/>
  <c r="AF405" i="25"/>
  <c r="U405" i="25" s="1"/>
  <c r="AJ405" i="25"/>
  <c r="Y405" i="25" s="1"/>
  <c r="AN405" i="25"/>
  <c r="AC405" i="25" s="1"/>
  <c r="AG393" i="25"/>
  <c r="V393" i="25" s="1"/>
  <c r="AK393" i="25"/>
  <c r="Z393" i="25" s="1"/>
  <c r="AO393" i="25"/>
  <c r="AD393" i="25" s="1"/>
  <c r="AH393" i="25"/>
  <c r="W393" i="25" s="1"/>
  <c r="AL393" i="25"/>
  <c r="AA393" i="25" s="1"/>
  <c r="AE389" i="25"/>
  <c r="T389" i="25" s="1"/>
  <c r="AI389" i="25"/>
  <c r="X389" i="25" s="1"/>
  <c r="AM389" i="25"/>
  <c r="AB389" i="25" s="1"/>
  <c r="AF389" i="25"/>
  <c r="U389" i="25" s="1"/>
  <c r="AJ389" i="25"/>
  <c r="Y389" i="25" s="1"/>
  <c r="AN389" i="25"/>
  <c r="AC389" i="25" s="1"/>
  <c r="AG377" i="25"/>
  <c r="V377" i="25" s="1"/>
  <c r="AK377" i="25"/>
  <c r="Z377" i="25" s="1"/>
  <c r="AO377" i="25"/>
  <c r="AD377" i="25" s="1"/>
  <c r="AH377" i="25"/>
  <c r="W377" i="25" s="1"/>
  <c r="AL377" i="25"/>
  <c r="AA377" i="25" s="1"/>
  <c r="AE373" i="25"/>
  <c r="T373" i="25" s="1"/>
  <c r="AI373" i="25"/>
  <c r="X373" i="25" s="1"/>
  <c r="AM373" i="25"/>
  <c r="AB373" i="25" s="1"/>
  <c r="AF373" i="25"/>
  <c r="U373" i="25" s="1"/>
  <c r="AJ373" i="25"/>
  <c r="Y373" i="25" s="1"/>
  <c r="AN373" i="25"/>
  <c r="AC373" i="25" s="1"/>
  <c r="AG361" i="25"/>
  <c r="V361" i="25" s="1"/>
  <c r="AK361" i="25"/>
  <c r="Z361" i="25" s="1"/>
  <c r="AO361" i="25"/>
  <c r="AD361" i="25" s="1"/>
  <c r="AH361" i="25"/>
  <c r="W361" i="25" s="1"/>
  <c r="AL361" i="25"/>
  <c r="AA361" i="25" s="1"/>
  <c r="AE357" i="25"/>
  <c r="T357" i="25" s="1"/>
  <c r="AI357" i="25"/>
  <c r="X357" i="25" s="1"/>
  <c r="AM357" i="25"/>
  <c r="AB357" i="25" s="1"/>
  <c r="AF357" i="25"/>
  <c r="U357" i="25" s="1"/>
  <c r="AJ357" i="25"/>
  <c r="Y357" i="25" s="1"/>
  <c r="AN357" i="25"/>
  <c r="AC357" i="25" s="1"/>
  <c r="AG345" i="25"/>
  <c r="V345" i="25" s="1"/>
  <c r="AK345" i="25"/>
  <c r="Z345" i="25" s="1"/>
  <c r="AO345" i="25"/>
  <c r="AD345" i="25" s="1"/>
  <c r="AH345" i="25"/>
  <c r="W345" i="25" s="1"/>
  <c r="AL345" i="25"/>
  <c r="AA345" i="25" s="1"/>
  <c r="AE341" i="25"/>
  <c r="T341" i="25" s="1"/>
  <c r="AI341" i="25"/>
  <c r="X341" i="25" s="1"/>
  <c r="AM341" i="25"/>
  <c r="AB341" i="25" s="1"/>
  <c r="AF341" i="25"/>
  <c r="U341" i="25" s="1"/>
  <c r="AJ341" i="25"/>
  <c r="Y341" i="25" s="1"/>
  <c r="AN341" i="25"/>
  <c r="AC341" i="25" s="1"/>
  <c r="AK41" i="25"/>
  <c r="Z41" i="25" s="1"/>
  <c r="AE41" i="25"/>
  <c r="T41" i="25" s="1"/>
  <c r="AM41" i="25"/>
  <c r="AB41" i="25" s="1"/>
  <c r="AH41" i="25"/>
  <c r="W41" i="25" s="1"/>
  <c r="AL41" i="25"/>
  <c r="AA41" i="25" s="1"/>
  <c r="AF1011" i="25"/>
  <c r="U1011" i="25" s="1"/>
  <c r="AN1011" i="25"/>
  <c r="AC1011" i="25" s="1"/>
  <c r="AL1011" i="25"/>
  <c r="AA1011" i="25" s="1"/>
  <c r="AG1011" i="25"/>
  <c r="V1011" i="25" s="1"/>
  <c r="AK1011" i="25"/>
  <c r="Z1011" i="25" s="1"/>
  <c r="AO1011" i="25"/>
  <c r="AD1011" i="25" s="1"/>
  <c r="AL1005" i="25"/>
  <c r="AA1005" i="25" s="1"/>
  <c r="AJ1005" i="25"/>
  <c r="Y1005" i="25" s="1"/>
  <c r="AE1005" i="25"/>
  <c r="T1005" i="25" s="1"/>
  <c r="AI1005" i="25"/>
  <c r="X1005" i="25" s="1"/>
  <c r="AM1005" i="25"/>
  <c r="AB1005" i="25" s="1"/>
  <c r="AE994" i="25"/>
  <c r="T994" i="25" s="1"/>
  <c r="AM994" i="25"/>
  <c r="AB994" i="25" s="1"/>
  <c r="AK994" i="25"/>
  <c r="Z994" i="25" s="1"/>
  <c r="AF994" i="25"/>
  <c r="U994" i="25" s="1"/>
  <c r="AJ994" i="25"/>
  <c r="Y994" i="25" s="1"/>
  <c r="AN994" i="25"/>
  <c r="AC994" i="25" s="1"/>
  <c r="AK988" i="25"/>
  <c r="Z988" i="25" s="1"/>
  <c r="AE988" i="25"/>
  <c r="T988" i="25" s="1"/>
  <c r="AM988" i="25"/>
  <c r="AB988" i="25" s="1"/>
  <c r="AH988" i="25"/>
  <c r="W988" i="25" s="1"/>
  <c r="AL988" i="25"/>
  <c r="AA988" i="25" s="1"/>
  <c r="AG972" i="25"/>
  <c r="V972" i="25" s="1"/>
  <c r="AO972" i="25"/>
  <c r="AD972" i="25" s="1"/>
  <c r="AI972" i="25"/>
  <c r="X972" i="25" s="1"/>
  <c r="AF972" i="25"/>
  <c r="U972" i="25" s="1"/>
  <c r="AJ972" i="25"/>
  <c r="Y972" i="25" s="1"/>
  <c r="AN972" i="25"/>
  <c r="AC972" i="25" s="1"/>
  <c r="AK956" i="25"/>
  <c r="Z956" i="25" s="1"/>
  <c r="AE956" i="25"/>
  <c r="T956" i="25" s="1"/>
  <c r="AM956" i="25"/>
  <c r="AB956" i="25" s="1"/>
  <c r="AH956" i="25"/>
  <c r="W956" i="25" s="1"/>
  <c r="AL956" i="25"/>
  <c r="AA956" i="25" s="1"/>
  <c r="AE978" i="25"/>
  <c r="T978" i="25" s="1"/>
  <c r="AM978" i="25"/>
  <c r="AB978" i="25" s="1"/>
  <c r="AK978" i="25"/>
  <c r="Z978" i="25" s="1"/>
  <c r="AF978" i="25"/>
  <c r="U978" i="25" s="1"/>
  <c r="AJ978" i="25"/>
  <c r="Y978" i="25" s="1"/>
  <c r="AN978" i="25"/>
  <c r="AC978" i="25" s="1"/>
  <c r="AI962" i="25"/>
  <c r="X962" i="25" s="1"/>
  <c r="AG962" i="25"/>
  <c r="V962" i="25" s="1"/>
  <c r="AO962" i="25"/>
  <c r="AD962" i="25" s="1"/>
  <c r="AH962" i="25"/>
  <c r="W962" i="25" s="1"/>
  <c r="AL962" i="25"/>
  <c r="AA962" i="25" s="1"/>
  <c r="AF783" i="25"/>
  <c r="U783" i="25" s="1"/>
  <c r="AN783" i="25"/>
  <c r="AC783" i="25" s="1"/>
  <c r="AL783" i="25"/>
  <c r="AA783" i="25" s="1"/>
  <c r="AG783" i="25"/>
  <c r="V783" i="25" s="1"/>
  <c r="AK783" i="25"/>
  <c r="Z783" i="25" s="1"/>
  <c r="AO783" i="25"/>
  <c r="AD783" i="25" s="1"/>
  <c r="AJ775" i="25"/>
  <c r="Y775" i="25" s="1"/>
  <c r="AH775" i="25"/>
  <c r="W775" i="25" s="1"/>
  <c r="AE775" i="25"/>
  <c r="T775" i="25" s="1"/>
  <c r="AI775" i="25"/>
  <c r="X775" i="25" s="1"/>
  <c r="AM775" i="25"/>
  <c r="AB775" i="25" s="1"/>
  <c r="AF767" i="25"/>
  <c r="U767" i="25" s="1"/>
  <c r="AN767" i="25"/>
  <c r="AC767" i="25" s="1"/>
  <c r="AL767" i="25"/>
  <c r="AA767" i="25" s="1"/>
  <c r="AG767" i="25"/>
  <c r="V767" i="25" s="1"/>
  <c r="AK767" i="25"/>
  <c r="Z767" i="25" s="1"/>
  <c r="AO767" i="25"/>
  <c r="AD767" i="25" s="1"/>
  <c r="AJ759" i="25"/>
  <c r="Y759" i="25" s="1"/>
  <c r="AH759" i="25"/>
  <c r="W759" i="25" s="1"/>
  <c r="AE759" i="25"/>
  <c r="T759" i="25" s="1"/>
  <c r="AI759" i="25"/>
  <c r="X759" i="25" s="1"/>
  <c r="AM759" i="25"/>
  <c r="AB759" i="25" s="1"/>
  <c r="AE754" i="25"/>
  <c r="T754" i="25" s="1"/>
  <c r="AM754" i="25"/>
  <c r="AB754" i="25" s="1"/>
  <c r="AK754" i="25"/>
  <c r="Z754" i="25" s="1"/>
  <c r="AF754" i="25"/>
  <c r="U754" i="25" s="1"/>
  <c r="AJ754" i="25"/>
  <c r="Y754" i="25" s="1"/>
  <c r="AN754" i="25"/>
  <c r="AC754" i="25" s="1"/>
  <c r="AI750" i="25"/>
  <c r="X750" i="25" s="1"/>
  <c r="AG750" i="25"/>
  <c r="V750" i="25" s="1"/>
  <c r="AO750" i="25"/>
  <c r="AD750" i="25" s="1"/>
  <c r="AH750" i="25"/>
  <c r="W750" i="25" s="1"/>
  <c r="AL750" i="25"/>
  <c r="AA750" i="25" s="1"/>
  <c r="AG680" i="25"/>
  <c r="V680" i="25" s="1"/>
  <c r="AO680" i="25"/>
  <c r="AD680" i="25" s="1"/>
  <c r="AI680" i="25"/>
  <c r="X680" i="25" s="1"/>
  <c r="AF680" i="25"/>
  <c r="U680" i="25" s="1"/>
  <c r="AJ680" i="25"/>
  <c r="Y680" i="25" s="1"/>
  <c r="AN680" i="25"/>
  <c r="AC680" i="25" s="1"/>
  <c r="AJ635" i="25"/>
  <c r="Y635" i="25" s="1"/>
  <c r="AH635" i="25"/>
  <c r="W635" i="25" s="1"/>
  <c r="AE635" i="25"/>
  <c r="T635" i="25" s="1"/>
  <c r="AI635" i="25"/>
  <c r="X635" i="25" s="1"/>
  <c r="AM635" i="25"/>
  <c r="AB635" i="25" s="1"/>
  <c r="AF631" i="25"/>
  <c r="U631" i="25" s="1"/>
  <c r="AN631" i="25"/>
  <c r="AC631" i="25" s="1"/>
  <c r="AL631" i="25"/>
  <c r="AA631" i="25" s="1"/>
  <c r="AG631" i="25"/>
  <c r="V631" i="25" s="1"/>
  <c r="AK631" i="25"/>
  <c r="Z631" i="25" s="1"/>
  <c r="AO631" i="25"/>
  <c r="AD631" i="25" s="1"/>
  <c r="AJ627" i="25"/>
  <c r="Y627" i="25" s="1"/>
  <c r="AH627" i="25"/>
  <c r="W627" i="25" s="1"/>
  <c r="AE627" i="25"/>
  <c r="T627" i="25" s="1"/>
  <c r="AI627" i="25"/>
  <c r="X627" i="25" s="1"/>
  <c r="AM627" i="25"/>
  <c r="AB627" i="25" s="1"/>
  <c r="AF623" i="25"/>
  <c r="U623" i="25" s="1"/>
  <c r="AN623" i="25"/>
  <c r="AC623" i="25" s="1"/>
  <c r="AL623" i="25"/>
  <c r="AA623" i="25" s="1"/>
  <c r="AG623" i="25"/>
  <c r="V623" i="25" s="1"/>
  <c r="AK623" i="25"/>
  <c r="Z623" i="25" s="1"/>
  <c r="AO623" i="25"/>
  <c r="AD623" i="25" s="1"/>
  <c r="AJ619" i="25"/>
  <c r="Y619" i="25" s="1"/>
  <c r="AH619" i="25"/>
  <c r="W619" i="25" s="1"/>
  <c r="AE619" i="25"/>
  <c r="T619" i="25" s="1"/>
  <c r="AI619" i="25"/>
  <c r="X619" i="25" s="1"/>
  <c r="AM619" i="25"/>
  <c r="AB619" i="25" s="1"/>
  <c r="AF615" i="25"/>
  <c r="U615" i="25" s="1"/>
  <c r="AN615" i="25"/>
  <c r="AC615" i="25" s="1"/>
  <c r="AL615" i="25"/>
  <c r="AA615" i="25" s="1"/>
  <c r="AG615" i="25"/>
  <c r="V615" i="25" s="1"/>
  <c r="AK615" i="25"/>
  <c r="Z615" i="25" s="1"/>
  <c r="AO615" i="25"/>
  <c r="AD615" i="25" s="1"/>
  <c r="AJ611" i="25"/>
  <c r="Y611" i="25" s="1"/>
  <c r="AH611" i="25"/>
  <c r="W611" i="25" s="1"/>
  <c r="AE611" i="25"/>
  <c r="T611" i="25" s="1"/>
  <c r="AI611" i="25"/>
  <c r="X611" i="25" s="1"/>
  <c r="AM611" i="25"/>
  <c r="AB611" i="25" s="1"/>
  <c r="AF607" i="25"/>
  <c r="U607" i="25" s="1"/>
  <c r="AN607" i="25"/>
  <c r="AC607" i="25" s="1"/>
  <c r="AL607" i="25"/>
  <c r="AA607" i="25" s="1"/>
  <c r="AG607" i="25"/>
  <c r="V607" i="25" s="1"/>
  <c r="AK607" i="25"/>
  <c r="Z607" i="25" s="1"/>
  <c r="AO607" i="25"/>
  <c r="AD607" i="25" s="1"/>
  <c r="AJ603" i="25"/>
  <c r="Y603" i="25" s="1"/>
  <c r="AH603" i="25"/>
  <c r="W603" i="25" s="1"/>
  <c r="AE603" i="25"/>
  <c r="T603" i="25" s="1"/>
  <c r="AI603" i="25"/>
  <c r="X603" i="25" s="1"/>
  <c r="AM603" i="25"/>
  <c r="AB603" i="25" s="1"/>
  <c r="AF599" i="25"/>
  <c r="U599" i="25" s="1"/>
  <c r="AN599" i="25"/>
  <c r="AC599" i="25" s="1"/>
  <c r="AL599" i="25"/>
  <c r="AA599" i="25" s="1"/>
  <c r="AG599" i="25"/>
  <c r="V599" i="25" s="1"/>
  <c r="AK599" i="25"/>
  <c r="Z599" i="25" s="1"/>
  <c r="AO599" i="25"/>
  <c r="AD599" i="25" s="1"/>
  <c r="AJ595" i="25"/>
  <c r="Y595" i="25" s="1"/>
  <c r="AH595" i="25"/>
  <c r="W595" i="25" s="1"/>
  <c r="AE595" i="25"/>
  <c r="T595" i="25" s="1"/>
  <c r="AI595" i="25"/>
  <c r="X595" i="25" s="1"/>
  <c r="AM595" i="25"/>
  <c r="AB595" i="25" s="1"/>
  <c r="AF591" i="25"/>
  <c r="U591" i="25" s="1"/>
  <c r="AN591" i="25"/>
  <c r="AC591" i="25" s="1"/>
  <c r="AL591" i="25"/>
  <c r="AA591" i="25" s="1"/>
  <c r="AG591" i="25"/>
  <c r="V591" i="25" s="1"/>
  <c r="AK591" i="25"/>
  <c r="Z591" i="25" s="1"/>
  <c r="AO591" i="25"/>
  <c r="AD591" i="25" s="1"/>
  <c r="AJ587" i="25"/>
  <c r="Y587" i="25" s="1"/>
  <c r="AH587" i="25"/>
  <c r="W587" i="25" s="1"/>
  <c r="AE587" i="25"/>
  <c r="T587" i="25" s="1"/>
  <c r="AI587" i="25"/>
  <c r="X587" i="25" s="1"/>
  <c r="AM587" i="25"/>
  <c r="AB587" i="25" s="1"/>
  <c r="AF583" i="25"/>
  <c r="U583" i="25" s="1"/>
  <c r="AN583" i="25"/>
  <c r="AC583" i="25" s="1"/>
  <c r="AL583" i="25"/>
  <c r="AA583" i="25" s="1"/>
  <c r="AG583" i="25"/>
  <c r="V583" i="25" s="1"/>
  <c r="AK583" i="25"/>
  <c r="Z583" i="25" s="1"/>
  <c r="AO583" i="25"/>
  <c r="AD583" i="25" s="1"/>
  <c r="AJ579" i="25"/>
  <c r="Y579" i="25" s="1"/>
  <c r="AH579" i="25"/>
  <c r="W579" i="25" s="1"/>
  <c r="AE579" i="25"/>
  <c r="T579" i="25" s="1"/>
  <c r="AI579" i="25"/>
  <c r="X579" i="25" s="1"/>
  <c r="AM579" i="25"/>
  <c r="AB579" i="25" s="1"/>
  <c r="AF575" i="25"/>
  <c r="U575" i="25" s="1"/>
  <c r="AN575" i="25"/>
  <c r="AC575" i="25" s="1"/>
  <c r="AL575" i="25"/>
  <c r="AA575" i="25" s="1"/>
  <c r="AG575" i="25"/>
  <c r="V575" i="25" s="1"/>
  <c r="AK575" i="25"/>
  <c r="Z575" i="25" s="1"/>
  <c r="AO575" i="25"/>
  <c r="AD575" i="25" s="1"/>
  <c r="AJ571" i="25"/>
  <c r="Y571" i="25" s="1"/>
  <c r="AH571" i="25"/>
  <c r="W571" i="25" s="1"/>
  <c r="AE571" i="25"/>
  <c r="T571" i="25" s="1"/>
  <c r="AI571" i="25"/>
  <c r="X571" i="25" s="1"/>
  <c r="AM571" i="25"/>
  <c r="AB571" i="25" s="1"/>
  <c r="AE489" i="25"/>
  <c r="T489" i="25" s="1"/>
  <c r="AI489" i="25"/>
  <c r="X489" i="25" s="1"/>
  <c r="AM489" i="25"/>
  <c r="AB489" i="25" s="1"/>
  <c r="AF489" i="25"/>
  <c r="U489" i="25" s="1"/>
  <c r="AJ489" i="25"/>
  <c r="Y489" i="25" s="1"/>
  <c r="AN489" i="25"/>
  <c r="AC489" i="25" s="1"/>
  <c r="AG485" i="25"/>
  <c r="V485" i="25" s="1"/>
  <c r="AK485" i="25"/>
  <c r="Z485" i="25" s="1"/>
  <c r="AO485" i="25"/>
  <c r="AD485" i="25" s="1"/>
  <c r="AH485" i="25"/>
  <c r="W485" i="25" s="1"/>
  <c r="AL485" i="25"/>
  <c r="AA485" i="25" s="1"/>
  <c r="AE481" i="25"/>
  <c r="T481" i="25" s="1"/>
  <c r="AI481" i="25"/>
  <c r="X481" i="25" s="1"/>
  <c r="AM481" i="25"/>
  <c r="AB481" i="25" s="1"/>
  <c r="AF481" i="25"/>
  <c r="U481" i="25" s="1"/>
  <c r="AJ481" i="25"/>
  <c r="Y481" i="25" s="1"/>
  <c r="AN481" i="25"/>
  <c r="AC481" i="25" s="1"/>
  <c r="AG477" i="25"/>
  <c r="V477" i="25" s="1"/>
  <c r="AK477" i="25"/>
  <c r="Z477" i="25" s="1"/>
  <c r="AO477" i="25"/>
  <c r="AD477" i="25" s="1"/>
  <c r="AH477" i="25"/>
  <c r="W477" i="25" s="1"/>
  <c r="AL477" i="25"/>
  <c r="AA477" i="25" s="1"/>
  <c r="AE473" i="25"/>
  <c r="T473" i="25" s="1"/>
  <c r="AI473" i="25"/>
  <c r="X473" i="25" s="1"/>
  <c r="AM473" i="25"/>
  <c r="AB473" i="25" s="1"/>
  <c r="AF473" i="25"/>
  <c r="U473" i="25" s="1"/>
  <c r="AJ473" i="25"/>
  <c r="Y473" i="25" s="1"/>
  <c r="AN473" i="25"/>
  <c r="AC473" i="25" s="1"/>
  <c r="AG469" i="25"/>
  <c r="V469" i="25" s="1"/>
  <c r="AK469" i="25"/>
  <c r="Z469" i="25" s="1"/>
  <c r="AO469" i="25"/>
  <c r="AD469" i="25" s="1"/>
  <c r="AH469" i="25"/>
  <c r="W469" i="25" s="1"/>
  <c r="AL469" i="25"/>
  <c r="AA469" i="25" s="1"/>
  <c r="AE465" i="25"/>
  <c r="T465" i="25" s="1"/>
  <c r="AI465" i="25"/>
  <c r="X465" i="25" s="1"/>
  <c r="AM465" i="25"/>
  <c r="AB465" i="25" s="1"/>
  <c r="AF465" i="25"/>
  <c r="U465" i="25" s="1"/>
  <c r="AJ465" i="25"/>
  <c r="Y465" i="25" s="1"/>
  <c r="AN465" i="25"/>
  <c r="AC465" i="25" s="1"/>
  <c r="AG461" i="25"/>
  <c r="V461" i="25" s="1"/>
  <c r="AK461" i="25"/>
  <c r="Z461" i="25" s="1"/>
  <c r="AO461" i="25"/>
  <c r="AD461" i="25" s="1"/>
  <c r="AH461" i="25"/>
  <c r="W461" i="25" s="1"/>
  <c r="AL461" i="25"/>
  <c r="AA461" i="25" s="1"/>
  <c r="AE457" i="25"/>
  <c r="T457" i="25" s="1"/>
  <c r="AI457" i="25"/>
  <c r="X457" i="25" s="1"/>
  <c r="AM457" i="25"/>
  <c r="AB457" i="25" s="1"/>
  <c r="AF457" i="25"/>
  <c r="U457" i="25" s="1"/>
  <c r="AJ457" i="25"/>
  <c r="Y457" i="25" s="1"/>
  <c r="AN457" i="25"/>
  <c r="AC457" i="25" s="1"/>
  <c r="AG453" i="25"/>
  <c r="V453" i="25" s="1"/>
  <c r="AK453" i="25"/>
  <c r="Z453" i="25" s="1"/>
  <c r="AO453" i="25"/>
  <c r="AD453" i="25" s="1"/>
  <c r="AH453" i="25"/>
  <c r="W453" i="25" s="1"/>
  <c r="AL453" i="25"/>
  <c r="AA453" i="25" s="1"/>
  <c r="AE449" i="25"/>
  <c r="T449" i="25" s="1"/>
  <c r="AI449" i="25"/>
  <c r="X449" i="25" s="1"/>
  <c r="AM449" i="25"/>
  <c r="AB449" i="25" s="1"/>
  <c r="AF449" i="25"/>
  <c r="U449" i="25" s="1"/>
  <c r="AJ449" i="25"/>
  <c r="Y449" i="25" s="1"/>
  <c r="AN449" i="25"/>
  <c r="AC449" i="25" s="1"/>
  <c r="AG445" i="25"/>
  <c r="V445" i="25" s="1"/>
  <c r="AK445" i="25"/>
  <c r="Z445" i="25" s="1"/>
  <c r="AO445" i="25"/>
  <c r="AD445" i="25" s="1"/>
  <c r="AH445" i="25"/>
  <c r="W445" i="25" s="1"/>
  <c r="AL445" i="25"/>
  <c r="AA445" i="25" s="1"/>
  <c r="AE441" i="25"/>
  <c r="T441" i="25" s="1"/>
  <c r="AI441" i="25"/>
  <c r="X441" i="25" s="1"/>
  <c r="AM441" i="25"/>
  <c r="AB441" i="25" s="1"/>
  <c r="AF441" i="25"/>
  <c r="U441" i="25" s="1"/>
  <c r="AJ441" i="25"/>
  <c r="Y441" i="25" s="1"/>
  <c r="AN441" i="25"/>
  <c r="AC441" i="25" s="1"/>
  <c r="AG437" i="25"/>
  <c r="V437" i="25" s="1"/>
  <c r="AK437" i="25"/>
  <c r="Z437" i="25" s="1"/>
  <c r="AO437" i="25"/>
  <c r="AD437" i="25" s="1"/>
  <c r="AH437" i="25"/>
  <c r="W437" i="25" s="1"/>
  <c r="AL437" i="25"/>
  <c r="AA437" i="25" s="1"/>
  <c r="AE433" i="25"/>
  <c r="T433" i="25" s="1"/>
  <c r="AI433" i="25"/>
  <c r="X433" i="25" s="1"/>
  <c r="AM433" i="25"/>
  <c r="AB433" i="25" s="1"/>
  <c r="AF433" i="25"/>
  <c r="U433" i="25" s="1"/>
  <c r="AJ433" i="25"/>
  <c r="Y433" i="25" s="1"/>
  <c r="AN433" i="25"/>
  <c r="AC433" i="25" s="1"/>
  <c r="AG429" i="25"/>
  <c r="V429" i="25" s="1"/>
  <c r="AK429" i="25"/>
  <c r="Z429" i="25" s="1"/>
  <c r="AO429" i="25"/>
  <c r="AD429" i="25" s="1"/>
  <c r="AH429" i="25"/>
  <c r="W429" i="25" s="1"/>
  <c r="AL429" i="25"/>
  <c r="AA429" i="25" s="1"/>
  <c r="AE425" i="25"/>
  <c r="T425" i="25" s="1"/>
  <c r="AI425" i="25"/>
  <c r="X425" i="25" s="1"/>
  <c r="AM425" i="25"/>
  <c r="AB425" i="25" s="1"/>
  <c r="AF425" i="25"/>
  <c r="U425" i="25" s="1"/>
  <c r="AJ425" i="25"/>
  <c r="Y425" i="25" s="1"/>
  <c r="AN425" i="25"/>
  <c r="AC425" i="25" s="1"/>
  <c r="AG421" i="25"/>
  <c r="V421" i="25" s="1"/>
  <c r="AK421" i="25"/>
  <c r="Z421" i="25" s="1"/>
  <c r="AO421" i="25"/>
  <c r="AD421" i="25" s="1"/>
  <c r="AH421" i="25"/>
  <c r="W421" i="25" s="1"/>
  <c r="AL421" i="25"/>
  <c r="AA421" i="25" s="1"/>
  <c r="AE337" i="25"/>
  <c r="T337" i="25" s="1"/>
  <c r="AI337" i="25"/>
  <c r="X337" i="25" s="1"/>
  <c r="AM337" i="25"/>
  <c r="AB337" i="25" s="1"/>
  <c r="AF337" i="25"/>
  <c r="U337" i="25" s="1"/>
  <c r="AJ337" i="25"/>
  <c r="Y337" i="25" s="1"/>
  <c r="AN337" i="25"/>
  <c r="AC337" i="25" s="1"/>
  <c r="AG333" i="25"/>
  <c r="V333" i="25" s="1"/>
  <c r="AK333" i="25"/>
  <c r="Z333" i="25" s="1"/>
  <c r="AO333" i="25"/>
  <c r="AD333" i="25" s="1"/>
  <c r="AH333" i="25"/>
  <c r="W333" i="25" s="1"/>
  <c r="AL333" i="25"/>
  <c r="AA333" i="25" s="1"/>
  <c r="AE329" i="25"/>
  <c r="T329" i="25" s="1"/>
  <c r="AI329" i="25"/>
  <c r="X329" i="25" s="1"/>
  <c r="AM329" i="25"/>
  <c r="AB329" i="25" s="1"/>
  <c r="AF329" i="25"/>
  <c r="U329" i="25" s="1"/>
  <c r="AJ329" i="25"/>
  <c r="Y329" i="25" s="1"/>
  <c r="AN329" i="25"/>
  <c r="AC329" i="25" s="1"/>
  <c r="AG325" i="25"/>
  <c r="V325" i="25" s="1"/>
  <c r="AK325" i="25"/>
  <c r="Z325" i="25" s="1"/>
  <c r="AO325" i="25"/>
  <c r="AD325" i="25" s="1"/>
  <c r="AH325" i="25"/>
  <c r="W325" i="25" s="1"/>
  <c r="AL325" i="25"/>
  <c r="AA325" i="25" s="1"/>
  <c r="AE321" i="25"/>
  <c r="T321" i="25" s="1"/>
  <c r="AI321" i="25"/>
  <c r="X321" i="25" s="1"/>
  <c r="AM321" i="25"/>
  <c r="AB321" i="25" s="1"/>
  <c r="AF321" i="25"/>
  <c r="U321" i="25" s="1"/>
  <c r="AJ321" i="25"/>
  <c r="Y321" i="25" s="1"/>
  <c r="AN321" i="25"/>
  <c r="AC321" i="25" s="1"/>
  <c r="AG317" i="25"/>
  <c r="V317" i="25" s="1"/>
  <c r="AK317" i="25"/>
  <c r="Z317" i="25" s="1"/>
  <c r="AO317" i="25"/>
  <c r="AD317" i="25" s="1"/>
  <c r="AH317" i="25"/>
  <c r="W317" i="25" s="1"/>
  <c r="AL317" i="25"/>
  <c r="AA317" i="25" s="1"/>
  <c r="AE313" i="25"/>
  <c r="T313" i="25" s="1"/>
  <c r="AI313" i="25"/>
  <c r="X313" i="25" s="1"/>
  <c r="AM313" i="25"/>
  <c r="AB313" i="25" s="1"/>
  <c r="AF313" i="25"/>
  <c r="U313" i="25" s="1"/>
  <c r="AJ313" i="25"/>
  <c r="Y313" i="25" s="1"/>
  <c r="AN313" i="25"/>
  <c r="AC313" i="25" s="1"/>
  <c r="AG309" i="25"/>
  <c r="V309" i="25" s="1"/>
  <c r="AK309" i="25"/>
  <c r="Z309" i="25" s="1"/>
  <c r="AO309" i="25"/>
  <c r="AD309" i="25" s="1"/>
  <c r="AH309" i="25"/>
  <c r="W309" i="25" s="1"/>
  <c r="AL309" i="25"/>
  <c r="AA309" i="25" s="1"/>
  <c r="AE305" i="25"/>
  <c r="T305" i="25" s="1"/>
  <c r="AI305" i="25"/>
  <c r="X305" i="25" s="1"/>
  <c r="AM305" i="25"/>
  <c r="AB305" i="25" s="1"/>
  <c r="AF305" i="25"/>
  <c r="U305" i="25" s="1"/>
  <c r="AJ305" i="25"/>
  <c r="Y305" i="25" s="1"/>
  <c r="AN305" i="25"/>
  <c r="AC305" i="25" s="1"/>
  <c r="AG301" i="25"/>
  <c r="V301" i="25" s="1"/>
  <c r="AK301" i="25"/>
  <c r="Z301" i="25" s="1"/>
  <c r="AO301" i="25"/>
  <c r="AD301" i="25" s="1"/>
  <c r="AH301" i="25"/>
  <c r="W301" i="25" s="1"/>
  <c r="AL301" i="25"/>
  <c r="AA301" i="25" s="1"/>
  <c r="AE297" i="25"/>
  <c r="T297" i="25" s="1"/>
  <c r="AI297" i="25"/>
  <c r="X297" i="25" s="1"/>
  <c r="AM297" i="25"/>
  <c r="AB297" i="25" s="1"/>
  <c r="AF297" i="25"/>
  <c r="U297" i="25" s="1"/>
  <c r="AJ297" i="25"/>
  <c r="Y297" i="25" s="1"/>
  <c r="AN297" i="25"/>
  <c r="AC297" i="25" s="1"/>
  <c r="AG293" i="25"/>
  <c r="V293" i="25" s="1"/>
  <c r="AK293" i="25"/>
  <c r="Z293" i="25" s="1"/>
  <c r="AO293" i="25"/>
  <c r="AD293" i="25" s="1"/>
  <c r="AH293" i="25"/>
  <c r="W293" i="25" s="1"/>
  <c r="AL293" i="25"/>
  <c r="AA293" i="25" s="1"/>
  <c r="AE289" i="25"/>
  <c r="T289" i="25" s="1"/>
  <c r="AI289" i="25"/>
  <c r="X289" i="25" s="1"/>
  <c r="AM289" i="25"/>
  <c r="AB289" i="25" s="1"/>
  <c r="AF289" i="25"/>
  <c r="U289" i="25" s="1"/>
  <c r="AJ289" i="25"/>
  <c r="Y289" i="25" s="1"/>
  <c r="AN289" i="25"/>
  <c r="AC289" i="25" s="1"/>
  <c r="AG285" i="25"/>
  <c r="V285" i="25" s="1"/>
  <c r="AK285" i="25"/>
  <c r="Z285" i="25" s="1"/>
  <c r="AO285" i="25"/>
  <c r="AD285" i="25" s="1"/>
  <c r="AH285" i="25"/>
  <c r="W285" i="25" s="1"/>
  <c r="AL285" i="25"/>
  <c r="AA285" i="25" s="1"/>
  <c r="AE281" i="25"/>
  <c r="T281" i="25" s="1"/>
  <c r="AI281" i="25"/>
  <c r="X281" i="25" s="1"/>
  <c r="AM281" i="25"/>
  <c r="AB281" i="25" s="1"/>
  <c r="AF281" i="25"/>
  <c r="U281" i="25" s="1"/>
  <c r="AJ281" i="25"/>
  <c r="Y281" i="25" s="1"/>
  <c r="AN281" i="25"/>
  <c r="AC281" i="25" s="1"/>
  <c r="AG277" i="25"/>
  <c r="V277" i="25" s="1"/>
  <c r="AK277" i="25"/>
  <c r="Z277" i="25" s="1"/>
  <c r="AO277" i="25"/>
  <c r="AD277" i="25" s="1"/>
  <c r="AH277" i="25"/>
  <c r="W277" i="25" s="1"/>
  <c r="AL277" i="25"/>
  <c r="AA277" i="25" s="1"/>
  <c r="AE273" i="25"/>
  <c r="T273" i="25" s="1"/>
  <c r="AI273" i="25"/>
  <c r="X273" i="25" s="1"/>
  <c r="AM273" i="25"/>
  <c r="AB273" i="25" s="1"/>
  <c r="AF273" i="25"/>
  <c r="U273" i="25" s="1"/>
  <c r="AJ273" i="25"/>
  <c r="Y273" i="25" s="1"/>
  <c r="AN273" i="25"/>
  <c r="AC273" i="25" s="1"/>
  <c r="AG269" i="25"/>
  <c r="V269" i="25" s="1"/>
  <c r="AK269" i="25"/>
  <c r="Z269" i="25" s="1"/>
  <c r="AO269" i="25"/>
  <c r="AD269" i="25" s="1"/>
  <c r="AH269" i="25"/>
  <c r="W269" i="25" s="1"/>
  <c r="AL269" i="25"/>
  <c r="AA269" i="25" s="1"/>
  <c r="AE265" i="25"/>
  <c r="T265" i="25" s="1"/>
  <c r="AI265" i="25"/>
  <c r="X265" i="25" s="1"/>
  <c r="AM265" i="25"/>
  <c r="AB265" i="25" s="1"/>
  <c r="AF265" i="25"/>
  <c r="U265" i="25" s="1"/>
  <c r="AJ265" i="25"/>
  <c r="Y265" i="25" s="1"/>
  <c r="AN265" i="25"/>
  <c r="AC265" i="25" s="1"/>
  <c r="AG261" i="25"/>
  <c r="V261" i="25" s="1"/>
  <c r="AK261" i="25"/>
  <c r="Z261" i="25" s="1"/>
  <c r="AO261" i="25"/>
  <c r="AD261" i="25" s="1"/>
  <c r="AH261" i="25"/>
  <c r="W261" i="25" s="1"/>
  <c r="AL261" i="25"/>
  <c r="AA261" i="25" s="1"/>
  <c r="AE257" i="25"/>
  <c r="T257" i="25" s="1"/>
  <c r="AI257" i="25"/>
  <c r="X257" i="25" s="1"/>
  <c r="AM257" i="25"/>
  <c r="AB257" i="25" s="1"/>
  <c r="AF257" i="25"/>
  <c r="U257" i="25" s="1"/>
  <c r="AJ257" i="25"/>
  <c r="Y257" i="25" s="1"/>
  <c r="AN257" i="25"/>
  <c r="AC257" i="25" s="1"/>
  <c r="AG253" i="25"/>
  <c r="V253" i="25" s="1"/>
  <c r="AK253" i="25"/>
  <c r="Z253" i="25" s="1"/>
  <c r="AO253" i="25"/>
  <c r="AD253" i="25" s="1"/>
  <c r="AH253" i="25"/>
  <c r="W253" i="25" s="1"/>
  <c r="AL253" i="25"/>
  <c r="AA253" i="25" s="1"/>
  <c r="AE249" i="25"/>
  <c r="T249" i="25" s="1"/>
  <c r="AI249" i="25"/>
  <c r="X249" i="25" s="1"/>
  <c r="AM249" i="25"/>
  <c r="AB249" i="25" s="1"/>
  <c r="AF249" i="25"/>
  <c r="U249" i="25" s="1"/>
  <c r="AJ249" i="25"/>
  <c r="Y249" i="25" s="1"/>
  <c r="AN249" i="25"/>
  <c r="AC249" i="25" s="1"/>
  <c r="AG245" i="25"/>
  <c r="V245" i="25" s="1"/>
  <c r="AK245" i="25"/>
  <c r="Z245" i="25" s="1"/>
  <c r="AO245" i="25"/>
  <c r="AD245" i="25" s="1"/>
  <c r="AH245" i="25"/>
  <c r="W245" i="25" s="1"/>
  <c r="AL245" i="25"/>
  <c r="AA245" i="25" s="1"/>
  <c r="AE241" i="25"/>
  <c r="T241" i="25" s="1"/>
  <c r="AI241" i="25"/>
  <c r="X241" i="25" s="1"/>
  <c r="AM241" i="25"/>
  <c r="AB241" i="25" s="1"/>
  <c r="AF241" i="25"/>
  <c r="U241" i="25" s="1"/>
  <c r="AJ241" i="25"/>
  <c r="Y241" i="25" s="1"/>
  <c r="AN241" i="25"/>
  <c r="AC241" i="25" s="1"/>
  <c r="AG237" i="25"/>
  <c r="V237" i="25" s="1"/>
  <c r="AK237" i="25"/>
  <c r="Z237" i="25" s="1"/>
  <c r="AO237" i="25"/>
  <c r="AD237" i="25" s="1"/>
  <c r="AH237" i="25"/>
  <c r="W237" i="25" s="1"/>
  <c r="AL237" i="25"/>
  <c r="AA237" i="25" s="1"/>
  <c r="AE233" i="25"/>
  <c r="T233" i="25" s="1"/>
  <c r="AI233" i="25"/>
  <c r="X233" i="25" s="1"/>
  <c r="AM233" i="25"/>
  <c r="AB233" i="25" s="1"/>
  <c r="AF233" i="25"/>
  <c r="U233" i="25" s="1"/>
  <c r="AJ233" i="25"/>
  <c r="Y233" i="25" s="1"/>
  <c r="AN233" i="25"/>
  <c r="AC233" i="25" s="1"/>
  <c r="AG229" i="25"/>
  <c r="V229" i="25" s="1"/>
  <c r="AK229" i="25"/>
  <c r="Z229" i="25" s="1"/>
  <c r="AO229" i="25"/>
  <c r="AD229" i="25" s="1"/>
  <c r="AH229" i="25"/>
  <c r="W229" i="25" s="1"/>
  <c r="AL229" i="25"/>
  <c r="AA229" i="25" s="1"/>
  <c r="AE225" i="25"/>
  <c r="T225" i="25" s="1"/>
  <c r="AI225" i="25"/>
  <c r="X225" i="25" s="1"/>
  <c r="AM225" i="25"/>
  <c r="AB225" i="25" s="1"/>
  <c r="AF225" i="25"/>
  <c r="U225" i="25" s="1"/>
  <c r="AJ225" i="25"/>
  <c r="Y225" i="25" s="1"/>
  <c r="AN225" i="25"/>
  <c r="AC225" i="25" s="1"/>
  <c r="AG221" i="25"/>
  <c r="V221" i="25" s="1"/>
  <c r="AK221" i="25"/>
  <c r="Z221" i="25" s="1"/>
  <c r="AO221" i="25"/>
  <c r="AD221" i="25" s="1"/>
  <c r="AH221" i="25"/>
  <c r="W221" i="25" s="1"/>
  <c r="AL221" i="25"/>
  <c r="AA221" i="25" s="1"/>
  <c r="AE217" i="25"/>
  <c r="T217" i="25" s="1"/>
  <c r="AI217" i="25"/>
  <c r="X217" i="25" s="1"/>
  <c r="AM217" i="25"/>
  <c r="AB217" i="25" s="1"/>
  <c r="AF217" i="25"/>
  <c r="U217" i="25" s="1"/>
  <c r="AJ217" i="25"/>
  <c r="Y217" i="25" s="1"/>
  <c r="AN217" i="25"/>
  <c r="AC217" i="25" s="1"/>
  <c r="AG213" i="25"/>
  <c r="V213" i="25" s="1"/>
  <c r="AK213" i="25"/>
  <c r="Z213" i="25" s="1"/>
  <c r="AO213" i="25"/>
  <c r="AD213" i="25" s="1"/>
  <c r="AH213" i="25"/>
  <c r="W213" i="25" s="1"/>
  <c r="AL213" i="25"/>
  <c r="AA213" i="25" s="1"/>
  <c r="AE209" i="25"/>
  <c r="T209" i="25" s="1"/>
  <c r="AI209" i="25"/>
  <c r="X209" i="25" s="1"/>
  <c r="AM209" i="25"/>
  <c r="AB209" i="25" s="1"/>
  <c r="AF209" i="25"/>
  <c r="U209" i="25" s="1"/>
  <c r="AJ209" i="25"/>
  <c r="Y209" i="25" s="1"/>
  <c r="AN209" i="25"/>
  <c r="AC209" i="25" s="1"/>
  <c r="AG205" i="25"/>
  <c r="V205" i="25" s="1"/>
  <c r="AK205" i="25"/>
  <c r="Z205" i="25" s="1"/>
  <c r="AO205" i="25"/>
  <c r="AD205" i="25" s="1"/>
  <c r="AH205" i="25"/>
  <c r="W205" i="25" s="1"/>
  <c r="AL205" i="25"/>
  <c r="AA205" i="25" s="1"/>
  <c r="AE201" i="25"/>
  <c r="T201" i="25" s="1"/>
  <c r="AI201" i="25"/>
  <c r="X201" i="25" s="1"/>
  <c r="AM201" i="25"/>
  <c r="AB201" i="25" s="1"/>
  <c r="AF201" i="25"/>
  <c r="U201" i="25" s="1"/>
  <c r="AJ201" i="25"/>
  <c r="Y201" i="25" s="1"/>
  <c r="AN201" i="25"/>
  <c r="AC201" i="25" s="1"/>
  <c r="AG197" i="25"/>
  <c r="V197" i="25" s="1"/>
  <c r="AK197" i="25"/>
  <c r="Z197" i="25" s="1"/>
  <c r="AO197" i="25"/>
  <c r="AD197" i="25" s="1"/>
  <c r="AH197" i="25"/>
  <c r="W197" i="25" s="1"/>
  <c r="AL197" i="25"/>
  <c r="AA197" i="25" s="1"/>
  <c r="AE193" i="25"/>
  <c r="T193" i="25" s="1"/>
  <c r="AI193" i="25"/>
  <c r="X193" i="25" s="1"/>
  <c r="AM193" i="25"/>
  <c r="AB193" i="25" s="1"/>
  <c r="AF193" i="25"/>
  <c r="U193" i="25" s="1"/>
  <c r="AJ193" i="25"/>
  <c r="Y193" i="25" s="1"/>
  <c r="AN193" i="25"/>
  <c r="AC193" i="25" s="1"/>
  <c r="AG189" i="25"/>
  <c r="V189" i="25" s="1"/>
  <c r="AK189" i="25"/>
  <c r="Z189" i="25" s="1"/>
  <c r="AO189" i="25"/>
  <c r="AD189" i="25" s="1"/>
  <c r="AH189" i="25"/>
  <c r="W189" i="25" s="1"/>
  <c r="AL189" i="25"/>
  <c r="AA189" i="25" s="1"/>
  <c r="AE185" i="25"/>
  <c r="T185" i="25" s="1"/>
  <c r="AI185" i="25"/>
  <c r="X185" i="25" s="1"/>
  <c r="AM185" i="25"/>
  <c r="AB185" i="25" s="1"/>
  <c r="AF185" i="25"/>
  <c r="U185" i="25" s="1"/>
  <c r="AJ185" i="25"/>
  <c r="Y185" i="25" s="1"/>
  <c r="AN185" i="25"/>
  <c r="AC185" i="25" s="1"/>
  <c r="AG181" i="25"/>
  <c r="V181" i="25" s="1"/>
  <c r="AK181" i="25"/>
  <c r="Z181" i="25" s="1"/>
  <c r="AO181" i="25"/>
  <c r="AD181" i="25" s="1"/>
  <c r="AH181" i="25"/>
  <c r="W181" i="25" s="1"/>
  <c r="AL181" i="25"/>
  <c r="AA181" i="25" s="1"/>
  <c r="AE177" i="25"/>
  <c r="T177" i="25" s="1"/>
  <c r="AI177" i="25"/>
  <c r="X177" i="25" s="1"/>
  <c r="AM177" i="25"/>
  <c r="AB177" i="25" s="1"/>
  <c r="AF177" i="25"/>
  <c r="U177" i="25" s="1"/>
  <c r="AJ177" i="25"/>
  <c r="Y177" i="25" s="1"/>
  <c r="AN177" i="25"/>
  <c r="AC177" i="25" s="1"/>
  <c r="AI47" i="25"/>
  <c r="X47" i="25" s="1"/>
  <c r="AG47" i="25"/>
  <c r="V47" i="25" s="1"/>
  <c r="AO47" i="25"/>
  <c r="AD47" i="25" s="1"/>
  <c r="AH47" i="25"/>
  <c r="W47" i="25" s="1"/>
  <c r="AL47" i="25"/>
  <c r="AA47" i="25" s="1"/>
  <c r="AG49" i="25"/>
  <c r="V49" i="25" s="1"/>
  <c r="AO49" i="25"/>
  <c r="AD49" i="25" s="1"/>
  <c r="AI49" i="25"/>
  <c r="X49" i="25" s="1"/>
  <c r="AF49" i="25"/>
  <c r="U49" i="25" s="1"/>
  <c r="AJ49" i="25"/>
  <c r="Y49" i="25" s="1"/>
  <c r="AN49" i="25"/>
  <c r="AC49" i="25" s="1"/>
  <c r="AI23" i="25"/>
  <c r="X23" i="25" s="1"/>
  <c r="AG23" i="25"/>
  <c r="V23" i="25" s="1"/>
  <c r="AO23" i="25"/>
  <c r="AD23" i="25" s="1"/>
  <c r="AH23" i="25"/>
  <c r="W23" i="25" s="1"/>
  <c r="AL23" i="25"/>
  <c r="AA23" i="25" s="1"/>
  <c r="AH993" i="25"/>
  <c r="W993" i="25" s="1"/>
  <c r="AF993" i="25"/>
  <c r="U993" i="25" s="1"/>
  <c r="AN993" i="25"/>
  <c r="AC993" i="25" s="1"/>
  <c r="AG993" i="25"/>
  <c r="V993" i="25" s="1"/>
  <c r="AK993" i="25"/>
  <c r="Z993" i="25" s="1"/>
  <c r="AO993" i="25"/>
  <c r="AD993" i="25" s="1"/>
  <c r="AL989" i="25"/>
  <c r="AA989" i="25" s="1"/>
  <c r="AJ989" i="25"/>
  <c r="Y989" i="25" s="1"/>
  <c r="AE989" i="25"/>
  <c r="T989" i="25" s="1"/>
  <c r="AI989" i="25"/>
  <c r="X989" i="25" s="1"/>
  <c r="AM989" i="25"/>
  <c r="AB989" i="25" s="1"/>
  <c r="AH973" i="25"/>
  <c r="W973" i="25" s="1"/>
  <c r="AF973" i="25"/>
  <c r="U973" i="25" s="1"/>
  <c r="AN973" i="25"/>
  <c r="AC973" i="25" s="1"/>
  <c r="AG973" i="25"/>
  <c r="V973" i="25" s="1"/>
  <c r="AK973" i="25"/>
  <c r="Z973" i="25" s="1"/>
  <c r="AO973" i="25"/>
  <c r="AD973" i="25" s="1"/>
  <c r="AL957" i="25"/>
  <c r="AA957" i="25" s="1"/>
  <c r="AJ957" i="25"/>
  <c r="Y957" i="25" s="1"/>
  <c r="AE957" i="25"/>
  <c r="T957" i="25" s="1"/>
  <c r="AI957" i="25"/>
  <c r="X957" i="25" s="1"/>
  <c r="AM957" i="25"/>
  <c r="AB957" i="25" s="1"/>
  <c r="AF943" i="25"/>
  <c r="U943" i="25" s="1"/>
  <c r="AN943" i="25"/>
  <c r="AC943" i="25" s="1"/>
  <c r="AL943" i="25"/>
  <c r="AA943" i="25" s="1"/>
  <c r="AG943" i="25"/>
  <c r="V943" i="25" s="1"/>
  <c r="AK943" i="25"/>
  <c r="Z943" i="25" s="1"/>
  <c r="AO943" i="25"/>
  <c r="AD943" i="25" s="1"/>
  <c r="AK928" i="25"/>
  <c r="Z928" i="25" s="1"/>
  <c r="AE928" i="25"/>
  <c r="T928" i="25" s="1"/>
  <c r="AM928" i="25"/>
  <c r="AB928" i="25" s="1"/>
  <c r="AH928" i="25"/>
  <c r="W928" i="25" s="1"/>
  <c r="AL928" i="25"/>
  <c r="AA928" i="25" s="1"/>
  <c r="AG912" i="25"/>
  <c r="V912" i="25" s="1"/>
  <c r="AO912" i="25"/>
  <c r="AD912" i="25" s="1"/>
  <c r="AI912" i="25"/>
  <c r="X912" i="25" s="1"/>
  <c r="AF912" i="25"/>
  <c r="U912" i="25" s="1"/>
  <c r="AJ912" i="25"/>
  <c r="Y912" i="25" s="1"/>
  <c r="AN912" i="25"/>
  <c r="AC912" i="25" s="1"/>
  <c r="AJ927" i="25"/>
  <c r="Y927" i="25" s="1"/>
  <c r="AH927" i="25"/>
  <c r="W927" i="25" s="1"/>
  <c r="AE927" i="25"/>
  <c r="T927" i="25" s="1"/>
  <c r="AI927" i="25"/>
  <c r="X927" i="25" s="1"/>
  <c r="AM927" i="25"/>
  <c r="AB927" i="25" s="1"/>
  <c r="AF911" i="25"/>
  <c r="U911" i="25" s="1"/>
  <c r="AN911" i="25"/>
  <c r="AC911" i="25" s="1"/>
  <c r="AL911" i="25"/>
  <c r="AA911" i="25" s="1"/>
  <c r="AG911" i="25"/>
  <c r="V911" i="25" s="1"/>
  <c r="AK911" i="25"/>
  <c r="Z911" i="25" s="1"/>
  <c r="AO911" i="25"/>
  <c r="AD911" i="25" s="1"/>
  <c r="AL897" i="25"/>
  <c r="AA897" i="25" s="1"/>
  <c r="AJ897" i="25"/>
  <c r="Y897" i="25" s="1"/>
  <c r="AE897" i="25"/>
  <c r="T897" i="25" s="1"/>
  <c r="AI897" i="25"/>
  <c r="X897" i="25" s="1"/>
  <c r="AM897" i="25"/>
  <c r="AB897" i="25" s="1"/>
  <c r="AH881" i="25"/>
  <c r="W881" i="25" s="1"/>
  <c r="AF881" i="25"/>
  <c r="U881" i="25" s="1"/>
  <c r="AN881" i="25"/>
  <c r="AC881" i="25" s="1"/>
  <c r="AG881" i="25"/>
  <c r="V881" i="25" s="1"/>
  <c r="AK881" i="25"/>
  <c r="Z881" i="25" s="1"/>
  <c r="AO881" i="25"/>
  <c r="AD881" i="25" s="1"/>
  <c r="AL865" i="25"/>
  <c r="AA865" i="25" s="1"/>
  <c r="AJ865" i="25"/>
  <c r="Y865" i="25" s="1"/>
  <c r="AE865" i="25"/>
  <c r="T865" i="25" s="1"/>
  <c r="AI865" i="25"/>
  <c r="X865" i="25" s="1"/>
  <c r="AM865" i="25"/>
  <c r="AB865" i="25" s="1"/>
  <c r="AH849" i="25"/>
  <c r="W849" i="25" s="1"/>
  <c r="AF849" i="25"/>
  <c r="U849" i="25" s="1"/>
  <c r="AN849" i="25"/>
  <c r="AC849" i="25" s="1"/>
  <c r="AG849" i="25"/>
  <c r="V849" i="25" s="1"/>
  <c r="AK849" i="25"/>
  <c r="Z849" i="25" s="1"/>
  <c r="AO849" i="25"/>
  <c r="AD849" i="25" s="1"/>
  <c r="AL833" i="25"/>
  <c r="AA833" i="25" s="1"/>
  <c r="AJ833" i="25"/>
  <c r="Y833" i="25" s="1"/>
  <c r="AE833" i="25"/>
  <c r="T833" i="25" s="1"/>
  <c r="AI833" i="25"/>
  <c r="X833" i="25" s="1"/>
  <c r="AM833" i="25"/>
  <c r="AB833" i="25" s="1"/>
  <c r="AH817" i="25"/>
  <c r="W817" i="25" s="1"/>
  <c r="AF817" i="25"/>
  <c r="U817" i="25" s="1"/>
  <c r="AN817" i="25"/>
  <c r="AC817" i="25" s="1"/>
  <c r="AG817" i="25"/>
  <c r="V817" i="25" s="1"/>
  <c r="AK817" i="25"/>
  <c r="Z817" i="25" s="1"/>
  <c r="AO817" i="25"/>
  <c r="AD817" i="25" s="1"/>
  <c r="AL801" i="25"/>
  <c r="AA801" i="25" s="1"/>
  <c r="AJ801" i="25"/>
  <c r="Y801" i="25" s="1"/>
  <c r="AE801" i="25"/>
  <c r="T801" i="25" s="1"/>
  <c r="AI801" i="25"/>
  <c r="X801" i="25" s="1"/>
  <c r="AM801" i="25"/>
  <c r="AB801" i="25" s="1"/>
  <c r="AH785" i="25"/>
  <c r="W785" i="25" s="1"/>
  <c r="AF785" i="25"/>
  <c r="U785" i="25" s="1"/>
  <c r="AN785" i="25"/>
  <c r="AC785" i="25" s="1"/>
  <c r="AG785" i="25"/>
  <c r="V785" i="25" s="1"/>
  <c r="AK785" i="25"/>
  <c r="Z785" i="25" s="1"/>
  <c r="AO785" i="25"/>
  <c r="AD785" i="25" s="1"/>
  <c r="AL769" i="25"/>
  <c r="AA769" i="25" s="1"/>
  <c r="AJ769" i="25"/>
  <c r="Y769" i="25" s="1"/>
  <c r="AE769" i="25"/>
  <c r="T769" i="25" s="1"/>
  <c r="AI769" i="25"/>
  <c r="X769" i="25" s="1"/>
  <c r="AM769" i="25"/>
  <c r="AB769" i="25" s="1"/>
  <c r="AH753" i="25"/>
  <c r="W753" i="25" s="1"/>
  <c r="AF753" i="25"/>
  <c r="U753" i="25" s="1"/>
  <c r="AN753" i="25"/>
  <c r="AC753" i="25" s="1"/>
  <c r="AG753" i="25"/>
  <c r="V753" i="25" s="1"/>
  <c r="AK753" i="25"/>
  <c r="Z753" i="25" s="1"/>
  <c r="AO753" i="25"/>
  <c r="AD753" i="25" s="1"/>
  <c r="AH376" i="25"/>
  <c r="W376" i="25" s="1"/>
  <c r="AL376" i="25"/>
  <c r="AA376" i="25" s="1"/>
  <c r="AE376" i="25"/>
  <c r="T376" i="25" s="1"/>
  <c r="AI376" i="25"/>
  <c r="X376" i="25" s="1"/>
  <c r="AM376" i="25"/>
  <c r="AB376" i="25" s="1"/>
  <c r="AF356" i="25"/>
  <c r="U356" i="25" s="1"/>
  <c r="AJ356" i="25"/>
  <c r="Y356" i="25" s="1"/>
  <c r="AN356" i="25"/>
  <c r="AC356" i="25" s="1"/>
  <c r="AG356" i="25"/>
  <c r="V356" i="25" s="1"/>
  <c r="AK356" i="25"/>
  <c r="Z356" i="25" s="1"/>
  <c r="AO356" i="25"/>
  <c r="AD356" i="25" s="1"/>
  <c r="AH340" i="25"/>
  <c r="W340" i="25" s="1"/>
  <c r="AL340" i="25"/>
  <c r="AA340" i="25" s="1"/>
  <c r="AE340" i="25"/>
  <c r="T340" i="25" s="1"/>
  <c r="AI340" i="25"/>
  <c r="X340" i="25" s="1"/>
  <c r="AM340" i="25"/>
  <c r="AB340" i="25" s="1"/>
  <c r="AF324" i="25"/>
  <c r="U324" i="25" s="1"/>
  <c r="AJ324" i="25"/>
  <c r="Y324" i="25" s="1"/>
  <c r="AN324" i="25"/>
  <c r="AC324" i="25" s="1"/>
  <c r="AG324" i="25"/>
  <c r="V324" i="25" s="1"/>
  <c r="AK324" i="25"/>
  <c r="Z324" i="25" s="1"/>
  <c r="AO324" i="25"/>
  <c r="AD324" i="25" s="1"/>
  <c r="AH308" i="25"/>
  <c r="W308" i="25" s="1"/>
  <c r="AL308" i="25"/>
  <c r="AA308" i="25" s="1"/>
  <c r="AE308" i="25"/>
  <c r="T308" i="25" s="1"/>
  <c r="AI308" i="25"/>
  <c r="X308" i="25" s="1"/>
  <c r="AM308" i="25"/>
  <c r="AB308" i="25" s="1"/>
  <c r="AF292" i="25"/>
  <c r="U292" i="25" s="1"/>
  <c r="AJ292" i="25"/>
  <c r="Y292" i="25" s="1"/>
  <c r="AN292" i="25"/>
  <c r="AC292" i="25" s="1"/>
  <c r="AG292" i="25"/>
  <c r="V292" i="25" s="1"/>
  <c r="AK292" i="25"/>
  <c r="Z292" i="25" s="1"/>
  <c r="AO292" i="25"/>
  <c r="AD292" i="25" s="1"/>
  <c r="AH276" i="25"/>
  <c r="W276" i="25" s="1"/>
  <c r="AL276" i="25"/>
  <c r="AA276" i="25" s="1"/>
  <c r="AE276" i="25"/>
  <c r="T276" i="25" s="1"/>
  <c r="AI276" i="25"/>
  <c r="X276" i="25" s="1"/>
  <c r="AM276" i="25"/>
  <c r="AB276" i="25" s="1"/>
  <c r="AF260" i="25"/>
  <c r="U260" i="25" s="1"/>
  <c r="AJ260" i="25"/>
  <c r="Y260" i="25" s="1"/>
  <c r="AN260" i="25"/>
  <c r="AC260" i="25" s="1"/>
  <c r="AG260" i="25"/>
  <c r="V260" i="25" s="1"/>
  <c r="AK260" i="25"/>
  <c r="Z260" i="25" s="1"/>
  <c r="AO260" i="25"/>
  <c r="AD260" i="25" s="1"/>
  <c r="AH244" i="25"/>
  <c r="W244" i="25" s="1"/>
  <c r="AL244" i="25"/>
  <c r="AA244" i="25" s="1"/>
  <c r="AE244" i="25"/>
  <c r="T244" i="25" s="1"/>
  <c r="AI244" i="25"/>
  <c r="X244" i="25" s="1"/>
  <c r="AM244" i="25"/>
  <c r="AB244" i="25" s="1"/>
  <c r="AF228" i="25"/>
  <c r="U228" i="25" s="1"/>
  <c r="AJ228" i="25"/>
  <c r="Y228" i="25" s="1"/>
  <c r="AN228" i="25"/>
  <c r="AC228" i="25" s="1"/>
  <c r="AG228" i="25"/>
  <c r="V228" i="25" s="1"/>
  <c r="AK228" i="25"/>
  <c r="Z228" i="25" s="1"/>
  <c r="AO228" i="25"/>
  <c r="AD228" i="25" s="1"/>
  <c r="AH212" i="25"/>
  <c r="W212" i="25" s="1"/>
  <c r="AL212" i="25"/>
  <c r="AA212" i="25" s="1"/>
  <c r="AE212" i="25"/>
  <c r="T212" i="25" s="1"/>
  <c r="AI212" i="25"/>
  <c r="X212" i="25" s="1"/>
  <c r="AM212" i="25"/>
  <c r="AB212" i="25" s="1"/>
  <c r="AF196" i="25"/>
  <c r="U196" i="25" s="1"/>
  <c r="AJ196" i="25"/>
  <c r="Y196" i="25" s="1"/>
  <c r="AN196" i="25"/>
  <c r="AC196" i="25" s="1"/>
  <c r="AG196" i="25"/>
  <c r="V196" i="25" s="1"/>
  <c r="AK196" i="25"/>
  <c r="Z196" i="25" s="1"/>
  <c r="AO196" i="25"/>
  <c r="AD196" i="25" s="1"/>
  <c r="AH168" i="25"/>
  <c r="W168" i="25" s="1"/>
  <c r="AL168" i="25"/>
  <c r="AA168" i="25" s="1"/>
  <c r="AE168" i="25"/>
  <c r="T168" i="25" s="1"/>
  <c r="AI168" i="25"/>
  <c r="X168" i="25" s="1"/>
  <c r="AM168" i="25"/>
  <c r="AB168" i="25" s="1"/>
  <c r="AE157" i="25"/>
  <c r="T157" i="25" s="1"/>
  <c r="AI157" i="25"/>
  <c r="X157" i="25" s="1"/>
  <c r="AM157" i="25"/>
  <c r="AB157" i="25" s="1"/>
  <c r="AF157" i="25"/>
  <c r="U157" i="25" s="1"/>
  <c r="AJ157" i="25"/>
  <c r="Y157" i="25" s="1"/>
  <c r="AN157" i="25"/>
  <c r="AC157" i="25" s="1"/>
  <c r="AH136" i="25"/>
  <c r="W136" i="25" s="1"/>
  <c r="AL136" i="25"/>
  <c r="AA136" i="25" s="1"/>
  <c r="AE136" i="25"/>
  <c r="T136" i="25" s="1"/>
  <c r="AI136" i="25"/>
  <c r="X136" i="25" s="1"/>
  <c r="AM136" i="25"/>
  <c r="AB136" i="25" s="1"/>
  <c r="AE117" i="25"/>
  <c r="T117" i="25" s="1"/>
  <c r="AI117" i="25"/>
  <c r="X117" i="25" s="1"/>
  <c r="AM117" i="25"/>
  <c r="AB117" i="25" s="1"/>
  <c r="AF117" i="25"/>
  <c r="U117" i="25" s="1"/>
  <c r="AJ117" i="25"/>
  <c r="Y117" i="25" s="1"/>
  <c r="AN117" i="25"/>
  <c r="AC117" i="25" s="1"/>
  <c r="AH112" i="25"/>
  <c r="W112" i="25" s="1"/>
  <c r="AL112" i="25"/>
  <c r="AA112" i="25" s="1"/>
  <c r="AE112" i="25"/>
  <c r="T112" i="25" s="1"/>
  <c r="AI112" i="25"/>
  <c r="X112" i="25" s="1"/>
  <c r="AM112" i="25"/>
  <c r="AB112" i="25" s="1"/>
  <c r="AF98" i="25"/>
  <c r="U98" i="25" s="1"/>
  <c r="AJ98" i="25"/>
  <c r="Y98" i="25" s="1"/>
  <c r="AN98" i="25"/>
  <c r="AC98" i="25" s="1"/>
  <c r="AG98" i="25"/>
  <c r="V98" i="25" s="1"/>
  <c r="AK98" i="25"/>
  <c r="Z98" i="25" s="1"/>
  <c r="AO98" i="25"/>
  <c r="AD98" i="25" s="1"/>
  <c r="AJ72" i="25"/>
  <c r="Y72" i="25" s="1"/>
  <c r="AH72" i="25"/>
  <c r="W72" i="25" s="1"/>
  <c r="AE72" i="25"/>
  <c r="T72" i="25" s="1"/>
  <c r="AI72" i="25"/>
  <c r="X72" i="25" s="1"/>
  <c r="AM72" i="25"/>
  <c r="AB72" i="25" s="1"/>
  <c r="AF64" i="25"/>
  <c r="U64" i="25" s="1"/>
  <c r="AN64" i="25"/>
  <c r="AC64" i="25" s="1"/>
  <c r="AL64" i="25"/>
  <c r="AA64" i="25" s="1"/>
  <c r="AG64" i="25"/>
  <c r="V64" i="25" s="1"/>
  <c r="AK64" i="25"/>
  <c r="Z64" i="25" s="1"/>
  <c r="AO64" i="25"/>
  <c r="AD64" i="25" s="1"/>
  <c r="AJ56" i="25"/>
  <c r="Y56" i="25" s="1"/>
  <c r="AH56" i="25"/>
  <c r="W56" i="25" s="1"/>
  <c r="AE56" i="25"/>
  <c r="T56" i="25" s="1"/>
  <c r="AI56" i="25"/>
  <c r="X56" i="25" s="1"/>
  <c r="AM56" i="25"/>
  <c r="AB56" i="25" s="1"/>
  <c r="AF36" i="25"/>
  <c r="U36" i="25" s="1"/>
  <c r="AN36" i="25"/>
  <c r="AC36" i="25" s="1"/>
  <c r="AL36" i="25"/>
  <c r="AA36" i="25" s="1"/>
  <c r="AG36" i="25"/>
  <c r="V36" i="25" s="1"/>
  <c r="AK36" i="25"/>
  <c r="Z36" i="25" s="1"/>
  <c r="AO36" i="25"/>
  <c r="AD36" i="25" s="1"/>
  <c r="AH172" i="25"/>
  <c r="W172" i="25" s="1"/>
  <c r="AL172" i="25"/>
  <c r="AA172" i="25" s="1"/>
  <c r="AE172" i="25"/>
  <c r="T172" i="25" s="1"/>
  <c r="AI172" i="25"/>
  <c r="X172" i="25" s="1"/>
  <c r="AM172" i="25"/>
  <c r="AB172" i="25" s="1"/>
  <c r="AF156" i="25"/>
  <c r="U156" i="25" s="1"/>
  <c r="AJ156" i="25"/>
  <c r="Y156" i="25" s="1"/>
  <c r="AN156" i="25"/>
  <c r="AC156" i="25" s="1"/>
  <c r="AG156" i="25"/>
  <c r="V156" i="25" s="1"/>
  <c r="AK156" i="25"/>
  <c r="Z156" i="25" s="1"/>
  <c r="AO156" i="25"/>
  <c r="AD156" i="25" s="1"/>
  <c r="AJ983" i="25"/>
  <c r="Y983" i="25" s="1"/>
  <c r="AH983" i="25"/>
  <c r="W983" i="25" s="1"/>
  <c r="AE983" i="25"/>
  <c r="T983" i="25" s="1"/>
  <c r="AI983" i="25"/>
  <c r="X983" i="25" s="1"/>
  <c r="AM983" i="25"/>
  <c r="AB983" i="25" s="1"/>
  <c r="AH905" i="25"/>
  <c r="W905" i="25" s="1"/>
  <c r="AF905" i="25"/>
  <c r="U905" i="25" s="1"/>
  <c r="AN905" i="25"/>
  <c r="AC905" i="25" s="1"/>
  <c r="AG905" i="25"/>
  <c r="V905" i="25" s="1"/>
  <c r="AK905" i="25"/>
  <c r="Z905" i="25" s="1"/>
  <c r="AO905" i="25"/>
  <c r="AD905" i="25" s="1"/>
  <c r="AJ895" i="25"/>
  <c r="Y895" i="25" s="1"/>
  <c r="AH895" i="25"/>
  <c r="W895" i="25" s="1"/>
  <c r="AE895" i="25"/>
  <c r="T895" i="25" s="1"/>
  <c r="AI895" i="25"/>
  <c r="X895" i="25" s="1"/>
  <c r="AM895" i="25"/>
  <c r="AB895" i="25" s="1"/>
  <c r="AF887" i="25"/>
  <c r="U887" i="25" s="1"/>
  <c r="AN887" i="25"/>
  <c r="AC887" i="25" s="1"/>
  <c r="AL887" i="25"/>
  <c r="AA887" i="25" s="1"/>
  <c r="AG887" i="25"/>
  <c r="V887" i="25" s="1"/>
  <c r="AK887" i="25"/>
  <c r="Z887" i="25" s="1"/>
  <c r="AO887" i="25"/>
  <c r="AD887" i="25" s="1"/>
  <c r="AJ879" i="25"/>
  <c r="Y879" i="25" s="1"/>
  <c r="AH879" i="25"/>
  <c r="W879" i="25" s="1"/>
  <c r="AE879" i="25"/>
  <c r="T879" i="25" s="1"/>
  <c r="AI879" i="25"/>
  <c r="X879" i="25" s="1"/>
  <c r="AM879" i="25"/>
  <c r="AB879" i="25" s="1"/>
  <c r="AF871" i="25"/>
  <c r="U871" i="25" s="1"/>
  <c r="AN871" i="25"/>
  <c r="AC871" i="25" s="1"/>
  <c r="AL871" i="25"/>
  <c r="AA871" i="25" s="1"/>
  <c r="AG871" i="25"/>
  <c r="V871" i="25" s="1"/>
  <c r="AK871" i="25"/>
  <c r="Z871" i="25" s="1"/>
  <c r="AO871" i="25"/>
  <c r="AD871" i="25" s="1"/>
  <c r="AJ863" i="25"/>
  <c r="Y863" i="25" s="1"/>
  <c r="AH863" i="25"/>
  <c r="W863" i="25" s="1"/>
  <c r="AE863" i="25"/>
  <c r="T863" i="25" s="1"/>
  <c r="AI863" i="25"/>
  <c r="X863" i="25" s="1"/>
  <c r="AM863" i="25"/>
  <c r="AB863" i="25" s="1"/>
  <c r="AF855" i="25"/>
  <c r="U855" i="25" s="1"/>
  <c r="AN855" i="25"/>
  <c r="AC855" i="25" s="1"/>
  <c r="AL855" i="25"/>
  <c r="AA855" i="25" s="1"/>
  <c r="AG855" i="25"/>
  <c r="V855" i="25" s="1"/>
  <c r="AK855" i="25"/>
  <c r="Z855" i="25" s="1"/>
  <c r="AO855" i="25"/>
  <c r="AD855" i="25" s="1"/>
  <c r="AJ847" i="25"/>
  <c r="Y847" i="25" s="1"/>
  <c r="AH847" i="25"/>
  <c r="W847" i="25" s="1"/>
  <c r="AE847" i="25"/>
  <c r="T847" i="25" s="1"/>
  <c r="AI847" i="25"/>
  <c r="X847" i="25" s="1"/>
  <c r="AM847" i="25"/>
  <c r="AB847" i="25" s="1"/>
  <c r="AF839" i="25"/>
  <c r="U839" i="25" s="1"/>
  <c r="AN839" i="25"/>
  <c r="AC839" i="25" s="1"/>
  <c r="AL839" i="25"/>
  <c r="AA839" i="25" s="1"/>
  <c r="AG839" i="25"/>
  <c r="V839" i="25" s="1"/>
  <c r="AK839" i="25"/>
  <c r="Z839" i="25" s="1"/>
  <c r="AO839" i="25"/>
  <c r="AD839" i="25" s="1"/>
  <c r="AJ831" i="25"/>
  <c r="Y831" i="25" s="1"/>
  <c r="AH831" i="25"/>
  <c r="W831" i="25" s="1"/>
  <c r="AE831" i="25"/>
  <c r="T831" i="25" s="1"/>
  <c r="AI831" i="25"/>
  <c r="X831" i="25" s="1"/>
  <c r="AM831" i="25"/>
  <c r="AB831" i="25" s="1"/>
  <c r="AF823" i="25"/>
  <c r="U823" i="25" s="1"/>
  <c r="AN823" i="25"/>
  <c r="AC823" i="25" s="1"/>
  <c r="AL823" i="25"/>
  <c r="AA823" i="25" s="1"/>
  <c r="AG823" i="25"/>
  <c r="V823" i="25" s="1"/>
  <c r="AK823" i="25"/>
  <c r="Z823" i="25" s="1"/>
  <c r="AO823" i="25"/>
  <c r="AD823" i="25" s="1"/>
  <c r="AJ815" i="25"/>
  <c r="Y815" i="25" s="1"/>
  <c r="AH815" i="25"/>
  <c r="W815" i="25" s="1"/>
  <c r="AE815" i="25"/>
  <c r="T815" i="25" s="1"/>
  <c r="AI815" i="25"/>
  <c r="X815" i="25" s="1"/>
  <c r="AM815" i="25"/>
  <c r="AB815" i="25" s="1"/>
  <c r="AF807" i="25"/>
  <c r="U807" i="25" s="1"/>
  <c r="AN807" i="25"/>
  <c r="AC807" i="25" s="1"/>
  <c r="AL807" i="25"/>
  <c r="AA807" i="25" s="1"/>
  <c r="AG807" i="25"/>
  <c r="V807" i="25" s="1"/>
  <c r="AK807" i="25"/>
  <c r="Z807" i="25" s="1"/>
  <c r="AO807" i="25"/>
  <c r="AD807" i="25" s="1"/>
  <c r="AJ799" i="25"/>
  <c r="Y799" i="25" s="1"/>
  <c r="AH799" i="25"/>
  <c r="W799" i="25" s="1"/>
  <c r="AE799" i="25"/>
  <c r="T799" i="25" s="1"/>
  <c r="AI799" i="25"/>
  <c r="X799" i="25" s="1"/>
  <c r="AM799" i="25"/>
  <c r="AB799" i="25" s="1"/>
  <c r="AF791" i="25"/>
  <c r="U791" i="25" s="1"/>
  <c r="AN791" i="25"/>
  <c r="AC791" i="25" s="1"/>
  <c r="AL791" i="25"/>
  <c r="AA791" i="25" s="1"/>
  <c r="AG791" i="25"/>
  <c r="V791" i="25" s="1"/>
  <c r="AK791" i="25"/>
  <c r="Z791" i="25" s="1"/>
  <c r="AO791" i="25"/>
  <c r="AD791" i="25" s="1"/>
  <c r="AK1020" i="25"/>
  <c r="Z1020" i="25" s="1"/>
  <c r="AE1020" i="25"/>
  <c r="T1020" i="25" s="1"/>
  <c r="AM1020" i="25"/>
  <c r="AB1020" i="25" s="1"/>
  <c r="AH1020" i="25"/>
  <c r="W1020" i="25" s="1"/>
  <c r="AL1020" i="25"/>
  <c r="AA1020" i="25" s="1"/>
  <c r="AF1007" i="25"/>
  <c r="U1007" i="25" s="1"/>
  <c r="AN1007" i="25"/>
  <c r="AC1007" i="25" s="1"/>
  <c r="AL1007" i="25"/>
  <c r="AA1007" i="25" s="1"/>
  <c r="AG1007" i="25"/>
  <c r="V1007" i="25" s="1"/>
  <c r="AK1007" i="25"/>
  <c r="Z1007" i="25" s="1"/>
  <c r="AO1007" i="25"/>
  <c r="AD1007" i="25" s="1"/>
  <c r="AJ999" i="25"/>
  <c r="Y999" i="25" s="1"/>
  <c r="AH999" i="25"/>
  <c r="W999" i="25" s="1"/>
  <c r="AE999" i="25"/>
  <c r="T999" i="25" s="1"/>
  <c r="AI999" i="25"/>
  <c r="X999" i="25" s="1"/>
  <c r="AM999" i="25"/>
  <c r="AB999" i="25" s="1"/>
  <c r="AF991" i="25"/>
  <c r="U991" i="25" s="1"/>
  <c r="AN991" i="25"/>
  <c r="AC991" i="25" s="1"/>
  <c r="AL991" i="25"/>
  <c r="AA991" i="25" s="1"/>
  <c r="AG991" i="25"/>
  <c r="V991" i="25" s="1"/>
  <c r="AK991" i="25"/>
  <c r="Z991" i="25" s="1"/>
  <c r="AO991" i="25"/>
  <c r="AD991" i="25" s="1"/>
  <c r="AJ959" i="25"/>
  <c r="Y959" i="25" s="1"/>
  <c r="AH959" i="25"/>
  <c r="W959" i="25" s="1"/>
  <c r="AE959" i="25"/>
  <c r="T959" i="25" s="1"/>
  <c r="AI959" i="25"/>
  <c r="X959" i="25" s="1"/>
  <c r="AM959" i="25"/>
  <c r="AB959" i="25" s="1"/>
  <c r="AG736" i="25"/>
  <c r="V736" i="25" s="1"/>
  <c r="AO736" i="25"/>
  <c r="AD736" i="25" s="1"/>
  <c r="AI736" i="25"/>
  <c r="X736" i="25" s="1"/>
  <c r="AF736" i="25"/>
  <c r="U736" i="25" s="1"/>
  <c r="AJ736" i="25"/>
  <c r="Y736" i="25" s="1"/>
  <c r="AN736" i="25"/>
  <c r="AC736" i="25" s="1"/>
  <c r="AK716" i="25"/>
  <c r="Z716" i="25" s="1"/>
  <c r="AE716" i="25"/>
  <c r="T716" i="25" s="1"/>
  <c r="AM716" i="25"/>
  <c r="AB716" i="25" s="1"/>
  <c r="AH716" i="25"/>
  <c r="W716" i="25" s="1"/>
  <c r="AL716" i="25"/>
  <c r="AA716" i="25" s="1"/>
  <c r="AG684" i="25"/>
  <c r="V684" i="25" s="1"/>
  <c r="AO684" i="25"/>
  <c r="AD684" i="25" s="1"/>
  <c r="AI684" i="25"/>
  <c r="X684" i="25" s="1"/>
  <c r="AF684" i="25"/>
  <c r="U684" i="25" s="1"/>
  <c r="AJ684" i="25"/>
  <c r="Y684" i="25" s="1"/>
  <c r="AN684" i="25"/>
  <c r="AC684" i="25" s="1"/>
  <c r="AI610" i="25"/>
  <c r="X610" i="25" s="1"/>
  <c r="AG610" i="25"/>
  <c r="V610" i="25" s="1"/>
  <c r="AO610" i="25"/>
  <c r="AD610" i="25" s="1"/>
  <c r="AH610" i="25"/>
  <c r="W610" i="25" s="1"/>
  <c r="AL610" i="25"/>
  <c r="AA610" i="25" s="1"/>
  <c r="AE578" i="25"/>
  <c r="T578" i="25" s="1"/>
  <c r="AM578" i="25"/>
  <c r="AB578" i="25" s="1"/>
  <c r="AK578" i="25"/>
  <c r="Z578" i="25" s="1"/>
  <c r="AF578" i="25"/>
  <c r="U578" i="25" s="1"/>
  <c r="AJ578" i="25"/>
  <c r="Y578" i="25" s="1"/>
  <c r="AN578" i="25"/>
  <c r="AC578" i="25" s="1"/>
  <c r="AH470" i="25"/>
  <c r="W470" i="25" s="1"/>
  <c r="AL470" i="25"/>
  <c r="AA470" i="25" s="1"/>
  <c r="AE470" i="25"/>
  <c r="T470" i="25" s="1"/>
  <c r="AI470" i="25"/>
  <c r="X470" i="25" s="1"/>
  <c r="AM470" i="25"/>
  <c r="AB470" i="25" s="1"/>
  <c r="AF438" i="25"/>
  <c r="U438" i="25" s="1"/>
  <c r="AJ438" i="25"/>
  <c r="Y438" i="25" s="1"/>
  <c r="AN438" i="25"/>
  <c r="AC438" i="25" s="1"/>
  <c r="AG438" i="25"/>
  <c r="V438" i="25" s="1"/>
  <c r="AK438" i="25"/>
  <c r="Z438" i="25" s="1"/>
  <c r="AO438" i="25"/>
  <c r="AD438" i="25" s="1"/>
  <c r="AH406" i="25"/>
  <c r="W406" i="25" s="1"/>
  <c r="AL406" i="25"/>
  <c r="AA406" i="25" s="1"/>
  <c r="AE406" i="25"/>
  <c r="T406" i="25" s="1"/>
  <c r="AI406" i="25"/>
  <c r="X406" i="25" s="1"/>
  <c r="AM406" i="25"/>
  <c r="AB406" i="25" s="1"/>
  <c r="AF374" i="25"/>
  <c r="U374" i="25" s="1"/>
  <c r="AJ374" i="25"/>
  <c r="Y374" i="25" s="1"/>
  <c r="AN374" i="25"/>
  <c r="AC374" i="25" s="1"/>
  <c r="AG374" i="25"/>
  <c r="V374" i="25" s="1"/>
  <c r="AK374" i="25"/>
  <c r="Z374" i="25" s="1"/>
  <c r="AO374" i="25"/>
  <c r="AD374" i="25" s="1"/>
  <c r="AH342" i="25"/>
  <c r="W342" i="25" s="1"/>
  <c r="AL342" i="25"/>
  <c r="AA342" i="25" s="1"/>
  <c r="AE342" i="25"/>
  <c r="T342" i="25" s="1"/>
  <c r="AI342" i="25"/>
  <c r="X342" i="25" s="1"/>
  <c r="AM342" i="25"/>
  <c r="AB342" i="25" s="1"/>
  <c r="AF310" i="25"/>
  <c r="U310" i="25" s="1"/>
  <c r="AJ310" i="25"/>
  <c r="Y310" i="25" s="1"/>
  <c r="AN310" i="25"/>
  <c r="AC310" i="25" s="1"/>
  <c r="AG310" i="25"/>
  <c r="V310" i="25" s="1"/>
  <c r="AK310" i="25"/>
  <c r="Z310" i="25" s="1"/>
  <c r="AO310" i="25"/>
  <c r="AD310" i="25" s="1"/>
  <c r="AH278" i="25"/>
  <c r="W278" i="25" s="1"/>
  <c r="AL278" i="25"/>
  <c r="AA278" i="25" s="1"/>
  <c r="AE278" i="25"/>
  <c r="T278" i="25" s="1"/>
  <c r="AI278" i="25"/>
  <c r="X278" i="25" s="1"/>
  <c r="AM278" i="25"/>
  <c r="AB278" i="25" s="1"/>
  <c r="AF246" i="25"/>
  <c r="U246" i="25" s="1"/>
  <c r="AJ246" i="25"/>
  <c r="Y246" i="25" s="1"/>
  <c r="AN246" i="25"/>
  <c r="AC246" i="25" s="1"/>
  <c r="AG246" i="25"/>
  <c r="V246" i="25" s="1"/>
  <c r="AK246" i="25"/>
  <c r="Z246" i="25" s="1"/>
  <c r="AO246" i="25"/>
  <c r="AD246" i="25" s="1"/>
  <c r="AH214" i="25"/>
  <c r="W214" i="25" s="1"/>
  <c r="AL214" i="25"/>
  <c r="AA214" i="25" s="1"/>
  <c r="AE214" i="25"/>
  <c r="T214" i="25" s="1"/>
  <c r="AI214" i="25"/>
  <c r="X214" i="25" s="1"/>
  <c r="AM214" i="25"/>
  <c r="AB214" i="25" s="1"/>
  <c r="AF180" i="25"/>
  <c r="U180" i="25" s="1"/>
  <c r="AJ180" i="25"/>
  <c r="Y180" i="25" s="1"/>
  <c r="AN180" i="25"/>
  <c r="AC180" i="25" s="1"/>
  <c r="AG180" i="25"/>
  <c r="V180" i="25" s="1"/>
  <c r="AK180" i="25"/>
  <c r="Z180" i="25" s="1"/>
  <c r="AO180" i="25"/>
  <c r="AD180" i="25" s="1"/>
  <c r="AH158" i="25"/>
  <c r="W158" i="25" s="1"/>
  <c r="AL158" i="25"/>
  <c r="AA158" i="25" s="1"/>
  <c r="AE158" i="25"/>
  <c r="T158" i="25" s="1"/>
  <c r="AI158" i="25"/>
  <c r="X158" i="25" s="1"/>
  <c r="AM158" i="25"/>
  <c r="AB158" i="25" s="1"/>
  <c r="AH66" i="25"/>
  <c r="W66" i="25" s="1"/>
  <c r="AF66" i="25"/>
  <c r="U66" i="25" s="1"/>
  <c r="AN66" i="25"/>
  <c r="AC66" i="25" s="1"/>
  <c r="AG66" i="25"/>
  <c r="V66" i="25" s="1"/>
  <c r="AK66" i="25"/>
  <c r="Z66" i="25" s="1"/>
  <c r="AO66" i="25"/>
  <c r="AD66" i="25" s="1"/>
  <c r="AL58" i="25"/>
  <c r="AA58" i="25" s="1"/>
  <c r="AJ58" i="25"/>
  <c r="Y58" i="25" s="1"/>
  <c r="AE58" i="25"/>
  <c r="T58" i="25" s="1"/>
  <c r="AI58" i="25"/>
  <c r="X58" i="25" s="1"/>
  <c r="AM58" i="25"/>
  <c r="AB58" i="25" s="1"/>
  <c r="AH50" i="25"/>
  <c r="W50" i="25" s="1"/>
  <c r="AF50" i="25"/>
  <c r="U50" i="25" s="1"/>
  <c r="AN50" i="25"/>
  <c r="AC50" i="25" s="1"/>
  <c r="AG50" i="25"/>
  <c r="V50" i="25" s="1"/>
  <c r="AK50" i="25"/>
  <c r="Z50" i="25" s="1"/>
  <c r="AO50" i="25"/>
  <c r="AD50" i="25" s="1"/>
  <c r="AL921" i="25"/>
  <c r="AA921" i="25" s="1"/>
  <c r="AJ921" i="25"/>
  <c r="Y921" i="25" s="1"/>
  <c r="AE921" i="25"/>
  <c r="T921" i="25" s="1"/>
  <c r="AI921" i="25"/>
  <c r="X921" i="25" s="1"/>
  <c r="AM921" i="25"/>
  <c r="AB921" i="25" s="1"/>
  <c r="AG744" i="25"/>
  <c r="V744" i="25" s="1"/>
  <c r="AO744" i="25"/>
  <c r="AD744" i="25" s="1"/>
  <c r="AI744" i="25"/>
  <c r="X744" i="25" s="1"/>
  <c r="AF744" i="25"/>
  <c r="U744" i="25" s="1"/>
  <c r="AJ744" i="25"/>
  <c r="Y744" i="25" s="1"/>
  <c r="AN744" i="25"/>
  <c r="AC744" i="25" s="1"/>
  <c r="AK704" i="25"/>
  <c r="Z704" i="25" s="1"/>
  <c r="AE704" i="25"/>
  <c r="T704" i="25" s="1"/>
  <c r="AM704" i="25"/>
  <c r="AB704" i="25" s="1"/>
  <c r="AH704" i="25"/>
  <c r="W704" i="25" s="1"/>
  <c r="AL704" i="25"/>
  <c r="AA704" i="25" s="1"/>
  <c r="AG672" i="25"/>
  <c r="V672" i="25" s="1"/>
  <c r="AO672" i="25"/>
  <c r="AD672" i="25" s="1"/>
  <c r="AI672" i="25"/>
  <c r="X672" i="25" s="1"/>
  <c r="AF672" i="25"/>
  <c r="U672" i="25" s="1"/>
  <c r="AJ672" i="25"/>
  <c r="Y672" i="25" s="1"/>
  <c r="AN672" i="25"/>
  <c r="AC672" i="25" s="1"/>
  <c r="AI634" i="25"/>
  <c r="X634" i="25" s="1"/>
  <c r="AG634" i="25"/>
  <c r="V634" i="25" s="1"/>
  <c r="AO634" i="25"/>
  <c r="AD634" i="25" s="1"/>
  <c r="AH634" i="25"/>
  <c r="W634" i="25" s="1"/>
  <c r="AL634" i="25"/>
  <c r="AA634" i="25" s="1"/>
  <c r="AE602" i="25"/>
  <c r="T602" i="25" s="1"/>
  <c r="AM602" i="25"/>
  <c r="AB602" i="25" s="1"/>
  <c r="AK602" i="25"/>
  <c r="Z602" i="25" s="1"/>
  <c r="AF602" i="25"/>
  <c r="U602" i="25" s="1"/>
  <c r="AJ602" i="25"/>
  <c r="Y602" i="25" s="1"/>
  <c r="AN602" i="25"/>
  <c r="AC602" i="25" s="1"/>
  <c r="AI570" i="25"/>
  <c r="X570" i="25" s="1"/>
  <c r="AG570" i="25"/>
  <c r="V570" i="25" s="1"/>
  <c r="AO570" i="25"/>
  <c r="AD570" i="25" s="1"/>
  <c r="AH570" i="25"/>
  <c r="W570" i="25" s="1"/>
  <c r="AL570" i="25"/>
  <c r="AA570" i="25" s="1"/>
  <c r="AE562" i="25"/>
  <c r="T562" i="25" s="1"/>
  <c r="AM562" i="25"/>
  <c r="AB562" i="25" s="1"/>
  <c r="AK562" i="25"/>
  <c r="Z562" i="25" s="1"/>
  <c r="AF562" i="25"/>
  <c r="U562" i="25" s="1"/>
  <c r="AJ562" i="25"/>
  <c r="Y562" i="25" s="1"/>
  <c r="AN562" i="25"/>
  <c r="AC562" i="25" s="1"/>
  <c r="AI554" i="25"/>
  <c r="X554" i="25" s="1"/>
  <c r="AG554" i="25"/>
  <c r="V554" i="25" s="1"/>
  <c r="AO554" i="25"/>
  <c r="AD554" i="25" s="1"/>
  <c r="AH554" i="25"/>
  <c r="W554" i="25" s="1"/>
  <c r="AL554" i="25"/>
  <c r="AA554" i="25" s="1"/>
  <c r="AE546" i="25"/>
  <c r="T546" i="25" s="1"/>
  <c r="AM546" i="25"/>
  <c r="AB546" i="25" s="1"/>
  <c r="AK546" i="25"/>
  <c r="Z546" i="25" s="1"/>
  <c r="AF546" i="25"/>
  <c r="U546" i="25" s="1"/>
  <c r="AJ546" i="25"/>
  <c r="Y546" i="25" s="1"/>
  <c r="AN546" i="25"/>
  <c r="AC546" i="25" s="1"/>
  <c r="AH538" i="25"/>
  <c r="W538" i="25" s="1"/>
  <c r="AL538" i="25"/>
  <c r="AA538" i="25" s="1"/>
  <c r="AE538" i="25"/>
  <c r="T538" i="25" s="1"/>
  <c r="AI538" i="25"/>
  <c r="X538" i="25" s="1"/>
  <c r="AM538" i="25"/>
  <c r="AB538" i="25" s="1"/>
  <c r="AF530" i="25"/>
  <c r="U530" i="25" s="1"/>
  <c r="AJ530" i="25"/>
  <c r="Y530" i="25" s="1"/>
  <c r="AN530" i="25"/>
  <c r="AC530" i="25" s="1"/>
  <c r="AG530" i="25"/>
  <c r="V530" i="25" s="1"/>
  <c r="AK530" i="25"/>
  <c r="Z530" i="25" s="1"/>
  <c r="AO530" i="25"/>
  <c r="AD530" i="25" s="1"/>
  <c r="AH522" i="25"/>
  <c r="W522" i="25" s="1"/>
  <c r="AL522" i="25"/>
  <c r="AA522" i="25" s="1"/>
  <c r="AE522" i="25"/>
  <c r="T522" i="25" s="1"/>
  <c r="AI522" i="25"/>
  <c r="X522" i="25" s="1"/>
  <c r="AM522" i="25"/>
  <c r="AB522" i="25" s="1"/>
  <c r="AF514" i="25"/>
  <c r="U514" i="25" s="1"/>
  <c r="AJ514" i="25"/>
  <c r="Y514" i="25" s="1"/>
  <c r="AN514" i="25"/>
  <c r="AC514" i="25" s="1"/>
  <c r="AG514" i="25"/>
  <c r="V514" i="25" s="1"/>
  <c r="AK514" i="25"/>
  <c r="Z514" i="25" s="1"/>
  <c r="AO514" i="25"/>
  <c r="AD514" i="25" s="1"/>
  <c r="AH506" i="25"/>
  <c r="W506" i="25" s="1"/>
  <c r="AL506" i="25"/>
  <c r="AA506" i="25" s="1"/>
  <c r="AE506" i="25"/>
  <c r="T506" i="25" s="1"/>
  <c r="AI506" i="25"/>
  <c r="X506" i="25" s="1"/>
  <c r="AM506" i="25"/>
  <c r="AB506" i="25" s="1"/>
  <c r="AF498" i="25"/>
  <c r="U498" i="25" s="1"/>
  <c r="AJ498" i="25"/>
  <c r="Y498" i="25" s="1"/>
  <c r="AN498" i="25"/>
  <c r="AC498" i="25" s="1"/>
  <c r="AG498" i="25"/>
  <c r="V498" i="25" s="1"/>
  <c r="AK498" i="25"/>
  <c r="Z498" i="25" s="1"/>
  <c r="AO498" i="25"/>
  <c r="AD498" i="25" s="1"/>
  <c r="AH478" i="25"/>
  <c r="W478" i="25" s="1"/>
  <c r="AL478" i="25"/>
  <c r="AA478" i="25" s="1"/>
  <c r="AE478" i="25"/>
  <c r="T478" i="25" s="1"/>
  <c r="AI478" i="25"/>
  <c r="X478" i="25" s="1"/>
  <c r="AM478" i="25"/>
  <c r="AB478" i="25" s="1"/>
  <c r="AF446" i="25"/>
  <c r="U446" i="25" s="1"/>
  <c r="AJ446" i="25"/>
  <c r="Y446" i="25" s="1"/>
  <c r="AN446" i="25"/>
  <c r="AC446" i="25" s="1"/>
  <c r="AG446" i="25"/>
  <c r="V446" i="25" s="1"/>
  <c r="AK446" i="25"/>
  <c r="Z446" i="25" s="1"/>
  <c r="AO446" i="25"/>
  <c r="AD446" i="25" s="1"/>
  <c r="AH414" i="25"/>
  <c r="W414" i="25" s="1"/>
  <c r="AL414" i="25"/>
  <c r="AA414" i="25" s="1"/>
  <c r="AE414" i="25"/>
  <c r="T414" i="25" s="1"/>
  <c r="AI414" i="25"/>
  <c r="X414" i="25" s="1"/>
  <c r="AM414" i="25"/>
  <c r="AB414" i="25" s="1"/>
  <c r="AF382" i="25"/>
  <c r="U382" i="25" s="1"/>
  <c r="AJ382" i="25"/>
  <c r="Y382" i="25" s="1"/>
  <c r="AN382" i="25"/>
  <c r="AC382" i="25" s="1"/>
  <c r="AG382" i="25"/>
  <c r="V382" i="25" s="1"/>
  <c r="AK382" i="25"/>
  <c r="Z382" i="25" s="1"/>
  <c r="AO382" i="25"/>
  <c r="AD382" i="25" s="1"/>
  <c r="AH350" i="25"/>
  <c r="W350" i="25" s="1"/>
  <c r="AL350" i="25"/>
  <c r="AA350" i="25" s="1"/>
  <c r="AE350" i="25"/>
  <c r="T350" i="25" s="1"/>
  <c r="AI350" i="25"/>
  <c r="X350" i="25" s="1"/>
  <c r="AM350" i="25"/>
  <c r="AB350" i="25" s="1"/>
  <c r="AF318" i="25"/>
  <c r="U318" i="25" s="1"/>
  <c r="AJ318" i="25"/>
  <c r="Y318" i="25" s="1"/>
  <c r="AN318" i="25"/>
  <c r="AC318" i="25" s="1"/>
  <c r="AG318" i="25"/>
  <c r="V318" i="25" s="1"/>
  <c r="AK318" i="25"/>
  <c r="Z318" i="25" s="1"/>
  <c r="AO318" i="25"/>
  <c r="AD318" i="25" s="1"/>
  <c r="AH286" i="25"/>
  <c r="W286" i="25" s="1"/>
  <c r="AL286" i="25"/>
  <c r="AA286" i="25" s="1"/>
  <c r="AE286" i="25"/>
  <c r="T286" i="25" s="1"/>
  <c r="AI286" i="25"/>
  <c r="X286" i="25" s="1"/>
  <c r="AM286" i="25"/>
  <c r="AB286" i="25" s="1"/>
  <c r="AF254" i="25"/>
  <c r="U254" i="25" s="1"/>
  <c r="AJ254" i="25"/>
  <c r="Y254" i="25" s="1"/>
  <c r="AN254" i="25"/>
  <c r="AC254" i="25" s="1"/>
  <c r="AG254" i="25"/>
  <c r="V254" i="25" s="1"/>
  <c r="AK254" i="25"/>
  <c r="Z254" i="25" s="1"/>
  <c r="AO254" i="25"/>
  <c r="AD254" i="25" s="1"/>
  <c r="AH222" i="25"/>
  <c r="W222" i="25" s="1"/>
  <c r="AL222" i="25"/>
  <c r="AA222" i="25" s="1"/>
  <c r="AE222" i="25"/>
  <c r="T222" i="25" s="1"/>
  <c r="AI222" i="25"/>
  <c r="X222" i="25" s="1"/>
  <c r="AM222" i="25"/>
  <c r="AB222" i="25" s="1"/>
  <c r="AF190" i="25"/>
  <c r="U190" i="25" s="1"/>
  <c r="AJ190" i="25"/>
  <c r="Y190" i="25" s="1"/>
  <c r="AN190" i="25"/>
  <c r="AC190" i="25" s="1"/>
  <c r="AG190" i="25"/>
  <c r="V190" i="25" s="1"/>
  <c r="AK190" i="25"/>
  <c r="Z190" i="25" s="1"/>
  <c r="AO190" i="25"/>
  <c r="AD190" i="25" s="1"/>
  <c r="AH142" i="25"/>
  <c r="W142" i="25" s="1"/>
  <c r="AL142" i="25"/>
  <c r="AA142" i="25" s="1"/>
  <c r="AE142" i="25"/>
  <c r="T142" i="25" s="1"/>
  <c r="AI142" i="25"/>
  <c r="X142" i="25" s="1"/>
  <c r="AM142" i="25"/>
  <c r="AB142" i="25" s="1"/>
  <c r="AF100" i="25"/>
  <c r="U100" i="25" s="1"/>
  <c r="AJ100" i="25"/>
  <c r="Y100" i="25" s="1"/>
  <c r="AN100" i="25"/>
  <c r="AC100" i="25" s="1"/>
  <c r="AG100" i="25"/>
  <c r="V100" i="25" s="1"/>
  <c r="AK100" i="25"/>
  <c r="Z100" i="25" s="1"/>
  <c r="AO100" i="25"/>
  <c r="AD100" i="25" s="1"/>
  <c r="AH92" i="25"/>
  <c r="W92" i="25" s="1"/>
  <c r="AL92" i="25"/>
  <c r="AA92" i="25" s="1"/>
  <c r="AE92" i="25"/>
  <c r="T92" i="25" s="1"/>
  <c r="AI92" i="25"/>
  <c r="X92" i="25" s="1"/>
  <c r="AM92" i="25"/>
  <c r="AB92" i="25" s="1"/>
  <c r="AF84" i="25"/>
  <c r="U84" i="25" s="1"/>
  <c r="AJ84" i="25"/>
  <c r="Y84" i="25" s="1"/>
  <c r="AN84" i="25"/>
  <c r="AC84" i="25" s="1"/>
  <c r="AG84" i="25"/>
  <c r="V84" i="25" s="1"/>
  <c r="AK84" i="25"/>
  <c r="Z84" i="25" s="1"/>
  <c r="AO84" i="25"/>
  <c r="AD84" i="25" s="1"/>
  <c r="AL26" i="25"/>
  <c r="AA26" i="25" s="1"/>
  <c r="AJ26" i="25"/>
  <c r="Y26" i="25" s="1"/>
  <c r="AE26" i="25"/>
  <c r="T26" i="25" s="1"/>
  <c r="AI26" i="25"/>
  <c r="X26" i="25" s="1"/>
  <c r="AM26" i="25"/>
  <c r="AB26" i="25" s="1"/>
  <c r="AF751" i="25"/>
  <c r="U751" i="25" s="1"/>
  <c r="AN751" i="25"/>
  <c r="AC751" i="25" s="1"/>
  <c r="AL751" i="25"/>
  <c r="AA751" i="25" s="1"/>
  <c r="AG751" i="25"/>
  <c r="V751" i="25" s="1"/>
  <c r="AK751" i="25"/>
  <c r="Z751" i="25" s="1"/>
  <c r="AO751" i="25"/>
  <c r="AD751" i="25" s="1"/>
  <c r="AK732" i="25"/>
  <c r="Z732" i="25" s="1"/>
  <c r="AE732" i="25"/>
  <c r="T732" i="25" s="1"/>
  <c r="AM732" i="25"/>
  <c r="AB732" i="25" s="1"/>
  <c r="AH732" i="25"/>
  <c r="W732" i="25" s="1"/>
  <c r="AL732" i="25"/>
  <c r="AA732" i="25" s="1"/>
  <c r="AG692" i="25"/>
  <c r="V692" i="25" s="1"/>
  <c r="AO692" i="25"/>
  <c r="AD692" i="25" s="1"/>
  <c r="AI692" i="25"/>
  <c r="X692" i="25" s="1"/>
  <c r="AF692" i="25"/>
  <c r="U692" i="25" s="1"/>
  <c r="AJ692" i="25"/>
  <c r="Y692" i="25" s="1"/>
  <c r="AN692" i="25"/>
  <c r="AC692" i="25" s="1"/>
  <c r="AI658" i="25"/>
  <c r="X658" i="25" s="1"/>
  <c r="AG658" i="25"/>
  <c r="V658" i="25" s="1"/>
  <c r="AO658" i="25"/>
  <c r="AD658" i="25" s="1"/>
  <c r="AH658" i="25"/>
  <c r="W658" i="25" s="1"/>
  <c r="AL658" i="25"/>
  <c r="AA658" i="25" s="1"/>
  <c r="AE650" i="25"/>
  <c r="T650" i="25" s="1"/>
  <c r="AM650" i="25"/>
  <c r="AB650" i="25" s="1"/>
  <c r="AK650" i="25"/>
  <c r="Z650" i="25" s="1"/>
  <c r="AF650" i="25"/>
  <c r="U650" i="25" s="1"/>
  <c r="AJ650" i="25"/>
  <c r="Y650" i="25" s="1"/>
  <c r="AN650" i="25"/>
  <c r="AC650" i="25" s="1"/>
  <c r="AI642" i="25"/>
  <c r="X642" i="25" s="1"/>
  <c r="AG642" i="25"/>
  <c r="V642" i="25" s="1"/>
  <c r="AO642" i="25"/>
  <c r="AD642" i="25" s="1"/>
  <c r="AH642" i="25"/>
  <c r="W642" i="25" s="1"/>
  <c r="AL642" i="25"/>
  <c r="AA642" i="25" s="1"/>
  <c r="AE606" i="25"/>
  <c r="T606" i="25" s="1"/>
  <c r="AM606" i="25"/>
  <c r="AB606" i="25" s="1"/>
  <c r="AK606" i="25"/>
  <c r="Z606" i="25" s="1"/>
  <c r="AF606" i="25"/>
  <c r="U606" i="25" s="1"/>
  <c r="AJ606" i="25"/>
  <c r="Y606" i="25" s="1"/>
  <c r="AN606" i="25"/>
  <c r="AC606" i="25" s="1"/>
  <c r="AH466" i="25"/>
  <c r="W466" i="25" s="1"/>
  <c r="AL466" i="25"/>
  <c r="AA466" i="25" s="1"/>
  <c r="AE466" i="25"/>
  <c r="T466" i="25" s="1"/>
  <c r="AI466" i="25"/>
  <c r="X466" i="25" s="1"/>
  <c r="AM466" i="25"/>
  <c r="AB466" i="25" s="1"/>
  <c r="AF306" i="25"/>
  <c r="U306" i="25" s="1"/>
  <c r="AJ306" i="25"/>
  <c r="Y306" i="25" s="1"/>
  <c r="AN306" i="25"/>
  <c r="AC306" i="25" s="1"/>
  <c r="AG306" i="25"/>
  <c r="V306" i="25" s="1"/>
  <c r="AK306" i="25"/>
  <c r="Z306" i="25" s="1"/>
  <c r="AO306" i="25"/>
  <c r="AD306" i="25" s="1"/>
  <c r="AH242" i="25"/>
  <c r="W242" i="25" s="1"/>
  <c r="AL242" i="25"/>
  <c r="AA242" i="25" s="1"/>
  <c r="AE242" i="25"/>
  <c r="T242" i="25" s="1"/>
  <c r="AI242" i="25"/>
  <c r="X242" i="25" s="1"/>
  <c r="AM242" i="25"/>
  <c r="AB242" i="25" s="1"/>
  <c r="AF176" i="25"/>
  <c r="U176" i="25" s="1"/>
  <c r="AJ176" i="25"/>
  <c r="Y176" i="25" s="1"/>
  <c r="AN176" i="25"/>
  <c r="AC176" i="25" s="1"/>
  <c r="AG176" i="25"/>
  <c r="V176" i="25" s="1"/>
  <c r="AK176" i="25"/>
  <c r="Z176" i="25" s="1"/>
  <c r="AO176" i="25"/>
  <c r="AD176" i="25" s="1"/>
  <c r="AH170" i="25"/>
  <c r="W170" i="25" s="1"/>
  <c r="AL170" i="25"/>
  <c r="AA170" i="25" s="1"/>
  <c r="AE170" i="25"/>
  <c r="T170" i="25" s="1"/>
  <c r="AI170" i="25"/>
  <c r="X170" i="25" s="1"/>
  <c r="AM170" i="25"/>
  <c r="AB170" i="25" s="1"/>
  <c r="AF138" i="25"/>
  <c r="U138" i="25" s="1"/>
  <c r="AJ138" i="25"/>
  <c r="Y138" i="25" s="1"/>
  <c r="AN138" i="25"/>
  <c r="AC138" i="25" s="1"/>
  <c r="AG138" i="25"/>
  <c r="V138" i="25" s="1"/>
  <c r="AK138" i="25"/>
  <c r="Z138" i="25" s="1"/>
  <c r="AO138" i="25"/>
  <c r="AD138" i="25" s="1"/>
  <c r="AI1018" i="25"/>
  <c r="X1018" i="25" s="1"/>
  <c r="AG1018" i="25"/>
  <c r="V1018" i="25" s="1"/>
  <c r="AO1018" i="25"/>
  <c r="AD1018" i="25" s="1"/>
  <c r="AH1018" i="25"/>
  <c r="W1018" i="25" s="1"/>
  <c r="AL1018" i="25"/>
  <c r="AA1018" i="25" s="1"/>
  <c r="AF330" i="25"/>
  <c r="U330" i="25" s="1"/>
  <c r="AJ330" i="25"/>
  <c r="Y330" i="25" s="1"/>
  <c r="AN330" i="25"/>
  <c r="AC330" i="25" s="1"/>
  <c r="AG330" i="25"/>
  <c r="V330" i="25" s="1"/>
  <c r="AK330" i="25"/>
  <c r="Z330" i="25" s="1"/>
  <c r="AO330" i="25"/>
  <c r="AD330" i="25" s="1"/>
  <c r="AH202" i="25"/>
  <c r="W202" i="25" s="1"/>
  <c r="AL202" i="25"/>
  <c r="AA202" i="25" s="1"/>
  <c r="AE202" i="25"/>
  <c r="T202" i="25" s="1"/>
  <c r="AI202" i="25"/>
  <c r="X202" i="25" s="1"/>
  <c r="AM202" i="25"/>
  <c r="AB202" i="25" s="1"/>
  <c r="AG724" i="25"/>
  <c r="V724" i="25" s="1"/>
  <c r="AO724" i="25"/>
  <c r="AD724" i="25" s="1"/>
  <c r="AI724" i="25"/>
  <c r="X724" i="25" s="1"/>
  <c r="AF724" i="25"/>
  <c r="U724" i="25" s="1"/>
  <c r="AJ724" i="25"/>
  <c r="Y724" i="25" s="1"/>
  <c r="AN724" i="25"/>
  <c r="AC724" i="25" s="1"/>
  <c r="AK708" i="25"/>
  <c r="Z708" i="25" s="1"/>
  <c r="AE708" i="25"/>
  <c r="T708" i="25" s="1"/>
  <c r="AM708" i="25"/>
  <c r="AB708" i="25" s="1"/>
  <c r="AH708" i="25"/>
  <c r="W708" i="25" s="1"/>
  <c r="AL708" i="25"/>
  <c r="AA708" i="25" s="1"/>
  <c r="AF442" i="25"/>
  <c r="U442" i="25" s="1"/>
  <c r="AJ442" i="25"/>
  <c r="Y442" i="25" s="1"/>
  <c r="AN442" i="25"/>
  <c r="AC442" i="25" s="1"/>
  <c r="AG442" i="25"/>
  <c r="V442" i="25" s="1"/>
  <c r="AK442" i="25"/>
  <c r="Z442" i="25" s="1"/>
  <c r="AO442" i="25"/>
  <c r="AD442" i="25" s="1"/>
  <c r="AL38" i="25"/>
  <c r="AA38" i="25" s="1"/>
  <c r="AJ38" i="25"/>
  <c r="Y38" i="25" s="1"/>
  <c r="AE38" i="25"/>
  <c r="T38" i="25" s="1"/>
  <c r="AI38" i="25"/>
  <c r="X38" i="25" s="1"/>
  <c r="AM38" i="25"/>
  <c r="AB38" i="25" s="1"/>
  <c r="AG45" i="25"/>
  <c r="V45" i="25" s="1"/>
  <c r="AO45" i="25"/>
  <c r="AD45" i="25" s="1"/>
  <c r="AI45" i="25"/>
  <c r="X45" i="25" s="1"/>
  <c r="AF45" i="25"/>
  <c r="U45" i="25" s="1"/>
  <c r="AJ45" i="25"/>
  <c r="Y45" i="25" s="1"/>
  <c r="AN45" i="25"/>
  <c r="AC45" i="25" s="1"/>
  <c r="AJ971" i="25"/>
  <c r="Y971" i="25" s="1"/>
  <c r="AH971" i="25"/>
  <c r="W971" i="25" s="1"/>
  <c r="AE971" i="25"/>
  <c r="T971" i="25" s="1"/>
  <c r="AI971" i="25"/>
  <c r="X971" i="25" s="1"/>
  <c r="AM971" i="25"/>
  <c r="AB971" i="25" s="1"/>
  <c r="AH965" i="25"/>
  <c r="W965" i="25" s="1"/>
  <c r="AF965" i="25"/>
  <c r="U965" i="25" s="1"/>
  <c r="AN965" i="25"/>
  <c r="AC965" i="25" s="1"/>
  <c r="AG965" i="25"/>
  <c r="V965" i="25" s="1"/>
  <c r="AK965" i="25"/>
  <c r="Z965" i="25" s="1"/>
  <c r="AO965" i="25"/>
  <c r="AD965" i="25" s="1"/>
  <c r="AJ947" i="25"/>
  <c r="Y947" i="25" s="1"/>
  <c r="AH947" i="25"/>
  <c r="W947" i="25" s="1"/>
  <c r="AE947" i="25"/>
  <c r="T947" i="25" s="1"/>
  <c r="AI947" i="25"/>
  <c r="X947" i="25" s="1"/>
  <c r="AM947" i="25"/>
  <c r="AB947" i="25" s="1"/>
  <c r="AF931" i="25"/>
  <c r="U931" i="25" s="1"/>
  <c r="AN931" i="25"/>
  <c r="AC931" i="25" s="1"/>
  <c r="AL931" i="25"/>
  <c r="AA931" i="25" s="1"/>
  <c r="AG931" i="25"/>
  <c r="V931" i="25" s="1"/>
  <c r="AK931" i="25"/>
  <c r="Z931" i="25" s="1"/>
  <c r="AO931" i="25"/>
  <c r="AD931" i="25" s="1"/>
  <c r="AJ915" i="25"/>
  <c r="Y915" i="25" s="1"/>
  <c r="AH915" i="25"/>
  <c r="W915" i="25" s="1"/>
  <c r="AE915" i="25"/>
  <c r="T915" i="25" s="1"/>
  <c r="AI915" i="25"/>
  <c r="X915" i="25" s="1"/>
  <c r="AM915" i="25"/>
  <c r="AB915" i="25" s="1"/>
  <c r="AH901" i="25"/>
  <c r="W901" i="25" s="1"/>
  <c r="AF901" i="25"/>
  <c r="U901" i="25" s="1"/>
  <c r="AN901" i="25"/>
  <c r="AC901" i="25" s="1"/>
  <c r="AG901" i="25"/>
  <c r="V901" i="25" s="1"/>
  <c r="AK901" i="25"/>
  <c r="Z901" i="25" s="1"/>
  <c r="AO901" i="25"/>
  <c r="AD901" i="25" s="1"/>
  <c r="AL885" i="25"/>
  <c r="AA885" i="25" s="1"/>
  <c r="AJ885" i="25"/>
  <c r="Y885" i="25" s="1"/>
  <c r="AE885" i="25"/>
  <c r="T885" i="25" s="1"/>
  <c r="AI885" i="25"/>
  <c r="X885" i="25" s="1"/>
  <c r="AM885" i="25"/>
  <c r="AB885" i="25" s="1"/>
  <c r="AH869" i="25"/>
  <c r="W869" i="25" s="1"/>
  <c r="AF869" i="25"/>
  <c r="U869" i="25" s="1"/>
  <c r="AN869" i="25"/>
  <c r="AC869" i="25" s="1"/>
  <c r="AG869" i="25"/>
  <c r="V869" i="25" s="1"/>
  <c r="AK869" i="25"/>
  <c r="Z869" i="25" s="1"/>
  <c r="AO869" i="25"/>
  <c r="AD869" i="25" s="1"/>
  <c r="AL853" i="25"/>
  <c r="AA853" i="25" s="1"/>
  <c r="AJ853" i="25"/>
  <c r="Y853" i="25" s="1"/>
  <c r="AE853" i="25"/>
  <c r="T853" i="25" s="1"/>
  <c r="AI853" i="25"/>
  <c r="X853" i="25" s="1"/>
  <c r="AM853" i="25"/>
  <c r="AB853" i="25" s="1"/>
  <c r="AH837" i="25"/>
  <c r="W837" i="25" s="1"/>
  <c r="AF837" i="25"/>
  <c r="U837" i="25" s="1"/>
  <c r="AN837" i="25"/>
  <c r="AC837" i="25" s="1"/>
  <c r="AG837" i="25"/>
  <c r="V837" i="25" s="1"/>
  <c r="AK837" i="25"/>
  <c r="Z837" i="25" s="1"/>
  <c r="AO837" i="25"/>
  <c r="AD837" i="25" s="1"/>
  <c r="AL821" i="25"/>
  <c r="AA821" i="25" s="1"/>
  <c r="AJ821" i="25"/>
  <c r="Y821" i="25" s="1"/>
  <c r="AE821" i="25"/>
  <c r="T821" i="25" s="1"/>
  <c r="AI821" i="25"/>
  <c r="X821" i="25" s="1"/>
  <c r="AM821" i="25"/>
  <c r="AB821" i="25" s="1"/>
  <c r="AE746" i="25"/>
  <c r="T746" i="25" s="1"/>
  <c r="AM746" i="25"/>
  <c r="AB746" i="25" s="1"/>
  <c r="AK746" i="25"/>
  <c r="Z746" i="25" s="1"/>
  <c r="AF746" i="25"/>
  <c r="U746" i="25" s="1"/>
  <c r="AJ746" i="25"/>
  <c r="Y746" i="25" s="1"/>
  <c r="AN746" i="25"/>
  <c r="AC746" i="25" s="1"/>
  <c r="AI738" i="25"/>
  <c r="X738" i="25" s="1"/>
  <c r="AG738" i="25"/>
  <c r="V738" i="25" s="1"/>
  <c r="AO738" i="25"/>
  <c r="AD738" i="25" s="1"/>
  <c r="AH738" i="25"/>
  <c r="W738" i="25" s="1"/>
  <c r="AL738" i="25"/>
  <c r="AA738" i="25" s="1"/>
  <c r="AE730" i="25"/>
  <c r="T730" i="25" s="1"/>
  <c r="AM730" i="25"/>
  <c r="AB730" i="25" s="1"/>
  <c r="AK730" i="25"/>
  <c r="Z730" i="25" s="1"/>
  <c r="AF730" i="25"/>
  <c r="U730" i="25" s="1"/>
  <c r="AJ730" i="25"/>
  <c r="Y730" i="25" s="1"/>
  <c r="AN730" i="25"/>
  <c r="AC730" i="25" s="1"/>
  <c r="AI722" i="25"/>
  <c r="X722" i="25" s="1"/>
  <c r="AG722" i="25"/>
  <c r="V722" i="25" s="1"/>
  <c r="AO722" i="25"/>
  <c r="AD722" i="25" s="1"/>
  <c r="AH722" i="25"/>
  <c r="W722" i="25" s="1"/>
  <c r="AL722" i="25"/>
  <c r="AA722" i="25" s="1"/>
  <c r="AF719" i="25"/>
  <c r="U719" i="25" s="1"/>
  <c r="AN719" i="25"/>
  <c r="AC719" i="25" s="1"/>
  <c r="AL719" i="25"/>
  <c r="AA719" i="25" s="1"/>
  <c r="AG719" i="25"/>
  <c r="V719" i="25" s="1"/>
  <c r="AK719" i="25"/>
  <c r="Z719" i="25" s="1"/>
  <c r="AO719" i="25"/>
  <c r="AD719" i="25" s="1"/>
  <c r="AJ711" i="25"/>
  <c r="Y711" i="25" s="1"/>
  <c r="AH711" i="25"/>
  <c r="W711" i="25" s="1"/>
  <c r="AE711" i="25"/>
  <c r="T711" i="25" s="1"/>
  <c r="AI711" i="25"/>
  <c r="X711" i="25" s="1"/>
  <c r="AM711" i="25"/>
  <c r="AB711" i="25" s="1"/>
  <c r="AF703" i="25"/>
  <c r="U703" i="25" s="1"/>
  <c r="AN703" i="25"/>
  <c r="AC703" i="25" s="1"/>
  <c r="AL703" i="25"/>
  <c r="AA703" i="25" s="1"/>
  <c r="AG703" i="25"/>
  <c r="V703" i="25" s="1"/>
  <c r="AK703" i="25"/>
  <c r="Z703" i="25" s="1"/>
  <c r="AO703" i="25"/>
  <c r="AD703" i="25" s="1"/>
  <c r="AJ695" i="25"/>
  <c r="Y695" i="25" s="1"/>
  <c r="AH695" i="25"/>
  <c r="W695" i="25" s="1"/>
  <c r="AE695" i="25"/>
  <c r="T695" i="25" s="1"/>
  <c r="AI695" i="25"/>
  <c r="X695" i="25" s="1"/>
  <c r="AM695" i="25"/>
  <c r="AB695" i="25" s="1"/>
  <c r="AF687" i="25"/>
  <c r="U687" i="25" s="1"/>
  <c r="AN687" i="25"/>
  <c r="AC687" i="25" s="1"/>
  <c r="AL687" i="25"/>
  <c r="AA687" i="25" s="1"/>
  <c r="AG687" i="25"/>
  <c r="V687" i="25" s="1"/>
  <c r="AK687" i="25"/>
  <c r="Z687" i="25" s="1"/>
  <c r="AO687" i="25"/>
  <c r="AD687" i="25" s="1"/>
  <c r="AJ679" i="25"/>
  <c r="Y679" i="25" s="1"/>
  <c r="AH679" i="25"/>
  <c r="W679" i="25" s="1"/>
  <c r="AE679" i="25"/>
  <c r="T679" i="25" s="1"/>
  <c r="AI679" i="25"/>
  <c r="X679" i="25" s="1"/>
  <c r="AM679" i="25"/>
  <c r="AB679" i="25" s="1"/>
  <c r="AF671" i="25"/>
  <c r="U671" i="25" s="1"/>
  <c r="AN671" i="25"/>
  <c r="AC671" i="25" s="1"/>
  <c r="AL671" i="25"/>
  <c r="AA671" i="25" s="1"/>
  <c r="AG671" i="25"/>
  <c r="V671" i="25" s="1"/>
  <c r="AK671" i="25"/>
  <c r="Z671" i="25" s="1"/>
  <c r="AO671" i="25"/>
  <c r="AD671" i="25" s="1"/>
  <c r="AJ663" i="25"/>
  <c r="Y663" i="25" s="1"/>
  <c r="AH663" i="25"/>
  <c r="W663" i="25" s="1"/>
  <c r="AE663" i="25"/>
  <c r="T663" i="25" s="1"/>
  <c r="AI663" i="25"/>
  <c r="X663" i="25" s="1"/>
  <c r="AM663" i="25"/>
  <c r="AB663" i="25" s="1"/>
  <c r="AE718" i="25"/>
  <c r="T718" i="25" s="1"/>
  <c r="AM718" i="25"/>
  <c r="AB718" i="25" s="1"/>
  <c r="AK718" i="25"/>
  <c r="Z718" i="25" s="1"/>
  <c r="AF718" i="25"/>
  <c r="U718" i="25" s="1"/>
  <c r="AJ718" i="25"/>
  <c r="Y718" i="25" s="1"/>
  <c r="AN718" i="25"/>
  <c r="AC718" i="25" s="1"/>
  <c r="AI710" i="25"/>
  <c r="X710" i="25" s="1"/>
  <c r="AG710" i="25"/>
  <c r="V710" i="25" s="1"/>
  <c r="AO710" i="25"/>
  <c r="AD710" i="25" s="1"/>
  <c r="AH710" i="25"/>
  <c r="W710" i="25" s="1"/>
  <c r="AL710" i="25"/>
  <c r="AA710" i="25" s="1"/>
  <c r="AE702" i="25"/>
  <c r="T702" i="25" s="1"/>
  <c r="AM702" i="25"/>
  <c r="AB702" i="25" s="1"/>
  <c r="AK702" i="25"/>
  <c r="Z702" i="25" s="1"/>
  <c r="AF702" i="25"/>
  <c r="U702" i="25" s="1"/>
  <c r="AJ702" i="25"/>
  <c r="Y702" i="25" s="1"/>
  <c r="AN702" i="25"/>
  <c r="AC702" i="25" s="1"/>
  <c r="AI694" i="25"/>
  <c r="X694" i="25" s="1"/>
  <c r="AG694" i="25"/>
  <c r="V694" i="25" s="1"/>
  <c r="AO694" i="25"/>
  <c r="AD694" i="25" s="1"/>
  <c r="AH694" i="25"/>
  <c r="W694" i="25" s="1"/>
  <c r="AL694" i="25"/>
  <c r="AA694" i="25" s="1"/>
  <c r="AE686" i="25"/>
  <c r="T686" i="25" s="1"/>
  <c r="AM686" i="25"/>
  <c r="AB686" i="25" s="1"/>
  <c r="AK686" i="25"/>
  <c r="Z686" i="25" s="1"/>
  <c r="AF686" i="25"/>
  <c r="U686" i="25" s="1"/>
  <c r="AJ686" i="25"/>
  <c r="Y686" i="25" s="1"/>
  <c r="AN686" i="25"/>
  <c r="AC686" i="25" s="1"/>
  <c r="AI678" i="25"/>
  <c r="X678" i="25" s="1"/>
  <c r="AG678" i="25"/>
  <c r="V678" i="25" s="1"/>
  <c r="AO678" i="25"/>
  <c r="AD678" i="25" s="1"/>
  <c r="AH678" i="25"/>
  <c r="W678" i="25" s="1"/>
  <c r="AL678" i="25"/>
  <c r="AA678" i="25" s="1"/>
  <c r="AE670" i="25"/>
  <c r="T670" i="25" s="1"/>
  <c r="AM670" i="25"/>
  <c r="AB670" i="25" s="1"/>
  <c r="AK670" i="25"/>
  <c r="Z670" i="25" s="1"/>
  <c r="AF670" i="25"/>
  <c r="U670" i="25" s="1"/>
  <c r="AJ670" i="25"/>
  <c r="Y670" i="25" s="1"/>
  <c r="AN670" i="25"/>
  <c r="AC670" i="25" s="1"/>
  <c r="AI662" i="25"/>
  <c r="X662" i="25" s="1"/>
  <c r="AG662" i="25"/>
  <c r="V662" i="25" s="1"/>
  <c r="AO662" i="25"/>
  <c r="AD662" i="25" s="1"/>
  <c r="AH662" i="25"/>
  <c r="W662" i="25" s="1"/>
  <c r="AL662" i="25"/>
  <c r="AA662" i="25" s="1"/>
  <c r="AG656" i="25"/>
  <c r="V656" i="25" s="1"/>
  <c r="AO656" i="25"/>
  <c r="AD656" i="25" s="1"/>
  <c r="AI656" i="25"/>
  <c r="X656" i="25" s="1"/>
  <c r="AF656" i="25"/>
  <c r="U656" i="25" s="1"/>
  <c r="AJ656" i="25"/>
  <c r="Y656" i="25" s="1"/>
  <c r="AN656" i="25"/>
  <c r="AC656" i="25" s="1"/>
  <c r="AK648" i="25"/>
  <c r="Z648" i="25" s="1"/>
  <c r="AE648" i="25"/>
  <c r="T648" i="25" s="1"/>
  <c r="AM648" i="25"/>
  <c r="AB648" i="25" s="1"/>
  <c r="AH648" i="25"/>
  <c r="W648" i="25" s="1"/>
  <c r="AL648" i="25"/>
  <c r="AA648" i="25" s="1"/>
  <c r="AG640" i="25"/>
  <c r="V640" i="25" s="1"/>
  <c r="AO640" i="25"/>
  <c r="AD640" i="25" s="1"/>
  <c r="AI640" i="25"/>
  <c r="X640" i="25" s="1"/>
  <c r="AF640" i="25"/>
  <c r="U640" i="25" s="1"/>
  <c r="AJ640" i="25"/>
  <c r="Y640" i="25" s="1"/>
  <c r="AN640" i="25"/>
  <c r="AC640" i="25" s="1"/>
  <c r="AK636" i="25"/>
  <c r="Z636" i="25" s="1"/>
  <c r="AE636" i="25"/>
  <c r="T636" i="25" s="1"/>
  <c r="AM636" i="25"/>
  <c r="AB636" i="25" s="1"/>
  <c r="AH636" i="25"/>
  <c r="W636" i="25" s="1"/>
  <c r="AL636" i="25"/>
  <c r="AA636" i="25" s="1"/>
  <c r="AG628" i="25"/>
  <c r="V628" i="25" s="1"/>
  <c r="AO628" i="25"/>
  <c r="AD628" i="25" s="1"/>
  <c r="AI628" i="25"/>
  <c r="X628" i="25" s="1"/>
  <c r="AF628" i="25"/>
  <c r="U628" i="25" s="1"/>
  <c r="AJ628" i="25"/>
  <c r="Y628" i="25" s="1"/>
  <c r="AN628" i="25"/>
  <c r="AC628" i="25" s="1"/>
  <c r="AK620" i="25"/>
  <c r="Z620" i="25" s="1"/>
  <c r="AE620" i="25"/>
  <c r="T620" i="25" s="1"/>
  <c r="AM620" i="25"/>
  <c r="AB620" i="25" s="1"/>
  <c r="AH620" i="25"/>
  <c r="W620" i="25" s="1"/>
  <c r="AL620" i="25"/>
  <c r="AA620" i="25" s="1"/>
  <c r="AG612" i="25"/>
  <c r="V612" i="25" s="1"/>
  <c r="AO612" i="25"/>
  <c r="AD612" i="25" s="1"/>
  <c r="AI612" i="25"/>
  <c r="X612" i="25" s="1"/>
  <c r="AF612" i="25"/>
  <c r="U612" i="25" s="1"/>
  <c r="AJ612" i="25"/>
  <c r="Y612" i="25" s="1"/>
  <c r="AN612" i="25"/>
  <c r="AC612" i="25" s="1"/>
  <c r="AK604" i="25"/>
  <c r="Z604" i="25" s="1"/>
  <c r="AE604" i="25"/>
  <c r="T604" i="25" s="1"/>
  <c r="AM604" i="25"/>
  <c r="AB604" i="25" s="1"/>
  <c r="AH604" i="25"/>
  <c r="W604" i="25" s="1"/>
  <c r="AL604" i="25"/>
  <c r="AA604" i="25" s="1"/>
  <c r="AG596" i="25"/>
  <c r="V596" i="25" s="1"/>
  <c r="AO596" i="25"/>
  <c r="AD596" i="25" s="1"/>
  <c r="AI596" i="25"/>
  <c r="X596" i="25" s="1"/>
  <c r="AF596" i="25"/>
  <c r="U596" i="25" s="1"/>
  <c r="AJ596" i="25"/>
  <c r="Y596" i="25" s="1"/>
  <c r="AN596" i="25"/>
  <c r="AC596" i="25" s="1"/>
  <c r="AK588" i="25"/>
  <c r="Z588" i="25" s="1"/>
  <c r="AE588" i="25"/>
  <c r="T588" i="25" s="1"/>
  <c r="AM588" i="25"/>
  <c r="AB588" i="25" s="1"/>
  <c r="AH588" i="25"/>
  <c r="W588" i="25" s="1"/>
  <c r="AL588" i="25"/>
  <c r="AA588" i="25" s="1"/>
  <c r="AG580" i="25"/>
  <c r="V580" i="25" s="1"/>
  <c r="AO580" i="25"/>
  <c r="AD580" i="25" s="1"/>
  <c r="AI580" i="25"/>
  <c r="X580" i="25" s="1"/>
  <c r="AF580" i="25"/>
  <c r="U580" i="25" s="1"/>
  <c r="AJ580" i="25"/>
  <c r="Y580" i="25" s="1"/>
  <c r="AN580" i="25"/>
  <c r="AC580" i="25" s="1"/>
  <c r="AK572" i="25"/>
  <c r="Z572" i="25" s="1"/>
  <c r="AE572" i="25"/>
  <c r="T572" i="25" s="1"/>
  <c r="AM572" i="25"/>
  <c r="AB572" i="25" s="1"/>
  <c r="AH572" i="25"/>
  <c r="W572" i="25" s="1"/>
  <c r="AL572" i="25"/>
  <c r="AA572" i="25" s="1"/>
  <c r="AG568" i="25"/>
  <c r="V568" i="25" s="1"/>
  <c r="AO568" i="25"/>
  <c r="AD568" i="25" s="1"/>
  <c r="AI568" i="25"/>
  <c r="X568" i="25" s="1"/>
  <c r="AF568" i="25"/>
  <c r="U568" i="25" s="1"/>
  <c r="AJ568" i="25"/>
  <c r="Y568" i="25" s="1"/>
  <c r="AN568" i="25"/>
  <c r="AC568" i="25" s="1"/>
  <c r="AK560" i="25"/>
  <c r="Z560" i="25" s="1"/>
  <c r="AE560" i="25"/>
  <c r="T560" i="25" s="1"/>
  <c r="AM560" i="25"/>
  <c r="AB560" i="25" s="1"/>
  <c r="AH560" i="25"/>
  <c r="W560" i="25" s="1"/>
  <c r="AL560" i="25"/>
  <c r="AA560" i="25" s="1"/>
  <c r="AG552" i="25"/>
  <c r="V552" i="25" s="1"/>
  <c r="AO552" i="25"/>
  <c r="AD552" i="25" s="1"/>
  <c r="AI552" i="25"/>
  <c r="X552" i="25" s="1"/>
  <c r="AF552" i="25"/>
  <c r="U552" i="25" s="1"/>
  <c r="AJ552" i="25"/>
  <c r="Y552" i="25" s="1"/>
  <c r="AN552" i="25"/>
  <c r="AC552" i="25" s="1"/>
  <c r="AK544" i="25"/>
  <c r="Z544" i="25" s="1"/>
  <c r="AE544" i="25"/>
  <c r="T544" i="25" s="1"/>
  <c r="AM544" i="25"/>
  <c r="AB544" i="25" s="1"/>
  <c r="AH544" i="25"/>
  <c r="W544" i="25" s="1"/>
  <c r="AL544" i="25"/>
  <c r="AA544" i="25" s="1"/>
  <c r="AF536" i="25"/>
  <c r="U536" i="25" s="1"/>
  <c r="AJ536" i="25"/>
  <c r="Y536" i="25" s="1"/>
  <c r="AN536" i="25"/>
  <c r="AC536" i="25" s="1"/>
  <c r="AG536" i="25"/>
  <c r="V536" i="25" s="1"/>
  <c r="AK536" i="25"/>
  <c r="Z536" i="25" s="1"/>
  <c r="AO536" i="25"/>
  <c r="AD536" i="25" s="1"/>
  <c r="AH528" i="25"/>
  <c r="W528" i="25" s="1"/>
  <c r="AL528" i="25"/>
  <c r="AA528" i="25" s="1"/>
  <c r="AE528" i="25"/>
  <c r="T528" i="25" s="1"/>
  <c r="AI528" i="25"/>
  <c r="X528" i="25" s="1"/>
  <c r="AM528" i="25"/>
  <c r="AB528" i="25" s="1"/>
  <c r="AF520" i="25"/>
  <c r="U520" i="25" s="1"/>
  <c r="AJ520" i="25"/>
  <c r="Y520" i="25" s="1"/>
  <c r="AN520" i="25"/>
  <c r="AC520" i="25" s="1"/>
  <c r="AG520" i="25"/>
  <c r="V520" i="25" s="1"/>
  <c r="AK520" i="25"/>
  <c r="Z520" i="25" s="1"/>
  <c r="AO520" i="25"/>
  <c r="AD520" i="25" s="1"/>
  <c r="AH512" i="25"/>
  <c r="W512" i="25" s="1"/>
  <c r="AL512" i="25"/>
  <c r="AA512" i="25" s="1"/>
  <c r="AE512" i="25"/>
  <c r="T512" i="25" s="1"/>
  <c r="AI512" i="25"/>
  <c r="X512" i="25" s="1"/>
  <c r="AM512" i="25"/>
  <c r="AB512" i="25" s="1"/>
  <c r="AF504" i="25"/>
  <c r="U504" i="25" s="1"/>
  <c r="AJ504" i="25"/>
  <c r="Y504" i="25" s="1"/>
  <c r="AN504" i="25"/>
  <c r="AC504" i="25" s="1"/>
  <c r="AG504" i="25"/>
  <c r="V504" i="25" s="1"/>
  <c r="AK504" i="25"/>
  <c r="Z504" i="25" s="1"/>
  <c r="AO504" i="25"/>
  <c r="AD504" i="25" s="1"/>
  <c r="AH496" i="25"/>
  <c r="W496" i="25" s="1"/>
  <c r="AL496" i="25"/>
  <c r="AA496" i="25" s="1"/>
  <c r="AE496" i="25"/>
  <c r="T496" i="25" s="1"/>
  <c r="AI496" i="25"/>
  <c r="X496" i="25" s="1"/>
  <c r="AM496" i="25"/>
  <c r="AB496" i="25" s="1"/>
  <c r="AF488" i="25"/>
  <c r="U488" i="25" s="1"/>
  <c r="AJ488" i="25"/>
  <c r="Y488" i="25" s="1"/>
  <c r="AN488" i="25"/>
  <c r="AC488" i="25" s="1"/>
  <c r="AG488" i="25"/>
  <c r="V488" i="25" s="1"/>
  <c r="AK488" i="25"/>
  <c r="Z488" i="25" s="1"/>
  <c r="AO488" i="25"/>
  <c r="AD488" i="25" s="1"/>
  <c r="AH480" i="25"/>
  <c r="W480" i="25" s="1"/>
  <c r="AL480" i="25"/>
  <c r="AA480" i="25" s="1"/>
  <c r="AE480" i="25"/>
  <c r="T480" i="25" s="1"/>
  <c r="AI480" i="25"/>
  <c r="X480" i="25" s="1"/>
  <c r="AM480" i="25"/>
  <c r="AB480" i="25" s="1"/>
  <c r="AF472" i="25"/>
  <c r="U472" i="25" s="1"/>
  <c r="AJ472" i="25"/>
  <c r="Y472" i="25" s="1"/>
  <c r="AN472" i="25"/>
  <c r="AC472" i="25" s="1"/>
  <c r="AG472" i="25"/>
  <c r="V472" i="25" s="1"/>
  <c r="AK472" i="25"/>
  <c r="Z472" i="25" s="1"/>
  <c r="AO472" i="25"/>
  <c r="AD472" i="25" s="1"/>
  <c r="AH464" i="25"/>
  <c r="W464" i="25" s="1"/>
  <c r="AL464" i="25"/>
  <c r="AA464" i="25" s="1"/>
  <c r="AE464" i="25"/>
  <c r="T464" i="25" s="1"/>
  <c r="AI464" i="25"/>
  <c r="X464" i="25" s="1"/>
  <c r="AM464" i="25"/>
  <c r="AB464" i="25" s="1"/>
  <c r="AF456" i="25"/>
  <c r="U456" i="25" s="1"/>
  <c r="AJ456" i="25"/>
  <c r="Y456" i="25" s="1"/>
  <c r="AN456" i="25"/>
  <c r="AC456" i="25" s="1"/>
  <c r="AG456" i="25"/>
  <c r="V456" i="25" s="1"/>
  <c r="AK456" i="25"/>
  <c r="Z456" i="25" s="1"/>
  <c r="AO456" i="25"/>
  <c r="AD456" i="25" s="1"/>
  <c r="AH448" i="25"/>
  <c r="W448" i="25" s="1"/>
  <c r="AL448" i="25"/>
  <c r="AA448" i="25" s="1"/>
  <c r="AE448" i="25"/>
  <c r="T448" i="25" s="1"/>
  <c r="AI448" i="25"/>
  <c r="X448" i="25" s="1"/>
  <c r="AM448" i="25"/>
  <c r="AB448" i="25" s="1"/>
  <c r="AF440" i="25"/>
  <c r="U440" i="25" s="1"/>
  <c r="AJ440" i="25"/>
  <c r="Y440" i="25" s="1"/>
  <c r="AN440" i="25"/>
  <c r="AC440" i="25" s="1"/>
  <c r="AG440" i="25"/>
  <c r="V440" i="25" s="1"/>
  <c r="AK440" i="25"/>
  <c r="Z440" i="25" s="1"/>
  <c r="AO440" i="25"/>
  <c r="AD440" i="25" s="1"/>
  <c r="AH432" i="25"/>
  <c r="W432" i="25" s="1"/>
  <c r="AL432" i="25"/>
  <c r="AA432" i="25" s="1"/>
  <c r="AE432" i="25"/>
  <c r="T432" i="25" s="1"/>
  <c r="AI432" i="25"/>
  <c r="X432" i="25" s="1"/>
  <c r="AM432" i="25"/>
  <c r="AB432" i="25" s="1"/>
  <c r="AF424" i="25"/>
  <c r="U424" i="25" s="1"/>
  <c r="AJ424" i="25"/>
  <c r="Y424" i="25" s="1"/>
  <c r="AN424" i="25"/>
  <c r="AC424" i="25" s="1"/>
  <c r="AG424" i="25"/>
  <c r="V424" i="25" s="1"/>
  <c r="AK424" i="25"/>
  <c r="Z424" i="25" s="1"/>
  <c r="AO424" i="25"/>
  <c r="AD424" i="25" s="1"/>
  <c r="AH412" i="25"/>
  <c r="W412" i="25" s="1"/>
  <c r="AL412" i="25"/>
  <c r="AA412" i="25" s="1"/>
  <c r="AE412" i="25"/>
  <c r="T412" i="25" s="1"/>
  <c r="AI412" i="25"/>
  <c r="X412" i="25" s="1"/>
  <c r="AM412" i="25"/>
  <c r="AB412" i="25" s="1"/>
  <c r="AF408" i="25"/>
  <c r="U408" i="25" s="1"/>
  <c r="AJ408" i="25"/>
  <c r="Y408" i="25" s="1"/>
  <c r="AN408" i="25"/>
  <c r="AC408" i="25" s="1"/>
  <c r="AG408" i="25"/>
  <c r="V408" i="25" s="1"/>
  <c r="AK408" i="25"/>
  <c r="Z408" i="25" s="1"/>
  <c r="AO408" i="25"/>
  <c r="AD408" i="25" s="1"/>
  <c r="AH400" i="25"/>
  <c r="W400" i="25" s="1"/>
  <c r="AL400" i="25"/>
  <c r="AA400" i="25" s="1"/>
  <c r="AE400" i="25"/>
  <c r="T400" i="25" s="1"/>
  <c r="AI400" i="25"/>
  <c r="X400" i="25" s="1"/>
  <c r="AM400" i="25"/>
  <c r="AB400" i="25" s="1"/>
  <c r="AF388" i="25"/>
  <c r="U388" i="25" s="1"/>
  <c r="AJ388" i="25"/>
  <c r="Y388" i="25" s="1"/>
  <c r="AN388" i="25"/>
  <c r="AC388" i="25" s="1"/>
  <c r="AG388" i="25"/>
  <c r="V388" i="25" s="1"/>
  <c r="AK388" i="25"/>
  <c r="Z388" i="25" s="1"/>
  <c r="AO388" i="25"/>
  <c r="AD388" i="25" s="1"/>
  <c r="AH380" i="25"/>
  <c r="W380" i="25" s="1"/>
  <c r="AL380" i="25"/>
  <c r="AA380" i="25" s="1"/>
  <c r="AE380" i="25"/>
  <c r="T380" i="25" s="1"/>
  <c r="AI380" i="25"/>
  <c r="X380" i="25" s="1"/>
  <c r="AM380" i="25"/>
  <c r="AB380" i="25" s="1"/>
  <c r="AH653" i="25"/>
  <c r="W653" i="25" s="1"/>
  <c r="AF653" i="25"/>
  <c r="U653" i="25" s="1"/>
  <c r="AN653" i="25"/>
  <c r="AC653" i="25" s="1"/>
  <c r="AG653" i="25"/>
  <c r="V653" i="25" s="1"/>
  <c r="AK653" i="25"/>
  <c r="Z653" i="25" s="1"/>
  <c r="AO653" i="25"/>
  <c r="AD653" i="25" s="1"/>
  <c r="AI598" i="25"/>
  <c r="X598" i="25" s="1"/>
  <c r="AG598" i="25"/>
  <c r="V598" i="25" s="1"/>
  <c r="AO598" i="25"/>
  <c r="AD598" i="25" s="1"/>
  <c r="AH598" i="25"/>
  <c r="W598" i="25" s="1"/>
  <c r="AL598" i="25"/>
  <c r="AA598" i="25" s="1"/>
  <c r="AE541" i="25"/>
  <c r="T541" i="25" s="1"/>
  <c r="AI541" i="25"/>
  <c r="X541" i="25" s="1"/>
  <c r="AM541" i="25"/>
  <c r="AB541" i="25" s="1"/>
  <c r="AF541" i="25"/>
  <c r="U541" i="25" s="1"/>
  <c r="AJ541" i="25"/>
  <c r="Y541" i="25" s="1"/>
  <c r="AN541" i="25"/>
  <c r="AC541" i="25" s="1"/>
  <c r="AG509" i="25"/>
  <c r="V509" i="25" s="1"/>
  <c r="AK509" i="25"/>
  <c r="Z509" i="25" s="1"/>
  <c r="AO509" i="25"/>
  <c r="AD509" i="25" s="1"/>
  <c r="AH509" i="25"/>
  <c r="W509" i="25" s="1"/>
  <c r="AL509" i="25"/>
  <c r="AA509" i="25" s="1"/>
  <c r="AF378" i="25"/>
  <c r="U378" i="25" s="1"/>
  <c r="AJ378" i="25"/>
  <c r="Y378" i="25" s="1"/>
  <c r="AN378" i="25"/>
  <c r="AC378" i="25" s="1"/>
  <c r="AG378" i="25"/>
  <c r="V378" i="25" s="1"/>
  <c r="AK378" i="25"/>
  <c r="Z378" i="25" s="1"/>
  <c r="AO378" i="25"/>
  <c r="AD378" i="25" s="1"/>
  <c r="AH250" i="25"/>
  <c r="W250" i="25" s="1"/>
  <c r="AL250" i="25"/>
  <c r="AA250" i="25" s="1"/>
  <c r="AE250" i="25"/>
  <c r="T250" i="25" s="1"/>
  <c r="AI250" i="25"/>
  <c r="X250" i="25" s="1"/>
  <c r="AM250" i="25"/>
  <c r="AB250" i="25" s="1"/>
  <c r="AH805" i="25"/>
  <c r="W805" i="25" s="1"/>
  <c r="AF805" i="25"/>
  <c r="U805" i="25" s="1"/>
  <c r="AN805" i="25"/>
  <c r="AC805" i="25" s="1"/>
  <c r="AG805" i="25"/>
  <c r="V805" i="25" s="1"/>
  <c r="AK805" i="25"/>
  <c r="Z805" i="25" s="1"/>
  <c r="AO805" i="25"/>
  <c r="AD805" i="25" s="1"/>
  <c r="AL789" i="25"/>
  <c r="AA789" i="25" s="1"/>
  <c r="AJ789" i="25"/>
  <c r="Y789" i="25" s="1"/>
  <c r="AE789" i="25"/>
  <c r="T789" i="25" s="1"/>
  <c r="AI789" i="25"/>
  <c r="X789" i="25" s="1"/>
  <c r="AM789" i="25"/>
  <c r="AB789" i="25" s="1"/>
  <c r="AH773" i="25"/>
  <c r="W773" i="25" s="1"/>
  <c r="AF773" i="25"/>
  <c r="U773" i="25" s="1"/>
  <c r="AN773" i="25"/>
  <c r="AC773" i="25" s="1"/>
  <c r="AG773" i="25"/>
  <c r="V773" i="25" s="1"/>
  <c r="AK773" i="25"/>
  <c r="Z773" i="25" s="1"/>
  <c r="AO773" i="25"/>
  <c r="AD773" i="25" s="1"/>
  <c r="AL757" i="25"/>
  <c r="AA757" i="25" s="1"/>
  <c r="AJ757" i="25"/>
  <c r="Y757" i="25" s="1"/>
  <c r="AE757" i="25"/>
  <c r="T757" i="25" s="1"/>
  <c r="AI757" i="25"/>
  <c r="X757" i="25" s="1"/>
  <c r="AM757" i="25"/>
  <c r="AB757" i="25" s="1"/>
  <c r="AE734" i="25"/>
  <c r="T734" i="25" s="1"/>
  <c r="AM734" i="25"/>
  <c r="AB734" i="25" s="1"/>
  <c r="AK734" i="25"/>
  <c r="Z734" i="25" s="1"/>
  <c r="AF734" i="25"/>
  <c r="U734" i="25" s="1"/>
  <c r="AJ734" i="25"/>
  <c r="Y734" i="25" s="1"/>
  <c r="AN734" i="25"/>
  <c r="AC734" i="25" s="1"/>
  <c r="AI714" i="25"/>
  <c r="X714" i="25" s="1"/>
  <c r="AG714" i="25"/>
  <c r="V714" i="25" s="1"/>
  <c r="AO714" i="25"/>
  <c r="AD714" i="25" s="1"/>
  <c r="AH714" i="25"/>
  <c r="W714" i="25" s="1"/>
  <c r="AL714" i="25"/>
  <c r="AA714" i="25" s="1"/>
  <c r="AE698" i="25"/>
  <c r="T698" i="25" s="1"/>
  <c r="AM698" i="25"/>
  <c r="AB698" i="25" s="1"/>
  <c r="AK698" i="25"/>
  <c r="Z698" i="25" s="1"/>
  <c r="AF698" i="25"/>
  <c r="U698" i="25" s="1"/>
  <c r="AJ698" i="25"/>
  <c r="Y698" i="25" s="1"/>
  <c r="AN698" i="25"/>
  <c r="AC698" i="25" s="1"/>
  <c r="AI682" i="25"/>
  <c r="X682" i="25" s="1"/>
  <c r="AG682" i="25"/>
  <c r="V682" i="25" s="1"/>
  <c r="AO682" i="25"/>
  <c r="AD682" i="25" s="1"/>
  <c r="AH682" i="25"/>
  <c r="W682" i="25" s="1"/>
  <c r="AL682" i="25"/>
  <c r="AA682" i="25" s="1"/>
  <c r="AE666" i="25"/>
  <c r="T666" i="25" s="1"/>
  <c r="AM666" i="25"/>
  <c r="AB666" i="25" s="1"/>
  <c r="AK666" i="25"/>
  <c r="Z666" i="25" s="1"/>
  <c r="AF666" i="25"/>
  <c r="U666" i="25" s="1"/>
  <c r="AJ666" i="25"/>
  <c r="Y666" i="25" s="1"/>
  <c r="AN666" i="25"/>
  <c r="AC666" i="25" s="1"/>
  <c r="AJ707" i="25"/>
  <c r="Y707" i="25" s="1"/>
  <c r="AH707" i="25"/>
  <c r="W707" i="25" s="1"/>
  <c r="AE707" i="25"/>
  <c r="T707" i="25" s="1"/>
  <c r="AI707" i="25"/>
  <c r="X707" i="25" s="1"/>
  <c r="AM707" i="25"/>
  <c r="AB707" i="25" s="1"/>
  <c r="AF691" i="25"/>
  <c r="U691" i="25" s="1"/>
  <c r="AN691" i="25"/>
  <c r="AC691" i="25" s="1"/>
  <c r="AL691" i="25"/>
  <c r="AA691" i="25" s="1"/>
  <c r="AG691" i="25"/>
  <c r="V691" i="25" s="1"/>
  <c r="AK691" i="25"/>
  <c r="Z691" i="25" s="1"/>
  <c r="AO691" i="25"/>
  <c r="AD691" i="25" s="1"/>
  <c r="AJ675" i="25"/>
  <c r="Y675" i="25" s="1"/>
  <c r="AH675" i="25"/>
  <c r="W675" i="25" s="1"/>
  <c r="AE675" i="25"/>
  <c r="T675" i="25" s="1"/>
  <c r="AI675" i="25"/>
  <c r="X675" i="25" s="1"/>
  <c r="AM675" i="25"/>
  <c r="AB675" i="25" s="1"/>
  <c r="AG660" i="25"/>
  <c r="V660" i="25" s="1"/>
  <c r="AO660" i="25"/>
  <c r="AD660" i="25" s="1"/>
  <c r="AI660" i="25"/>
  <c r="X660" i="25" s="1"/>
  <c r="AF660" i="25"/>
  <c r="U660" i="25" s="1"/>
  <c r="AJ660" i="25"/>
  <c r="Y660" i="25" s="1"/>
  <c r="AN660" i="25"/>
  <c r="AC660" i="25" s="1"/>
  <c r="AK644" i="25"/>
  <c r="Z644" i="25" s="1"/>
  <c r="AE644" i="25"/>
  <c r="T644" i="25" s="1"/>
  <c r="AM644" i="25"/>
  <c r="AB644" i="25" s="1"/>
  <c r="AH644" i="25"/>
  <c r="W644" i="25" s="1"/>
  <c r="AL644" i="25"/>
  <c r="AA644" i="25" s="1"/>
  <c r="AG624" i="25"/>
  <c r="V624" i="25" s="1"/>
  <c r="AO624" i="25"/>
  <c r="AD624" i="25" s="1"/>
  <c r="AI624" i="25"/>
  <c r="X624" i="25" s="1"/>
  <c r="AF624" i="25"/>
  <c r="U624" i="25" s="1"/>
  <c r="AJ624" i="25"/>
  <c r="Y624" i="25" s="1"/>
  <c r="AN624" i="25"/>
  <c r="AC624" i="25" s="1"/>
  <c r="AK608" i="25"/>
  <c r="Z608" i="25" s="1"/>
  <c r="AE608" i="25"/>
  <c r="T608" i="25" s="1"/>
  <c r="AM608" i="25"/>
  <c r="AB608" i="25" s="1"/>
  <c r="AH608" i="25"/>
  <c r="W608" i="25" s="1"/>
  <c r="AL608" i="25"/>
  <c r="AA608" i="25" s="1"/>
  <c r="AG592" i="25"/>
  <c r="V592" i="25" s="1"/>
  <c r="AO592" i="25"/>
  <c r="AD592" i="25" s="1"/>
  <c r="AI592" i="25"/>
  <c r="X592" i="25" s="1"/>
  <c r="AF592" i="25"/>
  <c r="U592" i="25" s="1"/>
  <c r="AJ592" i="25"/>
  <c r="Y592" i="25" s="1"/>
  <c r="AN592" i="25"/>
  <c r="AC592" i="25" s="1"/>
  <c r="AK576" i="25"/>
  <c r="Z576" i="25" s="1"/>
  <c r="AE576" i="25"/>
  <c r="T576" i="25" s="1"/>
  <c r="AM576" i="25"/>
  <c r="AB576" i="25" s="1"/>
  <c r="AH576" i="25"/>
  <c r="W576" i="25" s="1"/>
  <c r="AL576" i="25"/>
  <c r="AA576" i="25" s="1"/>
  <c r="AG556" i="25"/>
  <c r="V556" i="25" s="1"/>
  <c r="AO556" i="25"/>
  <c r="AD556" i="25" s="1"/>
  <c r="AI556" i="25"/>
  <c r="X556" i="25" s="1"/>
  <c r="AF556" i="25"/>
  <c r="U556" i="25" s="1"/>
  <c r="AJ556" i="25"/>
  <c r="Y556" i="25" s="1"/>
  <c r="AN556" i="25"/>
  <c r="AC556" i="25" s="1"/>
  <c r="AH540" i="25"/>
  <c r="W540" i="25" s="1"/>
  <c r="AL540" i="25"/>
  <c r="AA540" i="25" s="1"/>
  <c r="AE540" i="25"/>
  <c r="T540" i="25" s="1"/>
  <c r="AI540" i="25"/>
  <c r="X540" i="25" s="1"/>
  <c r="AM540" i="25"/>
  <c r="AB540" i="25" s="1"/>
  <c r="AF524" i="25"/>
  <c r="U524" i="25" s="1"/>
  <c r="AJ524" i="25"/>
  <c r="Y524" i="25" s="1"/>
  <c r="AN524" i="25"/>
  <c r="AC524" i="25" s="1"/>
  <c r="AG524" i="25"/>
  <c r="V524" i="25" s="1"/>
  <c r="AK524" i="25"/>
  <c r="Z524" i="25" s="1"/>
  <c r="AO524" i="25"/>
  <c r="AD524" i="25" s="1"/>
  <c r="AH508" i="25"/>
  <c r="W508" i="25" s="1"/>
  <c r="AL508" i="25"/>
  <c r="AA508" i="25" s="1"/>
  <c r="AE508" i="25"/>
  <c r="T508" i="25" s="1"/>
  <c r="AI508" i="25"/>
  <c r="X508" i="25" s="1"/>
  <c r="AM508" i="25"/>
  <c r="AB508" i="25" s="1"/>
  <c r="AF492" i="25"/>
  <c r="U492" i="25" s="1"/>
  <c r="AJ492" i="25"/>
  <c r="Y492" i="25" s="1"/>
  <c r="AN492" i="25"/>
  <c r="AC492" i="25" s="1"/>
  <c r="AG492" i="25"/>
  <c r="V492" i="25" s="1"/>
  <c r="AK492" i="25"/>
  <c r="Z492" i="25" s="1"/>
  <c r="AO492" i="25"/>
  <c r="AD492" i="25" s="1"/>
  <c r="AH476" i="25"/>
  <c r="W476" i="25" s="1"/>
  <c r="AL476" i="25"/>
  <c r="AA476" i="25" s="1"/>
  <c r="AE476" i="25"/>
  <c r="T476" i="25" s="1"/>
  <c r="AI476" i="25"/>
  <c r="X476" i="25" s="1"/>
  <c r="AM476" i="25"/>
  <c r="AB476" i="25" s="1"/>
  <c r="AF460" i="25"/>
  <c r="U460" i="25" s="1"/>
  <c r="AJ460" i="25"/>
  <c r="Y460" i="25" s="1"/>
  <c r="AN460" i="25"/>
  <c r="AC460" i="25" s="1"/>
  <c r="AG460" i="25"/>
  <c r="V460" i="25" s="1"/>
  <c r="AK460" i="25"/>
  <c r="Z460" i="25" s="1"/>
  <c r="AO460" i="25"/>
  <c r="AD460" i="25" s="1"/>
  <c r="AH444" i="25"/>
  <c r="W444" i="25" s="1"/>
  <c r="AL444" i="25"/>
  <c r="AA444" i="25" s="1"/>
  <c r="AE444" i="25"/>
  <c r="T444" i="25" s="1"/>
  <c r="AI444" i="25"/>
  <c r="X444" i="25" s="1"/>
  <c r="AM444" i="25"/>
  <c r="AB444" i="25" s="1"/>
  <c r="AF428" i="25"/>
  <c r="U428" i="25" s="1"/>
  <c r="AJ428" i="25"/>
  <c r="Y428" i="25" s="1"/>
  <c r="AN428" i="25"/>
  <c r="AC428" i="25" s="1"/>
  <c r="AG428" i="25"/>
  <c r="V428" i="25" s="1"/>
  <c r="AK428" i="25"/>
  <c r="Z428" i="25" s="1"/>
  <c r="AO428" i="25"/>
  <c r="AD428" i="25" s="1"/>
  <c r="AH416" i="25"/>
  <c r="W416" i="25" s="1"/>
  <c r="AL416" i="25"/>
  <c r="AA416" i="25" s="1"/>
  <c r="AE416" i="25"/>
  <c r="T416" i="25" s="1"/>
  <c r="AI416" i="25"/>
  <c r="X416" i="25" s="1"/>
  <c r="AM416" i="25"/>
  <c r="AB416" i="25" s="1"/>
  <c r="AF404" i="25"/>
  <c r="U404" i="25" s="1"/>
  <c r="AJ404" i="25"/>
  <c r="Y404" i="25" s="1"/>
  <c r="AN404" i="25"/>
  <c r="AC404" i="25" s="1"/>
  <c r="AG404" i="25"/>
  <c r="V404" i="25" s="1"/>
  <c r="AK404" i="25"/>
  <c r="Z404" i="25" s="1"/>
  <c r="AO404" i="25"/>
  <c r="AD404" i="25" s="1"/>
  <c r="AH396" i="25"/>
  <c r="W396" i="25" s="1"/>
  <c r="AL396" i="25"/>
  <c r="AA396" i="25" s="1"/>
  <c r="AE396" i="25"/>
  <c r="T396" i="25" s="1"/>
  <c r="AI396" i="25"/>
  <c r="X396" i="25" s="1"/>
  <c r="AM396" i="25"/>
  <c r="AB396" i="25" s="1"/>
  <c r="AF392" i="25"/>
  <c r="U392" i="25" s="1"/>
  <c r="AJ392" i="25"/>
  <c r="Y392" i="25" s="1"/>
  <c r="AN392" i="25"/>
  <c r="AC392" i="25" s="1"/>
  <c r="AG392" i="25"/>
  <c r="V392" i="25" s="1"/>
  <c r="AK392" i="25"/>
  <c r="Z392" i="25" s="1"/>
  <c r="AO392" i="25"/>
  <c r="AD392" i="25" s="1"/>
  <c r="AH360" i="25"/>
  <c r="W360" i="25" s="1"/>
  <c r="AL360" i="25"/>
  <c r="AA360" i="25" s="1"/>
  <c r="AE360" i="25"/>
  <c r="T360" i="25" s="1"/>
  <c r="AI360" i="25"/>
  <c r="X360" i="25" s="1"/>
  <c r="AM360" i="25"/>
  <c r="AB360" i="25" s="1"/>
  <c r="AF348" i="25"/>
  <c r="U348" i="25" s="1"/>
  <c r="AJ348" i="25"/>
  <c r="Y348" i="25" s="1"/>
  <c r="AN348" i="25"/>
  <c r="AC348" i="25" s="1"/>
  <c r="AG348" i="25"/>
  <c r="V348" i="25" s="1"/>
  <c r="AK348" i="25"/>
  <c r="Z348" i="25" s="1"/>
  <c r="AO348" i="25"/>
  <c r="AD348" i="25" s="1"/>
  <c r="AH336" i="25"/>
  <c r="W336" i="25" s="1"/>
  <c r="AL336" i="25"/>
  <c r="AA336" i="25" s="1"/>
  <c r="AE336" i="25"/>
  <c r="T336" i="25" s="1"/>
  <c r="AI336" i="25"/>
  <c r="X336" i="25" s="1"/>
  <c r="AM336" i="25"/>
  <c r="AB336" i="25" s="1"/>
  <c r="AF320" i="25"/>
  <c r="U320" i="25" s="1"/>
  <c r="AJ320" i="25"/>
  <c r="Y320" i="25" s="1"/>
  <c r="AN320" i="25"/>
  <c r="AC320" i="25" s="1"/>
  <c r="AG320" i="25"/>
  <c r="V320" i="25" s="1"/>
  <c r="AK320" i="25"/>
  <c r="Z320" i="25" s="1"/>
  <c r="AO320" i="25"/>
  <c r="AD320" i="25" s="1"/>
  <c r="AH304" i="25"/>
  <c r="W304" i="25" s="1"/>
  <c r="AL304" i="25"/>
  <c r="AA304" i="25" s="1"/>
  <c r="AE304" i="25"/>
  <c r="T304" i="25" s="1"/>
  <c r="AI304" i="25"/>
  <c r="X304" i="25" s="1"/>
  <c r="AM304" i="25"/>
  <c r="AB304" i="25" s="1"/>
  <c r="AF288" i="25"/>
  <c r="U288" i="25" s="1"/>
  <c r="AJ288" i="25"/>
  <c r="Y288" i="25" s="1"/>
  <c r="AN288" i="25"/>
  <c r="AC288" i="25" s="1"/>
  <c r="AG288" i="25"/>
  <c r="V288" i="25" s="1"/>
  <c r="AK288" i="25"/>
  <c r="Z288" i="25" s="1"/>
  <c r="AO288" i="25"/>
  <c r="AD288" i="25" s="1"/>
  <c r="AH272" i="25"/>
  <c r="W272" i="25" s="1"/>
  <c r="AL272" i="25"/>
  <c r="AA272" i="25" s="1"/>
  <c r="AE272" i="25"/>
  <c r="T272" i="25" s="1"/>
  <c r="AI272" i="25"/>
  <c r="X272" i="25" s="1"/>
  <c r="AM272" i="25"/>
  <c r="AB272" i="25" s="1"/>
  <c r="AF256" i="25"/>
  <c r="U256" i="25" s="1"/>
  <c r="AJ256" i="25"/>
  <c r="Y256" i="25" s="1"/>
  <c r="AN256" i="25"/>
  <c r="AC256" i="25" s="1"/>
  <c r="AG256" i="25"/>
  <c r="V256" i="25" s="1"/>
  <c r="AK256" i="25"/>
  <c r="Z256" i="25" s="1"/>
  <c r="AO256" i="25"/>
  <c r="AD256" i="25" s="1"/>
  <c r="AH240" i="25"/>
  <c r="W240" i="25" s="1"/>
  <c r="AL240" i="25"/>
  <c r="AA240" i="25" s="1"/>
  <c r="AE240" i="25"/>
  <c r="T240" i="25" s="1"/>
  <c r="AI240" i="25"/>
  <c r="X240" i="25" s="1"/>
  <c r="AM240" i="25"/>
  <c r="AB240" i="25" s="1"/>
  <c r="AF224" i="25"/>
  <c r="U224" i="25" s="1"/>
  <c r="AJ224" i="25"/>
  <c r="Y224" i="25" s="1"/>
  <c r="AN224" i="25"/>
  <c r="AC224" i="25" s="1"/>
  <c r="AG224" i="25"/>
  <c r="V224" i="25" s="1"/>
  <c r="AK224" i="25"/>
  <c r="Z224" i="25" s="1"/>
  <c r="AO224" i="25"/>
  <c r="AD224" i="25" s="1"/>
  <c r="AH208" i="25"/>
  <c r="W208" i="25" s="1"/>
  <c r="AL208" i="25"/>
  <c r="AA208" i="25" s="1"/>
  <c r="AE208" i="25"/>
  <c r="T208" i="25" s="1"/>
  <c r="AI208" i="25"/>
  <c r="X208" i="25" s="1"/>
  <c r="AM208" i="25"/>
  <c r="AB208" i="25" s="1"/>
  <c r="AF192" i="25"/>
  <c r="U192" i="25" s="1"/>
  <c r="AJ192" i="25"/>
  <c r="Y192" i="25" s="1"/>
  <c r="AN192" i="25"/>
  <c r="AC192" i="25" s="1"/>
  <c r="AG192" i="25"/>
  <c r="V192" i="25" s="1"/>
  <c r="AK192" i="25"/>
  <c r="Z192" i="25" s="1"/>
  <c r="AO192" i="25"/>
  <c r="AD192" i="25" s="1"/>
  <c r="AH178" i="25"/>
  <c r="W178" i="25" s="1"/>
  <c r="AL178" i="25"/>
  <c r="AA178" i="25" s="1"/>
  <c r="AE178" i="25"/>
  <c r="T178" i="25" s="1"/>
  <c r="AI178" i="25"/>
  <c r="X178" i="25" s="1"/>
  <c r="AM178" i="25"/>
  <c r="AB178" i="25" s="1"/>
  <c r="AF160" i="25"/>
  <c r="U160" i="25" s="1"/>
  <c r="AJ160" i="25"/>
  <c r="Y160" i="25" s="1"/>
  <c r="AN160" i="25"/>
  <c r="AC160" i="25" s="1"/>
  <c r="AG160" i="25"/>
  <c r="V160" i="25" s="1"/>
  <c r="AK160" i="25"/>
  <c r="Z160" i="25" s="1"/>
  <c r="AO160" i="25"/>
  <c r="AD160" i="25" s="1"/>
  <c r="AH144" i="25"/>
  <c r="W144" i="25" s="1"/>
  <c r="AL144" i="25"/>
  <c r="AA144" i="25" s="1"/>
  <c r="AE144" i="25"/>
  <c r="T144" i="25" s="1"/>
  <c r="AI144" i="25"/>
  <c r="X144" i="25" s="1"/>
  <c r="AM144" i="25"/>
  <c r="AB144" i="25" s="1"/>
  <c r="AF132" i="25"/>
  <c r="U132" i="25" s="1"/>
  <c r="AJ132" i="25"/>
  <c r="Y132" i="25" s="1"/>
  <c r="AN132" i="25"/>
  <c r="AC132" i="25" s="1"/>
  <c r="AG132" i="25"/>
  <c r="V132" i="25" s="1"/>
  <c r="AK132" i="25"/>
  <c r="Z132" i="25" s="1"/>
  <c r="AO132" i="25"/>
  <c r="AD132" i="25" s="1"/>
  <c r="AH116" i="25"/>
  <c r="W116" i="25" s="1"/>
  <c r="AL116" i="25"/>
  <c r="AA116" i="25" s="1"/>
  <c r="AE116" i="25"/>
  <c r="T116" i="25" s="1"/>
  <c r="AI116" i="25"/>
  <c r="X116" i="25" s="1"/>
  <c r="AM116" i="25"/>
  <c r="AB116" i="25" s="1"/>
  <c r="AF94" i="25"/>
  <c r="U94" i="25" s="1"/>
  <c r="AJ94" i="25"/>
  <c r="Y94" i="25" s="1"/>
  <c r="AN94" i="25"/>
  <c r="AC94" i="25" s="1"/>
  <c r="AG94" i="25"/>
  <c r="V94" i="25" s="1"/>
  <c r="AK94" i="25"/>
  <c r="Z94" i="25" s="1"/>
  <c r="AO94" i="25"/>
  <c r="AD94" i="25" s="1"/>
  <c r="AL78" i="25"/>
  <c r="AA78" i="25" s="1"/>
  <c r="AJ78" i="25"/>
  <c r="Y78" i="25" s="1"/>
  <c r="AE78" i="25"/>
  <c r="T78" i="25" s="1"/>
  <c r="AI78" i="25"/>
  <c r="X78" i="25" s="1"/>
  <c r="AM78" i="25"/>
  <c r="AB78" i="25" s="1"/>
  <c r="AF60" i="25"/>
  <c r="U60" i="25" s="1"/>
  <c r="AN60" i="25"/>
  <c r="AC60" i="25" s="1"/>
  <c r="AL60" i="25"/>
  <c r="AA60" i="25" s="1"/>
  <c r="AG60" i="25"/>
  <c r="V60" i="25" s="1"/>
  <c r="AK60" i="25"/>
  <c r="Z60" i="25" s="1"/>
  <c r="AO60" i="25"/>
  <c r="AD60" i="25" s="1"/>
  <c r="AJ48" i="25"/>
  <c r="Y48" i="25" s="1"/>
  <c r="AH48" i="25"/>
  <c r="W48" i="25" s="1"/>
  <c r="AE48" i="25"/>
  <c r="T48" i="25" s="1"/>
  <c r="AI48" i="25"/>
  <c r="X48" i="25" s="1"/>
  <c r="AM48" i="25"/>
  <c r="AB48" i="25" s="1"/>
  <c r="AF40" i="25"/>
  <c r="U40" i="25" s="1"/>
  <c r="AN40" i="25"/>
  <c r="AC40" i="25" s="1"/>
  <c r="AL40" i="25"/>
  <c r="AA40" i="25" s="1"/>
  <c r="AG40" i="25"/>
  <c r="V40" i="25" s="1"/>
  <c r="AK40" i="25"/>
  <c r="Z40" i="25" s="1"/>
  <c r="AO40" i="25"/>
  <c r="AD40" i="25" s="1"/>
  <c r="AJ32" i="25"/>
  <c r="Y32" i="25" s="1"/>
  <c r="AH32" i="25"/>
  <c r="W32" i="25" s="1"/>
  <c r="AE32" i="25"/>
  <c r="T32" i="25" s="1"/>
  <c r="AI32" i="25"/>
  <c r="X32" i="25" s="1"/>
  <c r="AM32" i="25"/>
  <c r="AB32" i="25" s="1"/>
  <c r="AE161" i="25"/>
  <c r="T161" i="25" s="1"/>
  <c r="AI161" i="25"/>
  <c r="X161" i="25" s="1"/>
  <c r="AM161" i="25"/>
  <c r="AB161" i="25" s="1"/>
  <c r="AF161" i="25"/>
  <c r="U161" i="25" s="1"/>
  <c r="AJ161" i="25"/>
  <c r="Y161" i="25" s="1"/>
  <c r="AN161" i="25"/>
  <c r="AC161" i="25" s="1"/>
  <c r="AG137" i="25"/>
  <c r="V137" i="25" s="1"/>
  <c r="AK137" i="25"/>
  <c r="Z137" i="25" s="1"/>
  <c r="AO137" i="25"/>
  <c r="AD137" i="25" s="1"/>
  <c r="AH137" i="25"/>
  <c r="W137" i="25" s="1"/>
  <c r="AL137" i="25"/>
  <c r="AA137" i="25" s="1"/>
  <c r="AF174" i="25"/>
  <c r="U174" i="25" s="1"/>
  <c r="AJ174" i="25"/>
  <c r="Y174" i="25" s="1"/>
  <c r="AN174" i="25"/>
  <c r="AC174" i="25" s="1"/>
  <c r="AG174" i="25"/>
  <c r="V174" i="25" s="1"/>
  <c r="AK174" i="25"/>
  <c r="Z174" i="25" s="1"/>
  <c r="AO174" i="25"/>
  <c r="AD174" i="25" s="1"/>
  <c r="AL1021" i="25"/>
  <c r="AA1021" i="25" s="1"/>
  <c r="AJ1021" i="25"/>
  <c r="Y1021" i="25" s="1"/>
  <c r="AE1021" i="25"/>
  <c r="T1021" i="25" s="1"/>
  <c r="AI1021" i="25"/>
  <c r="X1021" i="25" s="1"/>
  <c r="AM1021" i="25"/>
  <c r="AB1021" i="25" s="1"/>
  <c r="AG1008" i="25"/>
  <c r="V1008" i="25" s="1"/>
  <c r="AO1008" i="25"/>
  <c r="AD1008" i="25" s="1"/>
  <c r="AI1008" i="25"/>
  <c r="X1008" i="25" s="1"/>
  <c r="AF1008" i="25"/>
  <c r="U1008" i="25" s="1"/>
  <c r="AJ1008" i="25"/>
  <c r="Y1008" i="25" s="1"/>
  <c r="AN1008" i="25"/>
  <c r="AC1008" i="25" s="1"/>
  <c r="AK1000" i="25"/>
  <c r="Z1000" i="25" s="1"/>
  <c r="AE1000" i="25"/>
  <c r="T1000" i="25" s="1"/>
  <c r="AM1000" i="25"/>
  <c r="AB1000" i="25" s="1"/>
  <c r="AH1000" i="25"/>
  <c r="W1000" i="25" s="1"/>
  <c r="AL1000" i="25"/>
  <c r="AA1000" i="25" s="1"/>
  <c r="AG992" i="25"/>
  <c r="V992" i="25" s="1"/>
  <c r="AO992" i="25"/>
  <c r="AD992" i="25" s="1"/>
  <c r="AI992" i="25"/>
  <c r="X992" i="25" s="1"/>
  <c r="AF992" i="25"/>
  <c r="U992" i="25" s="1"/>
  <c r="AJ992" i="25"/>
  <c r="Y992" i="25" s="1"/>
  <c r="AN992" i="25"/>
  <c r="AC992" i="25" s="1"/>
  <c r="AI922" i="25"/>
  <c r="X922" i="25" s="1"/>
  <c r="AG922" i="25"/>
  <c r="V922" i="25" s="1"/>
  <c r="AO922" i="25"/>
  <c r="AD922" i="25" s="1"/>
  <c r="AH922" i="25"/>
  <c r="W922" i="25" s="1"/>
  <c r="AL922" i="25"/>
  <c r="AA922" i="25" s="1"/>
  <c r="AH705" i="25"/>
  <c r="W705" i="25" s="1"/>
  <c r="AF705" i="25"/>
  <c r="U705" i="25" s="1"/>
  <c r="AN705" i="25"/>
  <c r="AC705" i="25" s="1"/>
  <c r="AG705" i="25"/>
  <c r="V705" i="25" s="1"/>
  <c r="AK705" i="25"/>
  <c r="Z705" i="25" s="1"/>
  <c r="AO705" i="25"/>
  <c r="AD705" i="25" s="1"/>
  <c r="AL673" i="25"/>
  <c r="AA673" i="25" s="1"/>
  <c r="AJ673" i="25"/>
  <c r="Y673" i="25" s="1"/>
  <c r="AE673" i="25"/>
  <c r="T673" i="25" s="1"/>
  <c r="AI673" i="25"/>
  <c r="X673" i="25" s="1"/>
  <c r="AM673" i="25"/>
  <c r="AB673" i="25" s="1"/>
  <c r="AF567" i="25"/>
  <c r="U567" i="25" s="1"/>
  <c r="AN567" i="25"/>
  <c r="AC567" i="25" s="1"/>
  <c r="AL567" i="25"/>
  <c r="AA567" i="25" s="1"/>
  <c r="AG567" i="25"/>
  <c r="V567" i="25" s="1"/>
  <c r="AK567" i="25"/>
  <c r="Z567" i="25" s="1"/>
  <c r="AO567" i="25"/>
  <c r="AD567" i="25" s="1"/>
  <c r="AJ559" i="25"/>
  <c r="Y559" i="25" s="1"/>
  <c r="AH559" i="25"/>
  <c r="W559" i="25" s="1"/>
  <c r="AE559" i="25"/>
  <c r="T559" i="25" s="1"/>
  <c r="AI559" i="25"/>
  <c r="X559" i="25" s="1"/>
  <c r="AM559" i="25"/>
  <c r="AB559" i="25" s="1"/>
  <c r="AF551" i="25"/>
  <c r="U551" i="25" s="1"/>
  <c r="AN551" i="25"/>
  <c r="AC551" i="25" s="1"/>
  <c r="AL551" i="25"/>
  <c r="AA551" i="25" s="1"/>
  <c r="AG551" i="25"/>
  <c r="V551" i="25" s="1"/>
  <c r="AK551" i="25"/>
  <c r="Z551" i="25" s="1"/>
  <c r="AO551" i="25"/>
  <c r="AD551" i="25" s="1"/>
  <c r="AJ543" i="25"/>
  <c r="Y543" i="25" s="1"/>
  <c r="AH543" i="25"/>
  <c r="W543" i="25" s="1"/>
  <c r="AE543" i="25"/>
  <c r="T543" i="25" s="1"/>
  <c r="AI543" i="25"/>
  <c r="X543" i="25" s="1"/>
  <c r="AM543" i="25"/>
  <c r="AB543" i="25" s="1"/>
  <c r="AE535" i="25"/>
  <c r="T535" i="25" s="1"/>
  <c r="AI535" i="25"/>
  <c r="X535" i="25" s="1"/>
  <c r="AM535" i="25"/>
  <c r="AB535" i="25" s="1"/>
  <c r="AF535" i="25"/>
  <c r="U535" i="25" s="1"/>
  <c r="AJ535" i="25"/>
  <c r="Y535" i="25" s="1"/>
  <c r="AN535" i="25"/>
  <c r="AC535" i="25" s="1"/>
  <c r="AG527" i="25"/>
  <c r="V527" i="25" s="1"/>
  <c r="AK527" i="25"/>
  <c r="Z527" i="25" s="1"/>
  <c r="AO527" i="25"/>
  <c r="AD527" i="25" s="1"/>
  <c r="AH527" i="25"/>
  <c r="W527" i="25" s="1"/>
  <c r="AL527" i="25"/>
  <c r="AA527" i="25" s="1"/>
  <c r="AE519" i="25"/>
  <c r="T519" i="25" s="1"/>
  <c r="AI519" i="25"/>
  <c r="X519" i="25" s="1"/>
  <c r="AM519" i="25"/>
  <c r="AB519" i="25" s="1"/>
  <c r="AF519" i="25"/>
  <c r="U519" i="25" s="1"/>
  <c r="AJ519" i="25"/>
  <c r="Y519" i="25" s="1"/>
  <c r="AN519" i="25"/>
  <c r="AC519" i="25" s="1"/>
  <c r="AG511" i="25"/>
  <c r="V511" i="25" s="1"/>
  <c r="AK511" i="25"/>
  <c r="Z511" i="25" s="1"/>
  <c r="AO511" i="25"/>
  <c r="AD511" i="25" s="1"/>
  <c r="AH511" i="25"/>
  <c r="W511" i="25" s="1"/>
  <c r="AL511" i="25"/>
  <c r="AA511" i="25" s="1"/>
  <c r="AE503" i="25"/>
  <c r="T503" i="25" s="1"/>
  <c r="AI503" i="25"/>
  <c r="X503" i="25" s="1"/>
  <c r="AM503" i="25"/>
  <c r="AB503" i="25" s="1"/>
  <c r="AF503" i="25"/>
  <c r="U503" i="25" s="1"/>
  <c r="AJ503" i="25"/>
  <c r="Y503" i="25" s="1"/>
  <c r="AN503" i="25"/>
  <c r="AC503" i="25" s="1"/>
  <c r="AG495" i="25"/>
  <c r="V495" i="25" s="1"/>
  <c r="AK495" i="25"/>
  <c r="Z495" i="25" s="1"/>
  <c r="AO495" i="25"/>
  <c r="AD495" i="25" s="1"/>
  <c r="AH495" i="25"/>
  <c r="W495" i="25" s="1"/>
  <c r="AL495" i="25"/>
  <c r="AA495" i="25" s="1"/>
  <c r="AE143" i="25"/>
  <c r="T143" i="25" s="1"/>
  <c r="AI143" i="25"/>
  <c r="X143" i="25" s="1"/>
  <c r="AM143" i="25"/>
  <c r="AB143" i="25" s="1"/>
  <c r="AF143" i="25"/>
  <c r="U143" i="25" s="1"/>
  <c r="AJ143" i="25"/>
  <c r="Y143" i="25" s="1"/>
  <c r="AN143" i="25"/>
  <c r="AC143" i="25" s="1"/>
  <c r="AG97" i="25"/>
  <c r="V97" i="25" s="1"/>
  <c r="AK97" i="25"/>
  <c r="Z97" i="25" s="1"/>
  <c r="AO97" i="25"/>
  <c r="AD97" i="25" s="1"/>
  <c r="AH97" i="25"/>
  <c r="W97" i="25" s="1"/>
  <c r="AL97" i="25"/>
  <c r="AA97" i="25" s="1"/>
  <c r="AE89" i="25"/>
  <c r="T89" i="25" s="1"/>
  <c r="AI89" i="25"/>
  <c r="X89" i="25" s="1"/>
  <c r="AM89" i="25"/>
  <c r="AB89" i="25" s="1"/>
  <c r="AF89" i="25"/>
  <c r="U89" i="25" s="1"/>
  <c r="AJ89" i="25"/>
  <c r="Y89" i="25" s="1"/>
  <c r="AN89" i="25"/>
  <c r="AC89" i="25" s="1"/>
  <c r="AG83" i="25"/>
  <c r="V83" i="25" s="1"/>
  <c r="AK83" i="25"/>
  <c r="Z83" i="25" s="1"/>
  <c r="AO83" i="25"/>
  <c r="AD83" i="25" s="1"/>
  <c r="AH83" i="25"/>
  <c r="W83" i="25" s="1"/>
  <c r="AL83" i="25"/>
  <c r="AA83" i="25" s="1"/>
  <c r="AG900" i="25"/>
  <c r="V900" i="25" s="1"/>
  <c r="AO900" i="25"/>
  <c r="AD900" i="25" s="1"/>
  <c r="AI900" i="25"/>
  <c r="X900" i="25" s="1"/>
  <c r="AF900" i="25"/>
  <c r="U900" i="25" s="1"/>
  <c r="AJ900" i="25"/>
  <c r="Y900" i="25" s="1"/>
  <c r="AN900" i="25"/>
  <c r="AC900" i="25" s="1"/>
  <c r="AK892" i="25"/>
  <c r="Z892" i="25" s="1"/>
  <c r="AE892" i="25"/>
  <c r="T892" i="25" s="1"/>
  <c r="AM892" i="25"/>
  <c r="AB892" i="25" s="1"/>
  <c r="AH892" i="25"/>
  <c r="W892" i="25" s="1"/>
  <c r="AL892" i="25"/>
  <c r="AA892" i="25" s="1"/>
  <c r="AG884" i="25"/>
  <c r="V884" i="25" s="1"/>
  <c r="AO884" i="25"/>
  <c r="AD884" i="25" s="1"/>
  <c r="AI884" i="25"/>
  <c r="X884" i="25" s="1"/>
  <c r="AF884" i="25"/>
  <c r="U884" i="25" s="1"/>
  <c r="AJ884" i="25"/>
  <c r="Y884" i="25" s="1"/>
  <c r="AN884" i="25"/>
  <c r="AC884" i="25" s="1"/>
  <c r="AK876" i="25"/>
  <c r="Z876" i="25" s="1"/>
  <c r="AE876" i="25"/>
  <c r="T876" i="25" s="1"/>
  <c r="AM876" i="25"/>
  <c r="AB876" i="25" s="1"/>
  <c r="AH876" i="25"/>
  <c r="W876" i="25" s="1"/>
  <c r="AL876" i="25"/>
  <c r="AA876" i="25" s="1"/>
  <c r="AG868" i="25"/>
  <c r="V868" i="25" s="1"/>
  <c r="AO868" i="25"/>
  <c r="AD868" i="25" s="1"/>
  <c r="AI868" i="25"/>
  <c r="X868" i="25" s="1"/>
  <c r="AF868" i="25"/>
  <c r="U868" i="25" s="1"/>
  <c r="AJ868" i="25"/>
  <c r="Y868" i="25" s="1"/>
  <c r="AN868" i="25"/>
  <c r="AC868" i="25" s="1"/>
  <c r="AK860" i="25"/>
  <c r="Z860" i="25" s="1"/>
  <c r="AE860" i="25"/>
  <c r="T860" i="25" s="1"/>
  <c r="AM860" i="25"/>
  <c r="AB860" i="25" s="1"/>
  <c r="AH860" i="25"/>
  <c r="W860" i="25" s="1"/>
  <c r="AL860" i="25"/>
  <c r="AA860" i="25" s="1"/>
  <c r="AG852" i="25"/>
  <c r="V852" i="25" s="1"/>
  <c r="AO852" i="25"/>
  <c r="AD852" i="25" s="1"/>
  <c r="AI852" i="25"/>
  <c r="X852" i="25" s="1"/>
  <c r="AF852" i="25"/>
  <c r="U852" i="25" s="1"/>
  <c r="AJ852" i="25"/>
  <c r="Y852" i="25" s="1"/>
  <c r="AN852" i="25"/>
  <c r="AC852" i="25" s="1"/>
  <c r="AK844" i="25"/>
  <c r="Z844" i="25" s="1"/>
  <c r="AE844" i="25"/>
  <c r="T844" i="25" s="1"/>
  <c r="AM844" i="25"/>
  <c r="AB844" i="25" s="1"/>
  <c r="AH844" i="25"/>
  <c r="W844" i="25" s="1"/>
  <c r="AL844" i="25"/>
  <c r="AA844" i="25" s="1"/>
  <c r="AG836" i="25"/>
  <c r="V836" i="25" s="1"/>
  <c r="AO836" i="25"/>
  <c r="AD836" i="25" s="1"/>
  <c r="AI836" i="25"/>
  <c r="X836" i="25" s="1"/>
  <c r="AF836" i="25"/>
  <c r="U836" i="25" s="1"/>
  <c r="AJ836" i="25"/>
  <c r="Y836" i="25" s="1"/>
  <c r="AN836" i="25"/>
  <c r="AC836" i="25" s="1"/>
  <c r="AK828" i="25"/>
  <c r="Z828" i="25" s="1"/>
  <c r="AE828" i="25"/>
  <c r="T828" i="25" s="1"/>
  <c r="AM828" i="25"/>
  <c r="AB828" i="25" s="1"/>
  <c r="AH828" i="25"/>
  <c r="W828" i="25" s="1"/>
  <c r="AL828" i="25"/>
  <c r="AA828" i="25" s="1"/>
  <c r="AG820" i="25"/>
  <c r="V820" i="25" s="1"/>
  <c r="AO820" i="25"/>
  <c r="AD820" i="25" s="1"/>
  <c r="AI820" i="25"/>
  <c r="X820" i="25" s="1"/>
  <c r="AF820" i="25"/>
  <c r="U820" i="25" s="1"/>
  <c r="AJ820" i="25"/>
  <c r="Y820" i="25" s="1"/>
  <c r="AN820" i="25"/>
  <c r="AC820" i="25" s="1"/>
  <c r="AK812" i="25"/>
  <c r="Z812" i="25" s="1"/>
  <c r="AE812" i="25"/>
  <c r="T812" i="25" s="1"/>
  <c r="AM812" i="25"/>
  <c r="AB812" i="25" s="1"/>
  <c r="AH812" i="25"/>
  <c r="W812" i="25" s="1"/>
  <c r="AL812" i="25"/>
  <c r="AA812" i="25" s="1"/>
  <c r="AG804" i="25"/>
  <c r="V804" i="25" s="1"/>
  <c r="AO804" i="25"/>
  <c r="AD804" i="25" s="1"/>
  <c r="AI804" i="25"/>
  <c r="X804" i="25" s="1"/>
  <c r="AF804" i="25"/>
  <c r="U804" i="25" s="1"/>
  <c r="AJ804" i="25"/>
  <c r="Y804" i="25" s="1"/>
  <c r="AN804" i="25"/>
  <c r="AC804" i="25" s="1"/>
  <c r="AK796" i="25"/>
  <c r="Z796" i="25" s="1"/>
  <c r="AE796" i="25"/>
  <c r="T796" i="25" s="1"/>
  <c r="AM796" i="25"/>
  <c r="AB796" i="25" s="1"/>
  <c r="AH796" i="25"/>
  <c r="W796" i="25" s="1"/>
  <c r="AL796" i="25"/>
  <c r="AA796" i="25" s="1"/>
  <c r="AG788" i="25"/>
  <c r="V788" i="25" s="1"/>
  <c r="AO788" i="25"/>
  <c r="AD788" i="25" s="1"/>
  <c r="AI788" i="25"/>
  <c r="X788" i="25" s="1"/>
  <c r="AF788" i="25"/>
  <c r="U788" i="25" s="1"/>
  <c r="AJ788" i="25"/>
  <c r="Y788" i="25" s="1"/>
  <c r="AN788" i="25"/>
  <c r="AC788" i="25" s="1"/>
  <c r="AL689" i="25"/>
  <c r="AA689" i="25" s="1"/>
  <c r="AJ689" i="25"/>
  <c r="Y689" i="25" s="1"/>
  <c r="AE689" i="25"/>
  <c r="T689" i="25" s="1"/>
  <c r="AI689" i="25"/>
  <c r="X689" i="25" s="1"/>
  <c r="AM689" i="25"/>
  <c r="AB689" i="25" s="1"/>
  <c r="AE163" i="25"/>
  <c r="T163" i="25" s="1"/>
  <c r="AI163" i="25"/>
  <c r="X163" i="25" s="1"/>
  <c r="AM163" i="25"/>
  <c r="AB163" i="25" s="1"/>
  <c r="AF163" i="25"/>
  <c r="U163" i="25" s="1"/>
  <c r="AJ163" i="25"/>
  <c r="Y163" i="25" s="1"/>
  <c r="AN163" i="25"/>
  <c r="AC163" i="25" s="1"/>
  <c r="AI71" i="25"/>
  <c r="X71" i="25" s="1"/>
  <c r="AG71" i="25"/>
  <c r="V71" i="25" s="1"/>
  <c r="AO71" i="25"/>
  <c r="AD71" i="25" s="1"/>
  <c r="AH71" i="25"/>
  <c r="W71" i="25" s="1"/>
  <c r="AL71" i="25"/>
  <c r="AA71" i="25" s="1"/>
  <c r="AE63" i="25"/>
  <c r="T63" i="25" s="1"/>
  <c r="AM63" i="25"/>
  <c r="AB63" i="25" s="1"/>
  <c r="AK63" i="25"/>
  <c r="Z63" i="25" s="1"/>
  <c r="AF63" i="25"/>
  <c r="U63" i="25" s="1"/>
  <c r="AJ63" i="25"/>
  <c r="Y63" i="25" s="1"/>
  <c r="AN63" i="25"/>
  <c r="AC63" i="25" s="1"/>
  <c r="AI55" i="25"/>
  <c r="X55" i="25" s="1"/>
  <c r="AG55" i="25"/>
  <c r="V55" i="25" s="1"/>
  <c r="AO55" i="25"/>
  <c r="AD55" i="25" s="1"/>
  <c r="AH55" i="25"/>
  <c r="W55" i="25" s="1"/>
  <c r="AL55" i="25"/>
  <c r="AA55" i="25" s="1"/>
  <c r="AH961" i="25"/>
  <c r="W961" i="25" s="1"/>
  <c r="AF961" i="25"/>
  <c r="U961" i="25" s="1"/>
  <c r="AN961" i="25"/>
  <c r="AC961" i="25" s="1"/>
  <c r="AG961" i="25"/>
  <c r="V961" i="25" s="1"/>
  <c r="AK961" i="25"/>
  <c r="Z961" i="25" s="1"/>
  <c r="AO961" i="25"/>
  <c r="AD961" i="25" s="1"/>
  <c r="AL909" i="25"/>
  <c r="AA909" i="25" s="1"/>
  <c r="AJ909" i="25"/>
  <c r="Y909" i="25" s="1"/>
  <c r="AE909" i="25"/>
  <c r="T909" i="25" s="1"/>
  <c r="AI909" i="25"/>
  <c r="X909" i="25" s="1"/>
  <c r="AM909" i="25"/>
  <c r="AB909" i="25" s="1"/>
  <c r="AE622" i="25"/>
  <c r="T622" i="25" s="1"/>
  <c r="AM622" i="25"/>
  <c r="AB622" i="25" s="1"/>
  <c r="AK622" i="25"/>
  <c r="Z622" i="25" s="1"/>
  <c r="AF622" i="25"/>
  <c r="U622" i="25" s="1"/>
  <c r="AJ622" i="25"/>
  <c r="Y622" i="25" s="1"/>
  <c r="AN622" i="25"/>
  <c r="AC622" i="25" s="1"/>
  <c r="AH482" i="25"/>
  <c r="W482" i="25" s="1"/>
  <c r="AL482" i="25"/>
  <c r="AA482" i="25" s="1"/>
  <c r="AE482" i="25"/>
  <c r="T482" i="25" s="1"/>
  <c r="AI482" i="25"/>
  <c r="X482" i="25" s="1"/>
  <c r="AM482" i="25"/>
  <c r="AB482" i="25" s="1"/>
  <c r="AF418" i="25"/>
  <c r="U418" i="25" s="1"/>
  <c r="AJ418" i="25"/>
  <c r="Y418" i="25" s="1"/>
  <c r="AN418" i="25"/>
  <c r="AC418" i="25" s="1"/>
  <c r="AG418" i="25"/>
  <c r="V418" i="25" s="1"/>
  <c r="AK418" i="25"/>
  <c r="Z418" i="25" s="1"/>
  <c r="AO418" i="25"/>
  <c r="AD418" i="25" s="1"/>
  <c r="AH386" i="25"/>
  <c r="W386" i="25" s="1"/>
  <c r="AL386" i="25"/>
  <c r="AA386" i="25" s="1"/>
  <c r="AE386" i="25"/>
  <c r="T386" i="25" s="1"/>
  <c r="AI386" i="25"/>
  <c r="X386" i="25" s="1"/>
  <c r="AM386" i="25"/>
  <c r="AB386" i="25" s="1"/>
  <c r="AF322" i="25"/>
  <c r="U322" i="25" s="1"/>
  <c r="AJ322" i="25"/>
  <c r="Y322" i="25" s="1"/>
  <c r="AN322" i="25"/>
  <c r="AC322" i="25" s="1"/>
  <c r="AG322" i="25"/>
  <c r="V322" i="25" s="1"/>
  <c r="AK322" i="25"/>
  <c r="Z322" i="25" s="1"/>
  <c r="AO322" i="25"/>
  <c r="AD322" i="25" s="1"/>
  <c r="AH258" i="25"/>
  <c r="W258" i="25" s="1"/>
  <c r="AL258" i="25"/>
  <c r="AA258" i="25" s="1"/>
  <c r="AE258" i="25"/>
  <c r="T258" i="25" s="1"/>
  <c r="AI258" i="25"/>
  <c r="X258" i="25" s="1"/>
  <c r="AM258" i="25"/>
  <c r="AB258" i="25" s="1"/>
  <c r="AF194" i="25"/>
  <c r="U194" i="25" s="1"/>
  <c r="AJ194" i="25"/>
  <c r="Y194" i="25" s="1"/>
  <c r="AN194" i="25"/>
  <c r="AC194" i="25" s="1"/>
  <c r="AG194" i="25"/>
  <c r="V194" i="25" s="1"/>
  <c r="AK194" i="25"/>
  <c r="Z194" i="25" s="1"/>
  <c r="AO194" i="25"/>
  <c r="AD194" i="25" s="1"/>
  <c r="AH130" i="25"/>
  <c r="W130" i="25" s="1"/>
  <c r="AL130" i="25"/>
  <c r="AA130" i="25" s="1"/>
  <c r="AE130" i="25"/>
  <c r="T130" i="25" s="1"/>
  <c r="AI130" i="25"/>
  <c r="X130" i="25" s="1"/>
  <c r="AM130" i="25"/>
  <c r="AB130" i="25" s="1"/>
  <c r="AF126" i="25"/>
  <c r="U126" i="25" s="1"/>
  <c r="AJ126" i="25"/>
  <c r="Y126" i="25" s="1"/>
  <c r="AN126" i="25"/>
  <c r="AC126" i="25" s="1"/>
  <c r="AG126" i="25"/>
  <c r="V126" i="25" s="1"/>
  <c r="AK126" i="25"/>
  <c r="Z126" i="25" s="1"/>
  <c r="AO126" i="25"/>
  <c r="AD126" i="25" s="1"/>
  <c r="AH118" i="25"/>
  <c r="W118" i="25" s="1"/>
  <c r="AL118" i="25"/>
  <c r="AA118" i="25" s="1"/>
  <c r="AE118" i="25"/>
  <c r="T118" i="25" s="1"/>
  <c r="AI118" i="25"/>
  <c r="X118" i="25" s="1"/>
  <c r="AM118" i="25"/>
  <c r="AB118" i="25" s="1"/>
  <c r="AF114" i="25"/>
  <c r="U114" i="25" s="1"/>
  <c r="AJ114" i="25"/>
  <c r="Y114" i="25" s="1"/>
  <c r="AN114" i="25"/>
  <c r="AC114" i="25" s="1"/>
  <c r="AG114" i="25"/>
  <c r="V114" i="25" s="1"/>
  <c r="AK114" i="25"/>
  <c r="Z114" i="25" s="1"/>
  <c r="AO114" i="25"/>
  <c r="AD114" i="25" s="1"/>
  <c r="AH80" i="25"/>
  <c r="W80" i="25" s="1"/>
  <c r="AL80" i="25"/>
  <c r="AA80" i="25" s="1"/>
  <c r="AE80" i="25"/>
  <c r="T80" i="25" s="1"/>
  <c r="AI80" i="25"/>
  <c r="X80" i="25" s="1"/>
  <c r="AM80" i="25"/>
  <c r="AB80" i="25" s="1"/>
  <c r="AH46" i="25"/>
  <c r="W46" i="25" s="1"/>
  <c r="AF46" i="25"/>
  <c r="U46" i="25" s="1"/>
  <c r="AN46" i="25"/>
  <c r="AC46" i="25" s="1"/>
  <c r="AG46" i="25"/>
  <c r="V46" i="25" s="1"/>
  <c r="AK46" i="25"/>
  <c r="Z46" i="25" s="1"/>
  <c r="AO46" i="25"/>
  <c r="AD46" i="25" s="1"/>
  <c r="AH298" i="25"/>
  <c r="W298" i="25" s="1"/>
  <c r="AL298" i="25"/>
  <c r="AA298" i="25" s="1"/>
  <c r="AE298" i="25"/>
  <c r="T298" i="25" s="1"/>
  <c r="AI298" i="25"/>
  <c r="X298" i="25" s="1"/>
  <c r="AM298" i="25"/>
  <c r="AB298" i="25" s="1"/>
  <c r="AE1010" i="25"/>
  <c r="T1010" i="25" s="1"/>
  <c r="AM1010" i="25"/>
  <c r="AB1010" i="25" s="1"/>
  <c r="AK1010" i="25"/>
  <c r="Z1010" i="25" s="1"/>
  <c r="AF1010" i="25"/>
  <c r="U1010" i="25" s="1"/>
  <c r="AJ1010" i="25"/>
  <c r="Y1010" i="25" s="1"/>
  <c r="AN1010" i="25"/>
  <c r="AC1010" i="25" s="1"/>
  <c r="AL949" i="25"/>
  <c r="AA949" i="25" s="1"/>
  <c r="AJ949" i="25"/>
  <c r="Y949" i="25" s="1"/>
  <c r="AE949" i="25"/>
  <c r="T949" i="25" s="1"/>
  <c r="AI949" i="25"/>
  <c r="X949" i="25" s="1"/>
  <c r="AM949" i="25"/>
  <c r="AB949" i="25" s="1"/>
  <c r="AH941" i="25"/>
  <c r="W941" i="25" s="1"/>
  <c r="AF941" i="25"/>
  <c r="U941" i="25" s="1"/>
  <c r="AN941" i="25"/>
  <c r="AC941" i="25" s="1"/>
  <c r="AG941" i="25"/>
  <c r="V941" i="25" s="1"/>
  <c r="AK941" i="25"/>
  <c r="Z941" i="25" s="1"/>
  <c r="AO941" i="25"/>
  <c r="AD941" i="25" s="1"/>
  <c r="AL933" i="25"/>
  <c r="AA933" i="25" s="1"/>
  <c r="AJ933" i="25"/>
  <c r="Y933" i="25" s="1"/>
  <c r="AE933" i="25"/>
  <c r="T933" i="25" s="1"/>
  <c r="AI933" i="25"/>
  <c r="X933" i="25" s="1"/>
  <c r="AM933" i="25"/>
  <c r="AB933" i="25" s="1"/>
  <c r="AH925" i="25"/>
  <c r="W925" i="25" s="1"/>
  <c r="AF925" i="25"/>
  <c r="U925" i="25" s="1"/>
  <c r="AN925" i="25"/>
  <c r="AC925" i="25" s="1"/>
  <c r="AG925" i="25"/>
  <c r="V925" i="25" s="1"/>
  <c r="AK925" i="25"/>
  <c r="Z925" i="25" s="1"/>
  <c r="AO925" i="25"/>
  <c r="AD925" i="25" s="1"/>
  <c r="AH474" i="25"/>
  <c r="W474" i="25" s="1"/>
  <c r="AL474" i="25"/>
  <c r="AA474" i="25" s="1"/>
  <c r="AE474" i="25"/>
  <c r="T474" i="25" s="1"/>
  <c r="AI474" i="25"/>
  <c r="X474" i="25" s="1"/>
  <c r="AM474" i="25"/>
  <c r="AB474" i="25" s="1"/>
  <c r="AF458" i="25"/>
  <c r="U458" i="25" s="1"/>
  <c r="AJ458" i="25"/>
  <c r="Y458" i="25" s="1"/>
  <c r="AN458" i="25"/>
  <c r="AC458" i="25" s="1"/>
  <c r="AG458" i="25"/>
  <c r="V458" i="25" s="1"/>
  <c r="AK458" i="25"/>
  <c r="Z458" i="25" s="1"/>
  <c r="AO458" i="25"/>
  <c r="AD458" i="25" s="1"/>
  <c r="AH184" i="25"/>
  <c r="W184" i="25" s="1"/>
  <c r="AL184" i="25"/>
  <c r="AA184" i="25" s="1"/>
  <c r="AE184" i="25"/>
  <c r="T184" i="25" s="1"/>
  <c r="AI184" i="25"/>
  <c r="X184" i="25" s="1"/>
  <c r="AM184" i="25"/>
  <c r="AB184" i="25" s="1"/>
  <c r="AF154" i="25"/>
  <c r="U154" i="25" s="1"/>
  <c r="AJ154" i="25"/>
  <c r="Y154" i="25" s="1"/>
  <c r="AN154" i="25"/>
  <c r="AC154" i="25" s="1"/>
  <c r="AG154" i="25"/>
  <c r="V154" i="25" s="1"/>
  <c r="AK154" i="25"/>
  <c r="Z154" i="25" s="1"/>
  <c r="AO154" i="25"/>
  <c r="AD154" i="25" s="1"/>
  <c r="AH150" i="25"/>
  <c r="W150" i="25" s="1"/>
  <c r="AL150" i="25"/>
  <c r="AA150" i="25" s="1"/>
  <c r="AE150" i="25"/>
  <c r="T150" i="25" s="1"/>
  <c r="AI150" i="25"/>
  <c r="X150" i="25" s="1"/>
  <c r="AM150" i="25"/>
  <c r="AB150" i="25" s="1"/>
  <c r="AG141" i="25"/>
  <c r="V141" i="25" s="1"/>
  <c r="AK141" i="25"/>
  <c r="Z141" i="25" s="1"/>
  <c r="AO141" i="25"/>
  <c r="AD141" i="25" s="1"/>
  <c r="AH141" i="25"/>
  <c r="W141" i="25" s="1"/>
  <c r="AL141" i="25"/>
  <c r="AA141" i="25" s="1"/>
  <c r="AE169" i="25"/>
  <c r="T169" i="25" s="1"/>
  <c r="AI169" i="25"/>
  <c r="X169" i="25" s="1"/>
  <c r="AM169" i="25"/>
  <c r="AB169" i="25" s="1"/>
  <c r="AF169" i="25"/>
  <c r="U169" i="25" s="1"/>
  <c r="AJ169" i="25"/>
  <c r="Y169" i="25" s="1"/>
  <c r="AN169" i="25"/>
  <c r="AC169" i="25" s="1"/>
  <c r="AG153" i="25"/>
  <c r="V153" i="25" s="1"/>
  <c r="AK153" i="25"/>
  <c r="Z153" i="25" s="1"/>
  <c r="AO153" i="25"/>
  <c r="AD153" i="25" s="1"/>
  <c r="AH153" i="25"/>
  <c r="W153" i="25" s="1"/>
  <c r="AL153" i="25"/>
  <c r="AA153" i="25" s="1"/>
  <c r="AE419" i="25"/>
  <c r="T419" i="25" s="1"/>
  <c r="AI419" i="25"/>
  <c r="X419" i="25" s="1"/>
  <c r="AM419" i="25"/>
  <c r="AB419" i="25" s="1"/>
  <c r="AF419" i="25"/>
  <c r="U419" i="25" s="1"/>
  <c r="AJ419" i="25"/>
  <c r="Y419" i="25" s="1"/>
  <c r="AN419" i="25"/>
  <c r="AC419" i="25" s="1"/>
  <c r="AL1009" i="25"/>
  <c r="AA1009" i="25" s="1"/>
  <c r="AJ1009" i="25"/>
  <c r="Y1009" i="25" s="1"/>
  <c r="AE1009" i="25"/>
  <c r="T1009" i="25" s="1"/>
  <c r="AI1009" i="25"/>
  <c r="X1009" i="25" s="1"/>
  <c r="AM1009" i="25"/>
  <c r="AB1009" i="25" s="1"/>
  <c r="AG37" i="25"/>
  <c r="V37" i="25" s="1"/>
  <c r="AO37" i="25"/>
  <c r="AD37" i="25" s="1"/>
  <c r="AI37" i="25"/>
  <c r="X37" i="25" s="1"/>
  <c r="AF37" i="25"/>
  <c r="U37" i="25" s="1"/>
  <c r="AJ37" i="25"/>
  <c r="Y37" i="25" s="1"/>
  <c r="AN37" i="25"/>
  <c r="AC37" i="25" s="1"/>
  <c r="AI35" i="25"/>
  <c r="X35" i="25" s="1"/>
  <c r="AG35" i="25"/>
  <c r="V35" i="25" s="1"/>
  <c r="AO35" i="25"/>
  <c r="AD35" i="25" s="1"/>
  <c r="AH35" i="25"/>
  <c r="W35" i="25" s="1"/>
  <c r="AL35" i="25"/>
  <c r="AA35" i="25" s="1"/>
  <c r="AE43" i="25"/>
  <c r="T43" i="25" s="1"/>
  <c r="AM43" i="25"/>
  <c r="AB43" i="25" s="1"/>
  <c r="AK43" i="25"/>
  <c r="Z43" i="25" s="1"/>
  <c r="AF43" i="25"/>
  <c r="U43" i="25" s="1"/>
  <c r="AJ43" i="25"/>
  <c r="Y43" i="25" s="1"/>
  <c r="AN43" i="25"/>
  <c r="AC43" i="25" s="1"/>
  <c r="AK916" i="25"/>
  <c r="Z916" i="25" s="1"/>
  <c r="AE916" i="25"/>
  <c r="T916" i="25" s="1"/>
  <c r="AM916" i="25"/>
  <c r="AB916" i="25" s="1"/>
  <c r="AH916" i="25"/>
  <c r="W916" i="25" s="1"/>
  <c r="AL916" i="25"/>
  <c r="AA916" i="25" s="1"/>
  <c r="AG984" i="25"/>
  <c r="V984" i="25" s="1"/>
  <c r="AO984" i="25"/>
  <c r="AD984" i="25" s="1"/>
  <c r="AI984" i="25"/>
  <c r="X984" i="25" s="1"/>
  <c r="AF984" i="25"/>
  <c r="U984" i="25" s="1"/>
  <c r="AJ984" i="25"/>
  <c r="Y984" i="25" s="1"/>
  <c r="AN984" i="25"/>
  <c r="AC984" i="25" s="1"/>
  <c r="AK968" i="25"/>
  <c r="Z968" i="25" s="1"/>
  <c r="AE968" i="25"/>
  <c r="T968" i="25" s="1"/>
  <c r="AM968" i="25"/>
  <c r="AB968" i="25" s="1"/>
  <c r="AH968" i="25"/>
  <c r="W968" i="25" s="1"/>
  <c r="AL968" i="25"/>
  <c r="AA968" i="25" s="1"/>
  <c r="AE990" i="25"/>
  <c r="T990" i="25" s="1"/>
  <c r="AM990" i="25"/>
  <c r="AB990" i="25" s="1"/>
  <c r="AK990" i="25"/>
  <c r="Z990" i="25" s="1"/>
  <c r="AF990" i="25"/>
  <c r="U990" i="25" s="1"/>
  <c r="AJ990" i="25"/>
  <c r="Y990" i="25" s="1"/>
  <c r="AN990" i="25"/>
  <c r="AC990" i="25" s="1"/>
  <c r="AI974" i="25"/>
  <c r="X974" i="25" s="1"/>
  <c r="AG974" i="25"/>
  <c r="V974" i="25" s="1"/>
  <c r="AO974" i="25"/>
  <c r="AD974" i="25" s="1"/>
  <c r="AH974" i="25"/>
  <c r="W974" i="25" s="1"/>
  <c r="AL974" i="25"/>
  <c r="AA974" i="25" s="1"/>
  <c r="AE958" i="25"/>
  <c r="T958" i="25" s="1"/>
  <c r="AM958" i="25"/>
  <c r="AB958" i="25" s="1"/>
  <c r="AK958" i="25"/>
  <c r="Z958" i="25" s="1"/>
  <c r="AF958" i="25"/>
  <c r="U958" i="25" s="1"/>
  <c r="AJ958" i="25"/>
  <c r="Y958" i="25" s="1"/>
  <c r="AN958" i="25"/>
  <c r="AC958" i="25" s="1"/>
  <c r="AJ747" i="25"/>
  <c r="Y747" i="25" s="1"/>
  <c r="AH747" i="25"/>
  <c r="W747" i="25" s="1"/>
  <c r="AE747" i="25"/>
  <c r="T747" i="25" s="1"/>
  <c r="AI747" i="25"/>
  <c r="X747" i="25" s="1"/>
  <c r="AM747" i="25"/>
  <c r="AB747" i="25" s="1"/>
  <c r="AF743" i="25"/>
  <c r="U743" i="25" s="1"/>
  <c r="AN743" i="25"/>
  <c r="AC743" i="25" s="1"/>
  <c r="AL743" i="25"/>
  <c r="AA743" i="25" s="1"/>
  <c r="AG743" i="25"/>
  <c r="V743" i="25" s="1"/>
  <c r="AK743" i="25"/>
  <c r="Z743" i="25" s="1"/>
  <c r="AO743" i="25"/>
  <c r="AD743" i="25" s="1"/>
  <c r="AJ739" i="25"/>
  <c r="Y739" i="25" s="1"/>
  <c r="AH739" i="25"/>
  <c r="W739" i="25" s="1"/>
  <c r="AE739" i="25"/>
  <c r="T739" i="25" s="1"/>
  <c r="AI739" i="25"/>
  <c r="X739" i="25" s="1"/>
  <c r="AM739" i="25"/>
  <c r="AB739" i="25" s="1"/>
  <c r="AF490" i="25"/>
  <c r="U490" i="25" s="1"/>
  <c r="AJ490" i="25"/>
  <c r="Y490" i="25" s="1"/>
  <c r="AN490" i="25"/>
  <c r="AC490" i="25" s="1"/>
  <c r="AG490" i="25"/>
  <c r="V490" i="25" s="1"/>
  <c r="AK490" i="25"/>
  <c r="Z490" i="25" s="1"/>
  <c r="AO490" i="25"/>
  <c r="AD490" i="25" s="1"/>
  <c r="AG411" i="25"/>
  <c r="V411" i="25" s="1"/>
  <c r="AK411" i="25"/>
  <c r="Z411" i="25" s="1"/>
  <c r="AO411" i="25"/>
  <c r="AD411" i="25" s="1"/>
  <c r="AH411" i="25"/>
  <c r="W411" i="25" s="1"/>
  <c r="AL411" i="25"/>
  <c r="AA411" i="25" s="1"/>
  <c r="AE407" i="25"/>
  <c r="T407" i="25" s="1"/>
  <c r="AI407" i="25"/>
  <c r="X407" i="25" s="1"/>
  <c r="AM407" i="25"/>
  <c r="AB407" i="25" s="1"/>
  <c r="AF407" i="25"/>
  <c r="U407" i="25" s="1"/>
  <c r="AJ407" i="25"/>
  <c r="Y407" i="25" s="1"/>
  <c r="AN407" i="25"/>
  <c r="AC407" i="25" s="1"/>
  <c r="AG395" i="25"/>
  <c r="V395" i="25" s="1"/>
  <c r="AK395" i="25"/>
  <c r="Z395" i="25" s="1"/>
  <c r="AO395" i="25"/>
  <c r="AD395" i="25" s="1"/>
  <c r="AH395" i="25"/>
  <c r="W395" i="25" s="1"/>
  <c r="AL395" i="25"/>
  <c r="AA395" i="25" s="1"/>
  <c r="AE391" i="25"/>
  <c r="T391" i="25" s="1"/>
  <c r="AI391" i="25"/>
  <c r="X391" i="25" s="1"/>
  <c r="AM391" i="25"/>
  <c r="AB391" i="25" s="1"/>
  <c r="AF391" i="25"/>
  <c r="U391" i="25" s="1"/>
  <c r="AJ391" i="25"/>
  <c r="Y391" i="25" s="1"/>
  <c r="AN391" i="25"/>
  <c r="AC391" i="25" s="1"/>
  <c r="AG379" i="25"/>
  <c r="V379" i="25" s="1"/>
  <c r="AK379" i="25"/>
  <c r="Z379" i="25" s="1"/>
  <c r="AO379" i="25"/>
  <c r="AD379" i="25" s="1"/>
  <c r="AH379" i="25"/>
  <c r="W379" i="25" s="1"/>
  <c r="AL379" i="25"/>
  <c r="AA379" i="25" s="1"/>
  <c r="AE375" i="25"/>
  <c r="T375" i="25" s="1"/>
  <c r="AI375" i="25"/>
  <c r="X375" i="25" s="1"/>
  <c r="AM375" i="25"/>
  <c r="AB375" i="25" s="1"/>
  <c r="AF375" i="25"/>
  <c r="U375" i="25" s="1"/>
  <c r="AJ375" i="25"/>
  <c r="Y375" i="25" s="1"/>
  <c r="AN375" i="25"/>
  <c r="AC375" i="25" s="1"/>
  <c r="AG363" i="25"/>
  <c r="V363" i="25" s="1"/>
  <c r="AK363" i="25"/>
  <c r="Z363" i="25" s="1"/>
  <c r="AO363" i="25"/>
  <c r="AD363" i="25" s="1"/>
  <c r="AH363" i="25"/>
  <c r="W363" i="25" s="1"/>
  <c r="AL363" i="25"/>
  <c r="AA363" i="25" s="1"/>
  <c r="AE359" i="25"/>
  <c r="T359" i="25" s="1"/>
  <c r="AI359" i="25"/>
  <c r="X359" i="25" s="1"/>
  <c r="AM359" i="25"/>
  <c r="AB359" i="25" s="1"/>
  <c r="AF359" i="25"/>
  <c r="U359" i="25" s="1"/>
  <c r="AJ359" i="25"/>
  <c r="Y359" i="25" s="1"/>
  <c r="AN359" i="25"/>
  <c r="AC359" i="25" s="1"/>
  <c r="AG347" i="25"/>
  <c r="V347" i="25" s="1"/>
  <c r="AK347" i="25"/>
  <c r="Z347" i="25" s="1"/>
  <c r="AO347" i="25"/>
  <c r="AD347" i="25" s="1"/>
  <c r="AH347" i="25"/>
  <c r="W347" i="25" s="1"/>
  <c r="AL347" i="25"/>
  <c r="AA347" i="25" s="1"/>
  <c r="AE343" i="25"/>
  <c r="T343" i="25" s="1"/>
  <c r="AI343" i="25"/>
  <c r="X343" i="25" s="1"/>
  <c r="AM343" i="25"/>
  <c r="AB343" i="25" s="1"/>
  <c r="AF343" i="25"/>
  <c r="U343" i="25" s="1"/>
  <c r="AJ343" i="25"/>
  <c r="Y343" i="25" s="1"/>
  <c r="AN343" i="25"/>
  <c r="AC343" i="25" s="1"/>
  <c r="AH282" i="25"/>
  <c r="W282" i="25" s="1"/>
  <c r="AL282" i="25"/>
  <c r="AA282" i="25" s="1"/>
  <c r="AE282" i="25"/>
  <c r="T282" i="25" s="1"/>
  <c r="AI282" i="25"/>
  <c r="X282" i="25" s="1"/>
  <c r="AM282" i="25"/>
  <c r="AB282" i="25" s="1"/>
  <c r="AE27" i="25"/>
  <c r="T27" i="25" s="1"/>
  <c r="AM27" i="25"/>
  <c r="AB27" i="25" s="1"/>
  <c r="AK27" i="25"/>
  <c r="Z27" i="25" s="1"/>
  <c r="AF27" i="25"/>
  <c r="U27" i="25" s="1"/>
  <c r="AJ27" i="25"/>
  <c r="Y27" i="25" s="1"/>
  <c r="AN27" i="25"/>
  <c r="AC27" i="25" s="1"/>
  <c r="AK1016" i="25"/>
  <c r="Z1016" i="25" s="1"/>
  <c r="AE1016" i="25"/>
  <c r="T1016" i="25" s="1"/>
  <c r="AM1016" i="25"/>
  <c r="AB1016" i="25" s="1"/>
  <c r="AH1016" i="25"/>
  <c r="W1016" i="25" s="1"/>
  <c r="AL1016" i="25"/>
  <c r="AA1016" i="25" s="1"/>
  <c r="AE1014" i="25"/>
  <c r="T1014" i="25" s="1"/>
  <c r="AM1014" i="25"/>
  <c r="AB1014" i="25" s="1"/>
  <c r="AK1014" i="25"/>
  <c r="Z1014" i="25" s="1"/>
  <c r="AF1014" i="25"/>
  <c r="U1014" i="25" s="1"/>
  <c r="AJ1014" i="25"/>
  <c r="Y1014" i="25" s="1"/>
  <c r="AN1014" i="25"/>
  <c r="AC1014" i="25" s="1"/>
  <c r="AI1002" i="25"/>
  <c r="X1002" i="25" s="1"/>
  <c r="AG1002" i="25"/>
  <c r="V1002" i="25" s="1"/>
  <c r="AO1002" i="25"/>
  <c r="AD1002" i="25" s="1"/>
  <c r="AH1002" i="25"/>
  <c r="W1002" i="25" s="1"/>
  <c r="AL1002" i="25"/>
  <c r="AA1002" i="25" s="1"/>
  <c r="AH997" i="25"/>
  <c r="W997" i="25" s="1"/>
  <c r="AF997" i="25"/>
  <c r="U997" i="25" s="1"/>
  <c r="AN997" i="25"/>
  <c r="AC997" i="25" s="1"/>
  <c r="AG997" i="25"/>
  <c r="V997" i="25" s="1"/>
  <c r="AK997" i="25"/>
  <c r="Z997" i="25" s="1"/>
  <c r="AO997" i="25"/>
  <c r="AD997" i="25" s="1"/>
  <c r="AJ987" i="25"/>
  <c r="Y987" i="25" s="1"/>
  <c r="AH987" i="25"/>
  <c r="W987" i="25" s="1"/>
  <c r="AE987" i="25"/>
  <c r="T987" i="25" s="1"/>
  <c r="AI987" i="25"/>
  <c r="X987" i="25" s="1"/>
  <c r="AM987" i="25"/>
  <c r="AB987" i="25" s="1"/>
  <c r="AH981" i="25"/>
  <c r="W981" i="25" s="1"/>
  <c r="AF981" i="25"/>
  <c r="U981" i="25" s="1"/>
  <c r="AN981" i="25"/>
  <c r="AC981" i="25" s="1"/>
  <c r="AG981" i="25"/>
  <c r="V981" i="25" s="1"/>
  <c r="AK981" i="25"/>
  <c r="Z981" i="25" s="1"/>
  <c r="AO981" i="25"/>
  <c r="AD981" i="25" s="1"/>
  <c r="AK980" i="25"/>
  <c r="Z980" i="25" s="1"/>
  <c r="AE980" i="25"/>
  <c r="T980" i="25" s="1"/>
  <c r="AM980" i="25"/>
  <c r="AB980" i="25" s="1"/>
  <c r="AH980" i="25"/>
  <c r="W980" i="25" s="1"/>
  <c r="AL980" i="25"/>
  <c r="AA980" i="25" s="1"/>
  <c r="AG964" i="25"/>
  <c r="V964" i="25" s="1"/>
  <c r="AO964" i="25"/>
  <c r="AD964" i="25" s="1"/>
  <c r="AI964" i="25"/>
  <c r="X964" i="25" s="1"/>
  <c r="AF964" i="25"/>
  <c r="U964" i="25" s="1"/>
  <c r="AJ964" i="25"/>
  <c r="Y964" i="25" s="1"/>
  <c r="AN964" i="25"/>
  <c r="AC964" i="25" s="1"/>
  <c r="AI986" i="25"/>
  <c r="X986" i="25" s="1"/>
  <c r="AG986" i="25"/>
  <c r="V986" i="25" s="1"/>
  <c r="AO986" i="25"/>
  <c r="AD986" i="25" s="1"/>
  <c r="AH986" i="25"/>
  <c r="W986" i="25" s="1"/>
  <c r="AL986" i="25"/>
  <c r="AA986" i="25" s="1"/>
  <c r="AE970" i="25"/>
  <c r="T970" i="25" s="1"/>
  <c r="AM970" i="25"/>
  <c r="AB970" i="25" s="1"/>
  <c r="AK970" i="25"/>
  <c r="Z970" i="25" s="1"/>
  <c r="AF970" i="25"/>
  <c r="U970" i="25" s="1"/>
  <c r="AJ970" i="25"/>
  <c r="Y970" i="25" s="1"/>
  <c r="AN970" i="25"/>
  <c r="AC970" i="25" s="1"/>
  <c r="AI954" i="25"/>
  <c r="X954" i="25" s="1"/>
  <c r="AG954" i="25"/>
  <c r="V954" i="25" s="1"/>
  <c r="AO954" i="25"/>
  <c r="AD954" i="25" s="1"/>
  <c r="AH954" i="25"/>
  <c r="W954" i="25" s="1"/>
  <c r="AL954" i="25"/>
  <c r="AA954" i="25" s="1"/>
  <c r="AF779" i="25"/>
  <c r="U779" i="25" s="1"/>
  <c r="AN779" i="25"/>
  <c r="AC779" i="25" s="1"/>
  <c r="AL779" i="25"/>
  <c r="AA779" i="25" s="1"/>
  <c r="AG779" i="25"/>
  <c r="V779" i="25" s="1"/>
  <c r="AK779" i="25"/>
  <c r="Z779" i="25" s="1"/>
  <c r="AO779" i="25"/>
  <c r="AD779" i="25" s="1"/>
  <c r="AJ771" i="25"/>
  <c r="Y771" i="25" s="1"/>
  <c r="AH771" i="25"/>
  <c r="W771" i="25" s="1"/>
  <c r="AE771" i="25"/>
  <c r="T771" i="25" s="1"/>
  <c r="AI771" i="25"/>
  <c r="X771" i="25" s="1"/>
  <c r="AM771" i="25"/>
  <c r="AB771" i="25" s="1"/>
  <c r="AF763" i="25"/>
  <c r="U763" i="25" s="1"/>
  <c r="AN763" i="25"/>
  <c r="AC763" i="25" s="1"/>
  <c r="AL763" i="25"/>
  <c r="AA763" i="25" s="1"/>
  <c r="AG763" i="25"/>
  <c r="V763" i="25" s="1"/>
  <c r="AK763" i="25"/>
  <c r="Z763" i="25" s="1"/>
  <c r="AO763" i="25"/>
  <c r="AD763" i="25" s="1"/>
  <c r="AK756" i="25"/>
  <c r="Z756" i="25" s="1"/>
  <c r="AE756" i="25"/>
  <c r="T756" i="25" s="1"/>
  <c r="AM756" i="25"/>
  <c r="AB756" i="25" s="1"/>
  <c r="AH756" i="25"/>
  <c r="W756" i="25" s="1"/>
  <c r="AL756" i="25"/>
  <c r="AA756" i="25" s="1"/>
  <c r="AG752" i="25"/>
  <c r="V752" i="25" s="1"/>
  <c r="AO752" i="25"/>
  <c r="AD752" i="25" s="1"/>
  <c r="AI752" i="25"/>
  <c r="X752" i="25" s="1"/>
  <c r="AF752" i="25"/>
  <c r="U752" i="25" s="1"/>
  <c r="AJ752" i="25"/>
  <c r="Y752" i="25" s="1"/>
  <c r="AN752" i="25"/>
  <c r="AC752" i="25" s="1"/>
  <c r="AK740" i="25"/>
  <c r="Z740" i="25" s="1"/>
  <c r="AE740" i="25"/>
  <c r="T740" i="25" s="1"/>
  <c r="AM740" i="25"/>
  <c r="AB740" i="25" s="1"/>
  <c r="AH740" i="25"/>
  <c r="W740" i="25" s="1"/>
  <c r="AL740" i="25"/>
  <c r="AA740" i="25" s="1"/>
  <c r="AG676" i="25"/>
  <c r="V676" i="25" s="1"/>
  <c r="AO676" i="25"/>
  <c r="AD676" i="25" s="1"/>
  <c r="AI676" i="25"/>
  <c r="X676" i="25" s="1"/>
  <c r="AF676" i="25"/>
  <c r="U676" i="25" s="1"/>
  <c r="AJ676" i="25"/>
  <c r="Y676" i="25" s="1"/>
  <c r="AN676" i="25"/>
  <c r="AC676" i="25" s="1"/>
  <c r="AL637" i="25"/>
  <c r="AA637" i="25" s="1"/>
  <c r="AJ637" i="25"/>
  <c r="Y637" i="25" s="1"/>
  <c r="AE637" i="25"/>
  <c r="T637" i="25" s="1"/>
  <c r="AI637" i="25"/>
  <c r="X637" i="25" s="1"/>
  <c r="AM637" i="25"/>
  <c r="AB637" i="25" s="1"/>
  <c r="AH633" i="25"/>
  <c r="W633" i="25" s="1"/>
  <c r="AF633" i="25"/>
  <c r="U633" i="25" s="1"/>
  <c r="AN633" i="25"/>
  <c r="AC633" i="25" s="1"/>
  <c r="AG633" i="25"/>
  <c r="V633" i="25" s="1"/>
  <c r="AK633" i="25"/>
  <c r="Z633" i="25" s="1"/>
  <c r="AO633" i="25"/>
  <c r="AD633" i="25" s="1"/>
  <c r="AL629" i="25"/>
  <c r="AA629" i="25" s="1"/>
  <c r="AJ629" i="25"/>
  <c r="Y629" i="25" s="1"/>
  <c r="AE629" i="25"/>
  <c r="T629" i="25" s="1"/>
  <c r="AI629" i="25"/>
  <c r="X629" i="25" s="1"/>
  <c r="AM629" i="25"/>
  <c r="AB629" i="25" s="1"/>
  <c r="AH625" i="25"/>
  <c r="W625" i="25" s="1"/>
  <c r="AF625" i="25"/>
  <c r="U625" i="25" s="1"/>
  <c r="AN625" i="25"/>
  <c r="AC625" i="25" s="1"/>
  <c r="AG625" i="25"/>
  <c r="V625" i="25" s="1"/>
  <c r="AK625" i="25"/>
  <c r="Z625" i="25" s="1"/>
  <c r="AO625" i="25"/>
  <c r="AD625" i="25" s="1"/>
  <c r="AL621" i="25"/>
  <c r="AA621" i="25" s="1"/>
  <c r="AJ621" i="25"/>
  <c r="Y621" i="25" s="1"/>
  <c r="AE621" i="25"/>
  <c r="T621" i="25" s="1"/>
  <c r="AI621" i="25"/>
  <c r="X621" i="25" s="1"/>
  <c r="AM621" i="25"/>
  <c r="AB621" i="25" s="1"/>
  <c r="AH617" i="25"/>
  <c r="W617" i="25" s="1"/>
  <c r="AF617" i="25"/>
  <c r="U617" i="25" s="1"/>
  <c r="AN617" i="25"/>
  <c r="AC617" i="25" s="1"/>
  <c r="AG617" i="25"/>
  <c r="V617" i="25" s="1"/>
  <c r="AK617" i="25"/>
  <c r="Z617" i="25" s="1"/>
  <c r="AO617" i="25"/>
  <c r="AD617" i="25" s="1"/>
  <c r="AL613" i="25"/>
  <c r="AA613" i="25" s="1"/>
  <c r="AJ613" i="25"/>
  <c r="Y613" i="25" s="1"/>
  <c r="AE613" i="25"/>
  <c r="T613" i="25" s="1"/>
  <c r="AI613" i="25"/>
  <c r="X613" i="25" s="1"/>
  <c r="AM613" i="25"/>
  <c r="AB613" i="25" s="1"/>
  <c r="AH609" i="25"/>
  <c r="W609" i="25" s="1"/>
  <c r="AF609" i="25"/>
  <c r="U609" i="25" s="1"/>
  <c r="AN609" i="25"/>
  <c r="AC609" i="25" s="1"/>
  <c r="AG609" i="25"/>
  <c r="V609" i="25" s="1"/>
  <c r="AK609" i="25"/>
  <c r="Z609" i="25" s="1"/>
  <c r="AO609" i="25"/>
  <c r="AD609" i="25" s="1"/>
  <c r="AL605" i="25"/>
  <c r="AA605" i="25" s="1"/>
  <c r="AJ605" i="25"/>
  <c r="Y605" i="25" s="1"/>
  <c r="AE605" i="25"/>
  <c r="T605" i="25" s="1"/>
  <c r="AI605" i="25"/>
  <c r="X605" i="25" s="1"/>
  <c r="AM605" i="25"/>
  <c r="AB605" i="25" s="1"/>
  <c r="AH601" i="25"/>
  <c r="W601" i="25" s="1"/>
  <c r="AF601" i="25"/>
  <c r="U601" i="25" s="1"/>
  <c r="AN601" i="25"/>
  <c r="AC601" i="25" s="1"/>
  <c r="AG601" i="25"/>
  <c r="V601" i="25" s="1"/>
  <c r="AK601" i="25"/>
  <c r="Z601" i="25" s="1"/>
  <c r="AO601" i="25"/>
  <c r="AD601" i="25" s="1"/>
  <c r="AL597" i="25"/>
  <c r="AA597" i="25" s="1"/>
  <c r="AJ597" i="25"/>
  <c r="Y597" i="25" s="1"/>
  <c r="AE597" i="25"/>
  <c r="T597" i="25" s="1"/>
  <c r="AI597" i="25"/>
  <c r="X597" i="25" s="1"/>
  <c r="AM597" i="25"/>
  <c r="AB597" i="25" s="1"/>
  <c r="AH593" i="25"/>
  <c r="W593" i="25" s="1"/>
  <c r="AF593" i="25"/>
  <c r="U593" i="25" s="1"/>
  <c r="AN593" i="25"/>
  <c r="AC593" i="25" s="1"/>
  <c r="AG593" i="25"/>
  <c r="V593" i="25" s="1"/>
  <c r="AK593" i="25"/>
  <c r="Z593" i="25" s="1"/>
  <c r="AO593" i="25"/>
  <c r="AD593" i="25" s="1"/>
  <c r="AL589" i="25"/>
  <c r="AA589" i="25" s="1"/>
  <c r="AJ589" i="25"/>
  <c r="Y589" i="25" s="1"/>
  <c r="AE589" i="25"/>
  <c r="T589" i="25" s="1"/>
  <c r="AI589" i="25"/>
  <c r="X589" i="25" s="1"/>
  <c r="AM589" i="25"/>
  <c r="AB589" i="25" s="1"/>
  <c r="AH585" i="25"/>
  <c r="W585" i="25" s="1"/>
  <c r="AF585" i="25"/>
  <c r="U585" i="25" s="1"/>
  <c r="AN585" i="25"/>
  <c r="AC585" i="25" s="1"/>
  <c r="AG585" i="25"/>
  <c r="V585" i="25" s="1"/>
  <c r="AK585" i="25"/>
  <c r="Z585" i="25" s="1"/>
  <c r="AO585" i="25"/>
  <c r="AD585" i="25" s="1"/>
  <c r="AL581" i="25"/>
  <c r="AA581" i="25" s="1"/>
  <c r="AJ581" i="25"/>
  <c r="Y581" i="25" s="1"/>
  <c r="AE581" i="25"/>
  <c r="T581" i="25" s="1"/>
  <c r="AI581" i="25"/>
  <c r="X581" i="25" s="1"/>
  <c r="AM581" i="25"/>
  <c r="AB581" i="25" s="1"/>
  <c r="AH577" i="25"/>
  <c r="W577" i="25" s="1"/>
  <c r="AF577" i="25"/>
  <c r="U577" i="25" s="1"/>
  <c r="AN577" i="25"/>
  <c r="AC577" i="25" s="1"/>
  <c r="AG577" i="25"/>
  <c r="V577" i="25" s="1"/>
  <c r="AK577" i="25"/>
  <c r="Z577" i="25" s="1"/>
  <c r="AO577" i="25"/>
  <c r="AD577" i="25" s="1"/>
  <c r="AL573" i="25"/>
  <c r="AA573" i="25" s="1"/>
  <c r="AJ573" i="25"/>
  <c r="Y573" i="25" s="1"/>
  <c r="AE573" i="25"/>
  <c r="T573" i="25" s="1"/>
  <c r="AI573" i="25"/>
  <c r="X573" i="25" s="1"/>
  <c r="AM573" i="25"/>
  <c r="AB573" i="25" s="1"/>
  <c r="AE491" i="25"/>
  <c r="T491" i="25" s="1"/>
  <c r="AI491" i="25"/>
  <c r="X491" i="25" s="1"/>
  <c r="AM491" i="25"/>
  <c r="AB491" i="25" s="1"/>
  <c r="AF491" i="25"/>
  <c r="U491" i="25" s="1"/>
  <c r="AJ491" i="25"/>
  <c r="Y491" i="25" s="1"/>
  <c r="AN491" i="25"/>
  <c r="AC491" i="25" s="1"/>
  <c r="AG487" i="25"/>
  <c r="V487" i="25" s="1"/>
  <c r="AK487" i="25"/>
  <c r="Z487" i="25" s="1"/>
  <c r="AO487" i="25"/>
  <c r="AD487" i="25" s="1"/>
  <c r="AH487" i="25"/>
  <c r="W487" i="25" s="1"/>
  <c r="AL487" i="25"/>
  <c r="AA487" i="25" s="1"/>
  <c r="AE483" i="25"/>
  <c r="T483" i="25" s="1"/>
  <c r="AI483" i="25"/>
  <c r="X483" i="25" s="1"/>
  <c r="AM483" i="25"/>
  <c r="AB483" i="25" s="1"/>
  <c r="AF483" i="25"/>
  <c r="U483" i="25" s="1"/>
  <c r="AJ483" i="25"/>
  <c r="Y483" i="25" s="1"/>
  <c r="AN483" i="25"/>
  <c r="AC483" i="25" s="1"/>
  <c r="AG479" i="25"/>
  <c r="V479" i="25" s="1"/>
  <c r="AK479" i="25"/>
  <c r="Z479" i="25" s="1"/>
  <c r="AO479" i="25"/>
  <c r="AD479" i="25" s="1"/>
  <c r="AH479" i="25"/>
  <c r="W479" i="25" s="1"/>
  <c r="AL479" i="25"/>
  <c r="AA479" i="25" s="1"/>
  <c r="AE475" i="25"/>
  <c r="T475" i="25" s="1"/>
  <c r="AI475" i="25"/>
  <c r="X475" i="25" s="1"/>
  <c r="AM475" i="25"/>
  <c r="AB475" i="25" s="1"/>
  <c r="AF475" i="25"/>
  <c r="U475" i="25" s="1"/>
  <c r="AJ475" i="25"/>
  <c r="Y475" i="25" s="1"/>
  <c r="AN475" i="25"/>
  <c r="AC475" i="25" s="1"/>
  <c r="AG471" i="25"/>
  <c r="V471" i="25" s="1"/>
  <c r="AK471" i="25"/>
  <c r="Z471" i="25" s="1"/>
  <c r="AO471" i="25"/>
  <c r="AD471" i="25" s="1"/>
  <c r="AH471" i="25"/>
  <c r="W471" i="25" s="1"/>
  <c r="AL471" i="25"/>
  <c r="AA471" i="25" s="1"/>
  <c r="AE467" i="25"/>
  <c r="T467" i="25" s="1"/>
  <c r="AI467" i="25"/>
  <c r="X467" i="25" s="1"/>
  <c r="AM467" i="25"/>
  <c r="AB467" i="25" s="1"/>
  <c r="AF467" i="25"/>
  <c r="U467" i="25" s="1"/>
  <c r="AJ467" i="25"/>
  <c r="Y467" i="25" s="1"/>
  <c r="AN467" i="25"/>
  <c r="AC467" i="25" s="1"/>
  <c r="AG463" i="25"/>
  <c r="V463" i="25" s="1"/>
  <c r="AK463" i="25"/>
  <c r="Z463" i="25" s="1"/>
  <c r="AO463" i="25"/>
  <c r="AD463" i="25" s="1"/>
  <c r="AH463" i="25"/>
  <c r="W463" i="25" s="1"/>
  <c r="AL463" i="25"/>
  <c r="AA463" i="25" s="1"/>
  <c r="AE459" i="25"/>
  <c r="T459" i="25" s="1"/>
  <c r="AI459" i="25"/>
  <c r="X459" i="25" s="1"/>
  <c r="AM459" i="25"/>
  <c r="AB459" i="25" s="1"/>
  <c r="AF459" i="25"/>
  <c r="U459" i="25" s="1"/>
  <c r="AJ459" i="25"/>
  <c r="Y459" i="25" s="1"/>
  <c r="AN459" i="25"/>
  <c r="AC459" i="25" s="1"/>
  <c r="AG455" i="25"/>
  <c r="V455" i="25" s="1"/>
  <c r="AK455" i="25"/>
  <c r="Z455" i="25" s="1"/>
  <c r="AO455" i="25"/>
  <c r="AD455" i="25" s="1"/>
  <c r="AH455" i="25"/>
  <c r="W455" i="25" s="1"/>
  <c r="AL455" i="25"/>
  <c r="AA455" i="25" s="1"/>
  <c r="AE451" i="25"/>
  <c r="T451" i="25" s="1"/>
  <c r="AI451" i="25"/>
  <c r="X451" i="25" s="1"/>
  <c r="AM451" i="25"/>
  <c r="AB451" i="25" s="1"/>
  <c r="AF451" i="25"/>
  <c r="U451" i="25" s="1"/>
  <c r="AJ451" i="25"/>
  <c r="Y451" i="25" s="1"/>
  <c r="AN451" i="25"/>
  <c r="AC451" i="25" s="1"/>
  <c r="AG447" i="25"/>
  <c r="V447" i="25" s="1"/>
  <c r="AK447" i="25"/>
  <c r="Z447" i="25" s="1"/>
  <c r="AO447" i="25"/>
  <c r="AD447" i="25" s="1"/>
  <c r="AH447" i="25"/>
  <c r="W447" i="25" s="1"/>
  <c r="AL447" i="25"/>
  <c r="AA447" i="25" s="1"/>
  <c r="AE443" i="25"/>
  <c r="T443" i="25" s="1"/>
  <c r="AI443" i="25"/>
  <c r="X443" i="25" s="1"/>
  <c r="AM443" i="25"/>
  <c r="AB443" i="25" s="1"/>
  <c r="AF443" i="25"/>
  <c r="U443" i="25" s="1"/>
  <c r="AJ443" i="25"/>
  <c r="Y443" i="25" s="1"/>
  <c r="AN443" i="25"/>
  <c r="AC443" i="25" s="1"/>
  <c r="AG439" i="25"/>
  <c r="V439" i="25" s="1"/>
  <c r="AK439" i="25"/>
  <c r="Z439" i="25" s="1"/>
  <c r="AO439" i="25"/>
  <c r="AD439" i="25" s="1"/>
  <c r="AH439" i="25"/>
  <c r="W439" i="25" s="1"/>
  <c r="AL439" i="25"/>
  <c r="AA439" i="25" s="1"/>
  <c r="AE435" i="25"/>
  <c r="T435" i="25" s="1"/>
  <c r="AI435" i="25"/>
  <c r="X435" i="25" s="1"/>
  <c r="AM435" i="25"/>
  <c r="AB435" i="25" s="1"/>
  <c r="AF435" i="25"/>
  <c r="U435" i="25" s="1"/>
  <c r="AJ435" i="25"/>
  <c r="Y435" i="25" s="1"/>
  <c r="AN435" i="25"/>
  <c r="AC435" i="25" s="1"/>
  <c r="AG431" i="25"/>
  <c r="V431" i="25" s="1"/>
  <c r="AK431" i="25"/>
  <c r="Z431" i="25" s="1"/>
  <c r="AO431" i="25"/>
  <c r="AD431" i="25" s="1"/>
  <c r="AH431" i="25"/>
  <c r="W431" i="25" s="1"/>
  <c r="AL431" i="25"/>
  <c r="AA431" i="25" s="1"/>
  <c r="AE427" i="25"/>
  <c r="T427" i="25" s="1"/>
  <c r="AI427" i="25"/>
  <c r="X427" i="25" s="1"/>
  <c r="AM427" i="25"/>
  <c r="AB427" i="25" s="1"/>
  <c r="AF427" i="25"/>
  <c r="U427" i="25" s="1"/>
  <c r="AJ427" i="25"/>
  <c r="Y427" i="25" s="1"/>
  <c r="AN427" i="25"/>
  <c r="AC427" i="25" s="1"/>
  <c r="AG423" i="25"/>
  <c r="V423" i="25" s="1"/>
  <c r="AK423" i="25"/>
  <c r="Z423" i="25" s="1"/>
  <c r="AO423" i="25"/>
  <c r="AD423" i="25" s="1"/>
  <c r="AH423" i="25"/>
  <c r="W423" i="25" s="1"/>
  <c r="AL423" i="25"/>
  <c r="AA423" i="25" s="1"/>
  <c r="AF346" i="25"/>
  <c r="U346" i="25" s="1"/>
  <c r="AJ346" i="25"/>
  <c r="Y346" i="25" s="1"/>
  <c r="AN346" i="25"/>
  <c r="AC346" i="25" s="1"/>
  <c r="AG346" i="25"/>
  <c r="V346" i="25" s="1"/>
  <c r="AK346" i="25"/>
  <c r="Z346" i="25" s="1"/>
  <c r="AO346" i="25"/>
  <c r="AD346" i="25" s="1"/>
  <c r="AG335" i="25"/>
  <c r="V335" i="25" s="1"/>
  <c r="AK335" i="25"/>
  <c r="Z335" i="25" s="1"/>
  <c r="AO335" i="25"/>
  <c r="AD335" i="25" s="1"/>
  <c r="AH335" i="25"/>
  <c r="W335" i="25" s="1"/>
  <c r="AL335" i="25"/>
  <c r="AA335" i="25" s="1"/>
  <c r="AE331" i="25"/>
  <c r="T331" i="25" s="1"/>
  <c r="AI331" i="25"/>
  <c r="X331" i="25" s="1"/>
  <c r="AM331" i="25"/>
  <c r="AB331" i="25" s="1"/>
  <c r="AF331" i="25"/>
  <c r="U331" i="25" s="1"/>
  <c r="AJ331" i="25"/>
  <c r="Y331" i="25" s="1"/>
  <c r="AN331" i="25"/>
  <c r="AC331" i="25" s="1"/>
  <c r="AG327" i="25"/>
  <c r="V327" i="25" s="1"/>
  <c r="AK327" i="25"/>
  <c r="Z327" i="25" s="1"/>
  <c r="AO327" i="25"/>
  <c r="AD327" i="25" s="1"/>
  <c r="AH327" i="25"/>
  <c r="W327" i="25" s="1"/>
  <c r="AL327" i="25"/>
  <c r="AA327" i="25" s="1"/>
  <c r="AE323" i="25"/>
  <c r="T323" i="25" s="1"/>
  <c r="AI323" i="25"/>
  <c r="X323" i="25" s="1"/>
  <c r="AM323" i="25"/>
  <c r="AB323" i="25" s="1"/>
  <c r="AF323" i="25"/>
  <c r="U323" i="25" s="1"/>
  <c r="AJ323" i="25"/>
  <c r="Y323" i="25" s="1"/>
  <c r="AN323" i="25"/>
  <c r="AC323" i="25" s="1"/>
  <c r="AG319" i="25"/>
  <c r="V319" i="25" s="1"/>
  <c r="AK319" i="25"/>
  <c r="Z319" i="25" s="1"/>
  <c r="AO319" i="25"/>
  <c r="AD319" i="25" s="1"/>
  <c r="AH319" i="25"/>
  <c r="W319" i="25" s="1"/>
  <c r="AL319" i="25"/>
  <c r="AA319" i="25" s="1"/>
  <c r="AE315" i="25"/>
  <c r="T315" i="25" s="1"/>
  <c r="AI315" i="25"/>
  <c r="X315" i="25" s="1"/>
  <c r="AM315" i="25"/>
  <c r="AB315" i="25" s="1"/>
  <c r="AF315" i="25"/>
  <c r="U315" i="25" s="1"/>
  <c r="AJ315" i="25"/>
  <c r="Y315" i="25" s="1"/>
  <c r="AN315" i="25"/>
  <c r="AC315" i="25" s="1"/>
  <c r="AG311" i="25"/>
  <c r="V311" i="25" s="1"/>
  <c r="AK311" i="25"/>
  <c r="Z311" i="25" s="1"/>
  <c r="AO311" i="25"/>
  <c r="AD311" i="25" s="1"/>
  <c r="AH311" i="25"/>
  <c r="W311" i="25" s="1"/>
  <c r="AL311" i="25"/>
  <c r="AA311" i="25" s="1"/>
  <c r="AE307" i="25"/>
  <c r="T307" i="25" s="1"/>
  <c r="AI307" i="25"/>
  <c r="X307" i="25" s="1"/>
  <c r="AM307" i="25"/>
  <c r="AB307" i="25" s="1"/>
  <c r="AF307" i="25"/>
  <c r="U307" i="25" s="1"/>
  <c r="AJ307" i="25"/>
  <c r="Y307" i="25" s="1"/>
  <c r="AN307" i="25"/>
  <c r="AC307" i="25" s="1"/>
  <c r="AG303" i="25"/>
  <c r="V303" i="25" s="1"/>
  <c r="AK303" i="25"/>
  <c r="Z303" i="25" s="1"/>
  <c r="AO303" i="25"/>
  <c r="AD303" i="25" s="1"/>
  <c r="AH303" i="25"/>
  <c r="W303" i="25" s="1"/>
  <c r="AL303" i="25"/>
  <c r="AA303" i="25" s="1"/>
  <c r="AE299" i="25"/>
  <c r="T299" i="25" s="1"/>
  <c r="AI299" i="25"/>
  <c r="X299" i="25" s="1"/>
  <c r="AM299" i="25"/>
  <c r="AB299" i="25" s="1"/>
  <c r="AF299" i="25"/>
  <c r="U299" i="25" s="1"/>
  <c r="AJ299" i="25"/>
  <c r="Y299" i="25" s="1"/>
  <c r="AN299" i="25"/>
  <c r="AC299" i="25" s="1"/>
  <c r="AG295" i="25"/>
  <c r="V295" i="25" s="1"/>
  <c r="AK295" i="25"/>
  <c r="Z295" i="25" s="1"/>
  <c r="AO295" i="25"/>
  <c r="AD295" i="25" s="1"/>
  <c r="AH295" i="25"/>
  <c r="W295" i="25" s="1"/>
  <c r="AL295" i="25"/>
  <c r="AA295" i="25" s="1"/>
  <c r="AE291" i="25"/>
  <c r="T291" i="25" s="1"/>
  <c r="AI291" i="25"/>
  <c r="X291" i="25" s="1"/>
  <c r="AM291" i="25"/>
  <c r="AB291" i="25" s="1"/>
  <c r="AF291" i="25"/>
  <c r="U291" i="25" s="1"/>
  <c r="AJ291" i="25"/>
  <c r="Y291" i="25" s="1"/>
  <c r="AN291" i="25"/>
  <c r="AC291" i="25" s="1"/>
  <c r="AG287" i="25"/>
  <c r="V287" i="25" s="1"/>
  <c r="AK287" i="25"/>
  <c r="Z287" i="25" s="1"/>
  <c r="AO287" i="25"/>
  <c r="AD287" i="25" s="1"/>
  <c r="AH287" i="25"/>
  <c r="W287" i="25" s="1"/>
  <c r="AL287" i="25"/>
  <c r="AA287" i="25" s="1"/>
  <c r="AE283" i="25"/>
  <c r="T283" i="25" s="1"/>
  <c r="AI283" i="25"/>
  <c r="X283" i="25" s="1"/>
  <c r="AM283" i="25"/>
  <c r="AB283" i="25" s="1"/>
  <c r="AF283" i="25"/>
  <c r="U283" i="25" s="1"/>
  <c r="AJ283" i="25"/>
  <c r="Y283" i="25" s="1"/>
  <c r="AN283" i="25"/>
  <c r="AC283" i="25" s="1"/>
  <c r="AG279" i="25"/>
  <c r="V279" i="25" s="1"/>
  <c r="AK279" i="25"/>
  <c r="Z279" i="25" s="1"/>
  <c r="AO279" i="25"/>
  <c r="AD279" i="25" s="1"/>
  <c r="AH279" i="25"/>
  <c r="W279" i="25" s="1"/>
  <c r="AL279" i="25"/>
  <c r="AA279" i="25" s="1"/>
  <c r="AE275" i="25"/>
  <c r="T275" i="25" s="1"/>
  <c r="AI275" i="25"/>
  <c r="X275" i="25" s="1"/>
  <c r="AM275" i="25"/>
  <c r="AB275" i="25" s="1"/>
  <c r="AF275" i="25"/>
  <c r="U275" i="25" s="1"/>
  <c r="AJ275" i="25"/>
  <c r="Y275" i="25" s="1"/>
  <c r="AN275" i="25"/>
  <c r="AC275" i="25" s="1"/>
  <c r="AG271" i="25"/>
  <c r="V271" i="25" s="1"/>
  <c r="AK271" i="25"/>
  <c r="Z271" i="25" s="1"/>
  <c r="AO271" i="25"/>
  <c r="AD271" i="25" s="1"/>
  <c r="AH271" i="25"/>
  <c r="W271" i="25" s="1"/>
  <c r="AL271" i="25"/>
  <c r="AA271" i="25" s="1"/>
  <c r="AE267" i="25"/>
  <c r="T267" i="25" s="1"/>
  <c r="AI267" i="25"/>
  <c r="X267" i="25" s="1"/>
  <c r="AM267" i="25"/>
  <c r="AB267" i="25" s="1"/>
  <c r="AF267" i="25"/>
  <c r="U267" i="25" s="1"/>
  <c r="AJ267" i="25"/>
  <c r="Y267" i="25" s="1"/>
  <c r="AN267" i="25"/>
  <c r="AC267" i="25" s="1"/>
  <c r="AG263" i="25"/>
  <c r="V263" i="25" s="1"/>
  <c r="AK263" i="25"/>
  <c r="Z263" i="25" s="1"/>
  <c r="AO263" i="25"/>
  <c r="AD263" i="25" s="1"/>
  <c r="AH263" i="25"/>
  <c r="W263" i="25" s="1"/>
  <c r="AL263" i="25"/>
  <c r="AA263" i="25" s="1"/>
  <c r="AE259" i="25"/>
  <c r="T259" i="25" s="1"/>
  <c r="AI259" i="25"/>
  <c r="X259" i="25" s="1"/>
  <c r="AM259" i="25"/>
  <c r="AB259" i="25" s="1"/>
  <c r="AF259" i="25"/>
  <c r="U259" i="25" s="1"/>
  <c r="AJ259" i="25"/>
  <c r="Y259" i="25" s="1"/>
  <c r="AN259" i="25"/>
  <c r="AC259" i="25" s="1"/>
  <c r="AG255" i="25"/>
  <c r="V255" i="25" s="1"/>
  <c r="AK255" i="25"/>
  <c r="Z255" i="25" s="1"/>
  <c r="AO255" i="25"/>
  <c r="AD255" i="25" s="1"/>
  <c r="AH255" i="25"/>
  <c r="W255" i="25" s="1"/>
  <c r="AL255" i="25"/>
  <c r="AA255" i="25" s="1"/>
  <c r="AE251" i="25"/>
  <c r="T251" i="25" s="1"/>
  <c r="AI251" i="25"/>
  <c r="X251" i="25" s="1"/>
  <c r="AM251" i="25"/>
  <c r="AB251" i="25" s="1"/>
  <c r="AF251" i="25"/>
  <c r="U251" i="25" s="1"/>
  <c r="AJ251" i="25"/>
  <c r="Y251" i="25" s="1"/>
  <c r="AN251" i="25"/>
  <c r="AC251" i="25" s="1"/>
  <c r="AG247" i="25"/>
  <c r="V247" i="25" s="1"/>
  <c r="AK247" i="25"/>
  <c r="Z247" i="25" s="1"/>
  <c r="AO247" i="25"/>
  <c r="AD247" i="25" s="1"/>
  <c r="AH247" i="25"/>
  <c r="W247" i="25" s="1"/>
  <c r="AL247" i="25"/>
  <c r="AA247" i="25" s="1"/>
  <c r="AE243" i="25"/>
  <c r="T243" i="25" s="1"/>
  <c r="AI243" i="25"/>
  <c r="X243" i="25" s="1"/>
  <c r="AM243" i="25"/>
  <c r="AB243" i="25" s="1"/>
  <c r="AF243" i="25"/>
  <c r="U243" i="25" s="1"/>
  <c r="AJ243" i="25"/>
  <c r="Y243" i="25" s="1"/>
  <c r="AN243" i="25"/>
  <c r="AC243" i="25" s="1"/>
  <c r="AG239" i="25"/>
  <c r="V239" i="25" s="1"/>
  <c r="AK239" i="25"/>
  <c r="Z239" i="25" s="1"/>
  <c r="AO239" i="25"/>
  <c r="AD239" i="25" s="1"/>
  <c r="AH239" i="25"/>
  <c r="W239" i="25" s="1"/>
  <c r="AL239" i="25"/>
  <c r="AA239" i="25" s="1"/>
  <c r="AE235" i="25"/>
  <c r="T235" i="25" s="1"/>
  <c r="AI235" i="25"/>
  <c r="X235" i="25" s="1"/>
  <c r="AM235" i="25"/>
  <c r="AB235" i="25" s="1"/>
  <c r="AF235" i="25"/>
  <c r="U235" i="25" s="1"/>
  <c r="AJ235" i="25"/>
  <c r="Y235" i="25" s="1"/>
  <c r="AN235" i="25"/>
  <c r="AC235" i="25" s="1"/>
  <c r="AG231" i="25"/>
  <c r="V231" i="25" s="1"/>
  <c r="AK231" i="25"/>
  <c r="Z231" i="25" s="1"/>
  <c r="AO231" i="25"/>
  <c r="AD231" i="25" s="1"/>
  <c r="AH231" i="25"/>
  <c r="W231" i="25" s="1"/>
  <c r="AL231" i="25"/>
  <c r="AA231" i="25" s="1"/>
  <c r="AE227" i="25"/>
  <c r="T227" i="25" s="1"/>
  <c r="AI227" i="25"/>
  <c r="X227" i="25" s="1"/>
  <c r="AM227" i="25"/>
  <c r="AB227" i="25" s="1"/>
  <c r="AF227" i="25"/>
  <c r="U227" i="25" s="1"/>
  <c r="AJ227" i="25"/>
  <c r="Y227" i="25" s="1"/>
  <c r="AN227" i="25"/>
  <c r="AC227" i="25" s="1"/>
  <c r="AG223" i="25"/>
  <c r="V223" i="25" s="1"/>
  <c r="AK223" i="25"/>
  <c r="Z223" i="25" s="1"/>
  <c r="AO223" i="25"/>
  <c r="AD223" i="25" s="1"/>
  <c r="AH223" i="25"/>
  <c r="W223" i="25" s="1"/>
  <c r="AL223" i="25"/>
  <c r="AA223" i="25" s="1"/>
  <c r="AE219" i="25"/>
  <c r="T219" i="25" s="1"/>
  <c r="AI219" i="25"/>
  <c r="X219" i="25" s="1"/>
  <c r="AM219" i="25"/>
  <c r="AB219" i="25" s="1"/>
  <c r="AF219" i="25"/>
  <c r="U219" i="25" s="1"/>
  <c r="AJ219" i="25"/>
  <c r="Y219" i="25" s="1"/>
  <c r="AN219" i="25"/>
  <c r="AC219" i="25" s="1"/>
  <c r="AG215" i="25"/>
  <c r="V215" i="25" s="1"/>
  <c r="AK215" i="25"/>
  <c r="Z215" i="25" s="1"/>
  <c r="AO215" i="25"/>
  <c r="AD215" i="25" s="1"/>
  <c r="AH215" i="25"/>
  <c r="W215" i="25" s="1"/>
  <c r="AL215" i="25"/>
  <c r="AA215" i="25" s="1"/>
  <c r="AE211" i="25"/>
  <c r="T211" i="25" s="1"/>
  <c r="AI211" i="25"/>
  <c r="X211" i="25" s="1"/>
  <c r="AM211" i="25"/>
  <c r="AB211" i="25" s="1"/>
  <c r="AF211" i="25"/>
  <c r="U211" i="25" s="1"/>
  <c r="AJ211" i="25"/>
  <c r="Y211" i="25" s="1"/>
  <c r="AN211" i="25"/>
  <c r="AC211" i="25" s="1"/>
  <c r="AG207" i="25"/>
  <c r="V207" i="25" s="1"/>
  <c r="AK207" i="25"/>
  <c r="Z207" i="25" s="1"/>
  <c r="AO207" i="25"/>
  <c r="AD207" i="25" s="1"/>
  <c r="AH207" i="25"/>
  <c r="W207" i="25" s="1"/>
  <c r="AL207" i="25"/>
  <c r="AA207" i="25" s="1"/>
  <c r="AE203" i="25"/>
  <c r="T203" i="25" s="1"/>
  <c r="AI203" i="25"/>
  <c r="X203" i="25" s="1"/>
  <c r="AM203" i="25"/>
  <c r="AB203" i="25" s="1"/>
  <c r="AF203" i="25"/>
  <c r="U203" i="25" s="1"/>
  <c r="AJ203" i="25"/>
  <c r="Y203" i="25" s="1"/>
  <c r="AN203" i="25"/>
  <c r="AC203" i="25" s="1"/>
  <c r="AG199" i="25"/>
  <c r="V199" i="25" s="1"/>
  <c r="AK199" i="25"/>
  <c r="Z199" i="25" s="1"/>
  <c r="AO199" i="25"/>
  <c r="AD199" i="25" s="1"/>
  <c r="AH199" i="25"/>
  <c r="W199" i="25" s="1"/>
  <c r="AL199" i="25"/>
  <c r="AA199" i="25" s="1"/>
  <c r="AE195" i="25"/>
  <c r="T195" i="25" s="1"/>
  <c r="AI195" i="25"/>
  <c r="X195" i="25" s="1"/>
  <c r="AM195" i="25"/>
  <c r="AB195" i="25" s="1"/>
  <c r="AF195" i="25"/>
  <c r="U195" i="25" s="1"/>
  <c r="AJ195" i="25"/>
  <c r="Y195" i="25" s="1"/>
  <c r="AN195" i="25"/>
  <c r="AC195" i="25" s="1"/>
  <c r="AG191" i="25"/>
  <c r="V191" i="25" s="1"/>
  <c r="AK191" i="25"/>
  <c r="Z191" i="25" s="1"/>
  <c r="AO191" i="25"/>
  <c r="AD191" i="25" s="1"/>
  <c r="AH191" i="25"/>
  <c r="W191" i="25" s="1"/>
  <c r="AL191" i="25"/>
  <c r="AA191" i="25" s="1"/>
  <c r="AE187" i="25"/>
  <c r="T187" i="25" s="1"/>
  <c r="AI187" i="25"/>
  <c r="X187" i="25" s="1"/>
  <c r="AM187" i="25"/>
  <c r="AB187" i="25" s="1"/>
  <c r="AF187" i="25"/>
  <c r="U187" i="25" s="1"/>
  <c r="AJ187" i="25"/>
  <c r="Y187" i="25" s="1"/>
  <c r="AN187" i="25"/>
  <c r="AC187" i="25" s="1"/>
  <c r="AG183" i="25"/>
  <c r="V183" i="25" s="1"/>
  <c r="AK183" i="25"/>
  <c r="Z183" i="25" s="1"/>
  <c r="AO183" i="25"/>
  <c r="AD183" i="25" s="1"/>
  <c r="AH183" i="25"/>
  <c r="W183" i="25" s="1"/>
  <c r="AL183" i="25"/>
  <c r="AA183" i="25" s="1"/>
  <c r="AE179" i="25"/>
  <c r="T179" i="25" s="1"/>
  <c r="AI179" i="25"/>
  <c r="X179" i="25" s="1"/>
  <c r="AM179" i="25"/>
  <c r="AB179" i="25" s="1"/>
  <c r="AF179" i="25"/>
  <c r="U179" i="25" s="1"/>
  <c r="AJ179" i="25"/>
  <c r="Y179" i="25" s="1"/>
  <c r="AN179" i="25"/>
  <c r="AC179" i="25" s="1"/>
  <c r="AG175" i="25"/>
  <c r="V175" i="25" s="1"/>
  <c r="AK175" i="25"/>
  <c r="Z175" i="25" s="1"/>
  <c r="AO175" i="25"/>
  <c r="AD175" i="25" s="1"/>
  <c r="AH175" i="25"/>
  <c r="W175" i="25" s="1"/>
  <c r="AL175" i="25"/>
  <c r="AA175" i="25" s="1"/>
  <c r="AE31" i="25"/>
  <c r="T31" i="25" s="1"/>
  <c r="AM31" i="25"/>
  <c r="AB31" i="25" s="1"/>
  <c r="AK31" i="25"/>
  <c r="Z31" i="25" s="1"/>
  <c r="AF31" i="25"/>
  <c r="U31" i="25" s="1"/>
  <c r="AJ31" i="25"/>
  <c r="Y31" i="25" s="1"/>
  <c r="AN31" i="25"/>
  <c r="AC31" i="25" s="1"/>
  <c r="AK29" i="25"/>
  <c r="Z29" i="25" s="1"/>
  <c r="AE29" i="25"/>
  <c r="T29" i="25" s="1"/>
  <c r="AM29" i="25"/>
  <c r="AB29" i="25" s="1"/>
  <c r="AH29" i="25"/>
  <c r="W29" i="25" s="1"/>
  <c r="AL29" i="25"/>
  <c r="AA29" i="25" s="1"/>
  <c r="AH1001" i="25"/>
  <c r="W1001" i="25" s="1"/>
  <c r="AF1001" i="25"/>
  <c r="U1001" i="25" s="1"/>
  <c r="AN1001" i="25"/>
  <c r="AC1001" i="25" s="1"/>
  <c r="AG1001" i="25"/>
  <c r="V1001" i="25" s="1"/>
  <c r="AK1001" i="25"/>
  <c r="Z1001" i="25" s="1"/>
  <c r="AO1001" i="25"/>
  <c r="AD1001" i="25" s="1"/>
  <c r="AJ979" i="25"/>
  <c r="Y979" i="25" s="1"/>
  <c r="AH979" i="25"/>
  <c r="W979" i="25" s="1"/>
  <c r="AE979" i="25"/>
  <c r="T979" i="25" s="1"/>
  <c r="AI979" i="25"/>
  <c r="X979" i="25" s="1"/>
  <c r="AM979" i="25"/>
  <c r="AB979" i="25" s="1"/>
  <c r="AF963" i="25"/>
  <c r="U963" i="25" s="1"/>
  <c r="AN963" i="25"/>
  <c r="AC963" i="25" s="1"/>
  <c r="AL963" i="25"/>
  <c r="AA963" i="25" s="1"/>
  <c r="AG963" i="25"/>
  <c r="V963" i="25" s="1"/>
  <c r="AK963" i="25"/>
  <c r="Z963" i="25" s="1"/>
  <c r="AO963" i="25"/>
  <c r="AD963" i="25" s="1"/>
  <c r="AJ951" i="25"/>
  <c r="Y951" i="25" s="1"/>
  <c r="AH951" i="25"/>
  <c r="W951" i="25" s="1"/>
  <c r="AE951" i="25"/>
  <c r="T951" i="25" s="1"/>
  <c r="AI951" i="25"/>
  <c r="X951" i="25" s="1"/>
  <c r="AM951" i="25"/>
  <c r="AB951" i="25" s="1"/>
  <c r="AF935" i="25"/>
  <c r="U935" i="25" s="1"/>
  <c r="AN935" i="25"/>
  <c r="AC935" i="25" s="1"/>
  <c r="AL935" i="25"/>
  <c r="AA935" i="25" s="1"/>
  <c r="AG935" i="25"/>
  <c r="V935" i="25" s="1"/>
  <c r="AK935" i="25"/>
  <c r="Z935" i="25" s="1"/>
  <c r="AO935" i="25"/>
  <c r="AD935" i="25" s="1"/>
  <c r="AK920" i="25"/>
  <c r="Z920" i="25" s="1"/>
  <c r="AE920" i="25"/>
  <c r="T920" i="25" s="1"/>
  <c r="AM920" i="25"/>
  <c r="AB920" i="25" s="1"/>
  <c r="AH920" i="25"/>
  <c r="W920" i="25" s="1"/>
  <c r="AL920" i="25"/>
  <c r="AA920" i="25" s="1"/>
  <c r="AG904" i="25"/>
  <c r="V904" i="25" s="1"/>
  <c r="AO904" i="25"/>
  <c r="AD904" i="25" s="1"/>
  <c r="AI904" i="25"/>
  <c r="X904" i="25" s="1"/>
  <c r="AF904" i="25"/>
  <c r="U904" i="25" s="1"/>
  <c r="AJ904" i="25"/>
  <c r="Y904" i="25" s="1"/>
  <c r="AN904" i="25"/>
  <c r="AC904" i="25" s="1"/>
  <c r="AJ919" i="25"/>
  <c r="Y919" i="25" s="1"/>
  <c r="AH919" i="25"/>
  <c r="W919" i="25" s="1"/>
  <c r="AE919" i="25"/>
  <c r="T919" i="25" s="1"/>
  <c r="AI919" i="25"/>
  <c r="X919" i="25" s="1"/>
  <c r="AM919" i="25"/>
  <c r="AB919" i="25" s="1"/>
  <c r="AF903" i="25"/>
  <c r="U903" i="25" s="1"/>
  <c r="AN903" i="25"/>
  <c r="AC903" i="25" s="1"/>
  <c r="AL903" i="25"/>
  <c r="AA903" i="25" s="1"/>
  <c r="AG903" i="25"/>
  <c r="V903" i="25" s="1"/>
  <c r="AK903" i="25"/>
  <c r="Z903" i="25" s="1"/>
  <c r="AO903" i="25"/>
  <c r="AD903" i="25" s="1"/>
  <c r="AL889" i="25"/>
  <c r="AA889" i="25" s="1"/>
  <c r="AJ889" i="25"/>
  <c r="Y889" i="25" s="1"/>
  <c r="AE889" i="25"/>
  <c r="T889" i="25" s="1"/>
  <c r="AI889" i="25"/>
  <c r="X889" i="25" s="1"/>
  <c r="AM889" i="25"/>
  <c r="AB889" i="25" s="1"/>
  <c r="AH873" i="25"/>
  <c r="W873" i="25" s="1"/>
  <c r="AF873" i="25"/>
  <c r="U873" i="25" s="1"/>
  <c r="AN873" i="25"/>
  <c r="AC873" i="25" s="1"/>
  <c r="AG873" i="25"/>
  <c r="V873" i="25" s="1"/>
  <c r="AK873" i="25"/>
  <c r="Z873" i="25" s="1"/>
  <c r="AO873" i="25"/>
  <c r="AD873" i="25" s="1"/>
  <c r="AL857" i="25"/>
  <c r="AA857" i="25" s="1"/>
  <c r="AJ857" i="25"/>
  <c r="Y857" i="25" s="1"/>
  <c r="AE857" i="25"/>
  <c r="T857" i="25" s="1"/>
  <c r="AI857" i="25"/>
  <c r="X857" i="25" s="1"/>
  <c r="AM857" i="25"/>
  <c r="AB857" i="25" s="1"/>
  <c r="AH841" i="25"/>
  <c r="W841" i="25" s="1"/>
  <c r="AF841" i="25"/>
  <c r="U841" i="25" s="1"/>
  <c r="AN841" i="25"/>
  <c r="AC841" i="25" s="1"/>
  <c r="AG841" i="25"/>
  <c r="V841" i="25" s="1"/>
  <c r="AK841" i="25"/>
  <c r="Z841" i="25" s="1"/>
  <c r="AO841" i="25"/>
  <c r="AD841" i="25" s="1"/>
  <c r="AL825" i="25"/>
  <c r="AA825" i="25" s="1"/>
  <c r="AJ825" i="25"/>
  <c r="Y825" i="25" s="1"/>
  <c r="AE825" i="25"/>
  <c r="T825" i="25" s="1"/>
  <c r="AI825" i="25"/>
  <c r="X825" i="25" s="1"/>
  <c r="AM825" i="25"/>
  <c r="AB825" i="25" s="1"/>
  <c r="AH809" i="25"/>
  <c r="W809" i="25" s="1"/>
  <c r="AF809" i="25"/>
  <c r="U809" i="25" s="1"/>
  <c r="AN809" i="25"/>
  <c r="AC809" i="25" s="1"/>
  <c r="AG809" i="25"/>
  <c r="V809" i="25" s="1"/>
  <c r="AK809" i="25"/>
  <c r="Z809" i="25" s="1"/>
  <c r="AO809" i="25"/>
  <c r="AD809" i="25" s="1"/>
  <c r="AL793" i="25"/>
  <c r="AA793" i="25" s="1"/>
  <c r="AJ793" i="25"/>
  <c r="Y793" i="25" s="1"/>
  <c r="AE793" i="25"/>
  <c r="T793" i="25" s="1"/>
  <c r="AI793" i="25"/>
  <c r="X793" i="25" s="1"/>
  <c r="AM793" i="25"/>
  <c r="AB793" i="25" s="1"/>
  <c r="AH777" i="25"/>
  <c r="W777" i="25" s="1"/>
  <c r="AF777" i="25"/>
  <c r="U777" i="25" s="1"/>
  <c r="AN777" i="25"/>
  <c r="AC777" i="25" s="1"/>
  <c r="AG777" i="25"/>
  <c r="V777" i="25" s="1"/>
  <c r="AK777" i="25"/>
  <c r="Z777" i="25" s="1"/>
  <c r="AO777" i="25"/>
  <c r="AD777" i="25" s="1"/>
  <c r="AL761" i="25"/>
  <c r="AA761" i="25" s="1"/>
  <c r="AJ761" i="25"/>
  <c r="Y761" i="25" s="1"/>
  <c r="AE761" i="25"/>
  <c r="T761" i="25" s="1"/>
  <c r="AI761" i="25"/>
  <c r="X761" i="25" s="1"/>
  <c r="AM761" i="25"/>
  <c r="AB761" i="25" s="1"/>
  <c r="AF368" i="25"/>
  <c r="U368" i="25" s="1"/>
  <c r="AJ368" i="25"/>
  <c r="Y368" i="25" s="1"/>
  <c r="AN368" i="25"/>
  <c r="AC368" i="25" s="1"/>
  <c r="AG368" i="25"/>
  <c r="V368" i="25" s="1"/>
  <c r="AK368" i="25"/>
  <c r="Z368" i="25" s="1"/>
  <c r="AO368" i="25"/>
  <c r="AD368" i="25" s="1"/>
  <c r="AH352" i="25"/>
  <c r="W352" i="25" s="1"/>
  <c r="AL352" i="25"/>
  <c r="AA352" i="25" s="1"/>
  <c r="AE352" i="25"/>
  <c r="T352" i="25" s="1"/>
  <c r="AI352" i="25"/>
  <c r="X352" i="25" s="1"/>
  <c r="AM352" i="25"/>
  <c r="AB352" i="25" s="1"/>
  <c r="AF332" i="25"/>
  <c r="U332" i="25" s="1"/>
  <c r="AJ332" i="25"/>
  <c r="Y332" i="25" s="1"/>
  <c r="AN332" i="25"/>
  <c r="AC332" i="25" s="1"/>
  <c r="AG332" i="25"/>
  <c r="V332" i="25" s="1"/>
  <c r="AK332" i="25"/>
  <c r="Z332" i="25" s="1"/>
  <c r="AO332" i="25"/>
  <c r="AD332" i="25" s="1"/>
  <c r="AH316" i="25"/>
  <c r="W316" i="25" s="1"/>
  <c r="AL316" i="25"/>
  <c r="AA316" i="25" s="1"/>
  <c r="AE316" i="25"/>
  <c r="T316" i="25" s="1"/>
  <c r="AI316" i="25"/>
  <c r="X316" i="25" s="1"/>
  <c r="AM316" i="25"/>
  <c r="AB316" i="25" s="1"/>
  <c r="AF300" i="25"/>
  <c r="U300" i="25" s="1"/>
  <c r="AJ300" i="25"/>
  <c r="Y300" i="25" s="1"/>
  <c r="AN300" i="25"/>
  <c r="AC300" i="25" s="1"/>
  <c r="AG300" i="25"/>
  <c r="V300" i="25" s="1"/>
  <c r="AK300" i="25"/>
  <c r="Z300" i="25" s="1"/>
  <c r="AO300" i="25"/>
  <c r="AD300" i="25" s="1"/>
  <c r="AH284" i="25"/>
  <c r="W284" i="25" s="1"/>
  <c r="AL284" i="25"/>
  <c r="AA284" i="25" s="1"/>
  <c r="AE284" i="25"/>
  <c r="T284" i="25" s="1"/>
  <c r="AI284" i="25"/>
  <c r="X284" i="25" s="1"/>
  <c r="AM284" i="25"/>
  <c r="AB284" i="25" s="1"/>
  <c r="AF268" i="25"/>
  <c r="U268" i="25" s="1"/>
  <c r="AJ268" i="25"/>
  <c r="Y268" i="25" s="1"/>
  <c r="AN268" i="25"/>
  <c r="AC268" i="25" s="1"/>
  <c r="AG268" i="25"/>
  <c r="V268" i="25" s="1"/>
  <c r="AK268" i="25"/>
  <c r="Z268" i="25" s="1"/>
  <c r="AO268" i="25"/>
  <c r="AD268" i="25" s="1"/>
  <c r="AH252" i="25"/>
  <c r="W252" i="25" s="1"/>
  <c r="AL252" i="25"/>
  <c r="AA252" i="25" s="1"/>
  <c r="AE252" i="25"/>
  <c r="T252" i="25" s="1"/>
  <c r="AI252" i="25"/>
  <c r="X252" i="25" s="1"/>
  <c r="AM252" i="25"/>
  <c r="AB252" i="25" s="1"/>
  <c r="AF236" i="25"/>
  <c r="U236" i="25" s="1"/>
  <c r="AJ236" i="25"/>
  <c r="Y236" i="25" s="1"/>
  <c r="AN236" i="25"/>
  <c r="AC236" i="25" s="1"/>
  <c r="AG236" i="25"/>
  <c r="V236" i="25" s="1"/>
  <c r="AK236" i="25"/>
  <c r="Z236" i="25" s="1"/>
  <c r="AO236" i="25"/>
  <c r="AD236" i="25" s="1"/>
  <c r="AH220" i="25"/>
  <c r="W220" i="25" s="1"/>
  <c r="AL220" i="25"/>
  <c r="AA220" i="25" s="1"/>
  <c r="AE220" i="25"/>
  <c r="T220" i="25" s="1"/>
  <c r="AI220" i="25"/>
  <c r="X220" i="25" s="1"/>
  <c r="AM220" i="25"/>
  <c r="AB220" i="25" s="1"/>
  <c r="AF204" i="25"/>
  <c r="U204" i="25" s="1"/>
  <c r="AJ204" i="25"/>
  <c r="Y204" i="25" s="1"/>
  <c r="AN204" i="25"/>
  <c r="AC204" i="25" s="1"/>
  <c r="AG204" i="25"/>
  <c r="V204" i="25" s="1"/>
  <c r="AK204" i="25"/>
  <c r="Z204" i="25" s="1"/>
  <c r="AO204" i="25"/>
  <c r="AD204" i="25" s="1"/>
  <c r="AH188" i="25"/>
  <c r="W188" i="25" s="1"/>
  <c r="AL188" i="25"/>
  <c r="AA188" i="25" s="1"/>
  <c r="AE188" i="25"/>
  <c r="T188" i="25" s="1"/>
  <c r="AI188" i="25"/>
  <c r="X188" i="25" s="1"/>
  <c r="AM188" i="25"/>
  <c r="AB188" i="25" s="1"/>
  <c r="AF152" i="25"/>
  <c r="U152" i="25" s="1"/>
  <c r="AJ152" i="25"/>
  <c r="Y152" i="25" s="1"/>
  <c r="AN152" i="25"/>
  <c r="AC152" i="25" s="1"/>
  <c r="AG152" i="25"/>
  <c r="V152" i="25" s="1"/>
  <c r="AK152" i="25"/>
  <c r="Z152" i="25" s="1"/>
  <c r="AO152" i="25"/>
  <c r="AD152" i="25" s="1"/>
  <c r="AH128" i="25"/>
  <c r="W128" i="25" s="1"/>
  <c r="AL128" i="25"/>
  <c r="AA128" i="25" s="1"/>
  <c r="AE128" i="25"/>
  <c r="T128" i="25" s="1"/>
  <c r="AI128" i="25"/>
  <c r="X128" i="25" s="1"/>
  <c r="AM128" i="25"/>
  <c r="AB128" i="25" s="1"/>
  <c r="AF120" i="25"/>
  <c r="U120" i="25" s="1"/>
  <c r="AJ120" i="25"/>
  <c r="Y120" i="25" s="1"/>
  <c r="AN120" i="25"/>
  <c r="AC120" i="25" s="1"/>
  <c r="AG120" i="25"/>
  <c r="V120" i="25" s="1"/>
  <c r="AK120" i="25"/>
  <c r="Z120" i="25" s="1"/>
  <c r="AO120" i="25"/>
  <c r="AD120" i="25" s="1"/>
  <c r="AG109" i="25"/>
  <c r="V109" i="25" s="1"/>
  <c r="AK109" i="25"/>
  <c r="Z109" i="25" s="1"/>
  <c r="AO109" i="25"/>
  <c r="AD109" i="25" s="1"/>
  <c r="AH109" i="25"/>
  <c r="W109" i="25" s="1"/>
  <c r="AL109" i="25"/>
  <c r="AA109" i="25" s="1"/>
  <c r="AF90" i="25"/>
  <c r="U90" i="25" s="1"/>
  <c r="AJ90" i="25"/>
  <c r="Y90" i="25" s="1"/>
  <c r="AN90" i="25"/>
  <c r="AC90" i="25" s="1"/>
  <c r="AG90" i="25"/>
  <c r="V90" i="25" s="1"/>
  <c r="AK90" i="25"/>
  <c r="Z90" i="25" s="1"/>
  <c r="AO90" i="25"/>
  <c r="AD90" i="25" s="1"/>
  <c r="AH82" i="25"/>
  <c r="W82" i="25" s="1"/>
  <c r="AL82" i="25"/>
  <c r="AA82" i="25" s="1"/>
  <c r="AE82" i="25"/>
  <c r="T82" i="25" s="1"/>
  <c r="AI82" i="25"/>
  <c r="X82" i="25" s="1"/>
  <c r="AM82" i="25"/>
  <c r="AB82" i="25" s="1"/>
  <c r="AH74" i="25"/>
  <c r="W74" i="25" s="1"/>
  <c r="AF74" i="25"/>
  <c r="U74" i="25" s="1"/>
  <c r="AN74" i="25"/>
  <c r="AC74" i="25" s="1"/>
  <c r="AG74" i="25"/>
  <c r="V74" i="25" s="1"/>
  <c r="AK74" i="25"/>
  <c r="Z74" i="25" s="1"/>
  <c r="AO74" i="25"/>
  <c r="AD74" i="25" s="1"/>
  <c r="AJ44" i="25"/>
  <c r="Y44" i="25" s="1"/>
  <c r="AH44" i="25"/>
  <c r="W44" i="25" s="1"/>
  <c r="AE44" i="25"/>
  <c r="T44" i="25" s="1"/>
  <c r="AI44" i="25"/>
  <c r="X44" i="25" s="1"/>
  <c r="AM44" i="25"/>
  <c r="AB44" i="25" s="1"/>
  <c r="AF28" i="25"/>
  <c r="U28" i="25" s="1"/>
  <c r="AN28" i="25"/>
  <c r="AC28" i="25" s="1"/>
  <c r="AL28" i="25"/>
  <c r="AA28" i="25" s="1"/>
  <c r="AG28" i="25"/>
  <c r="V28" i="25" s="1"/>
  <c r="AK28" i="25"/>
  <c r="Z28" i="25" s="1"/>
  <c r="AO28" i="25"/>
  <c r="AD28" i="25" s="1"/>
  <c r="AH164" i="25"/>
  <c r="W164" i="25" s="1"/>
  <c r="AL164" i="25"/>
  <c r="AA164" i="25" s="1"/>
  <c r="AE164" i="25"/>
  <c r="T164" i="25" s="1"/>
  <c r="AI164" i="25"/>
  <c r="X164" i="25" s="1"/>
  <c r="AM164" i="25"/>
  <c r="AB164" i="25" s="1"/>
  <c r="AF148" i="25"/>
  <c r="U148" i="25" s="1"/>
  <c r="AJ148" i="25"/>
  <c r="Y148" i="25" s="1"/>
  <c r="AN148" i="25"/>
  <c r="AC148" i="25" s="1"/>
  <c r="AG148" i="25"/>
  <c r="V148" i="25" s="1"/>
  <c r="AK148" i="25"/>
  <c r="Z148" i="25" s="1"/>
  <c r="AO148" i="25"/>
  <c r="AD148" i="25" s="1"/>
  <c r="AJ967" i="25"/>
  <c r="Y967" i="25" s="1"/>
  <c r="AH967" i="25"/>
  <c r="W967" i="25" s="1"/>
  <c r="AE967" i="25"/>
  <c r="T967" i="25" s="1"/>
  <c r="AI967" i="25"/>
  <c r="X967" i="25" s="1"/>
  <c r="AM967" i="25"/>
  <c r="AB967" i="25" s="1"/>
  <c r="AF899" i="25"/>
  <c r="U899" i="25" s="1"/>
  <c r="AN899" i="25"/>
  <c r="AC899" i="25" s="1"/>
  <c r="AL899" i="25"/>
  <c r="AA899" i="25" s="1"/>
  <c r="AG899" i="25"/>
  <c r="V899" i="25" s="1"/>
  <c r="AK899" i="25"/>
  <c r="Z899" i="25" s="1"/>
  <c r="AO899" i="25"/>
  <c r="AD899" i="25" s="1"/>
  <c r="AJ891" i="25"/>
  <c r="Y891" i="25" s="1"/>
  <c r="AH891" i="25"/>
  <c r="W891" i="25" s="1"/>
  <c r="AE891" i="25"/>
  <c r="T891" i="25" s="1"/>
  <c r="AI891" i="25"/>
  <c r="X891" i="25" s="1"/>
  <c r="AM891" i="25"/>
  <c r="AB891" i="25" s="1"/>
  <c r="AF883" i="25"/>
  <c r="U883" i="25" s="1"/>
  <c r="AN883" i="25"/>
  <c r="AC883" i="25" s="1"/>
  <c r="AL883" i="25"/>
  <c r="AA883" i="25" s="1"/>
  <c r="AG883" i="25"/>
  <c r="V883" i="25" s="1"/>
  <c r="AK883" i="25"/>
  <c r="Z883" i="25" s="1"/>
  <c r="AO883" i="25"/>
  <c r="AD883" i="25" s="1"/>
  <c r="AJ875" i="25"/>
  <c r="Y875" i="25" s="1"/>
  <c r="AH875" i="25"/>
  <c r="W875" i="25" s="1"/>
  <c r="AE875" i="25"/>
  <c r="T875" i="25" s="1"/>
  <c r="AI875" i="25"/>
  <c r="X875" i="25" s="1"/>
  <c r="AM875" i="25"/>
  <c r="AB875" i="25" s="1"/>
  <c r="AF867" i="25"/>
  <c r="U867" i="25" s="1"/>
  <c r="AN867" i="25"/>
  <c r="AC867" i="25" s="1"/>
  <c r="AL867" i="25"/>
  <c r="AA867" i="25" s="1"/>
  <c r="AG867" i="25"/>
  <c r="V867" i="25" s="1"/>
  <c r="AK867" i="25"/>
  <c r="Z867" i="25" s="1"/>
  <c r="AO867" i="25"/>
  <c r="AD867" i="25" s="1"/>
  <c r="AJ859" i="25"/>
  <c r="Y859" i="25" s="1"/>
  <c r="AH859" i="25"/>
  <c r="W859" i="25" s="1"/>
  <c r="AE859" i="25"/>
  <c r="T859" i="25" s="1"/>
  <c r="AI859" i="25"/>
  <c r="X859" i="25" s="1"/>
  <c r="AM859" i="25"/>
  <c r="AB859" i="25" s="1"/>
  <c r="AF851" i="25"/>
  <c r="U851" i="25" s="1"/>
  <c r="AN851" i="25"/>
  <c r="AC851" i="25" s="1"/>
  <c r="AL851" i="25"/>
  <c r="AA851" i="25" s="1"/>
  <c r="AG851" i="25"/>
  <c r="V851" i="25" s="1"/>
  <c r="AK851" i="25"/>
  <c r="Z851" i="25" s="1"/>
  <c r="AO851" i="25"/>
  <c r="AD851" i="25" s="1"/>
  <c r="AJ843" i="25"/>
  <c r="Y843" i="25" s="1"/>
  <c r="AH843" i="25"/>
  <c r="W843" i="25" s="1"/>
  <c r="AE843" i="25"/>
  <c r="T843" i="25" s="1"/>
  <c r="AI843" i="25"/>
  <c r="X843" i="25" s="1"/>
  <c r="AM843" i="25"/>
  <c r="AB843" i="25" s="1"/>
  <c r="AF835" i="25"/>
  <c r="U835" i="25" s="1"/>
  <c r="AN835" i="25"/>
  <c r="AC835" i="25" s="1"/>
  <c r="AL835" i="25"/>
  <c r="AA835" i="25" s="1"/>
  <c r="AG835" i="25"/>
  <c r="V835" i="25" s="1"/>
  <c r="AK835" i="25"/>
  <c r="Z835" i="25" s="1"/>
  <c r="AO835" i="25"/>
  <c r="AD835" i="25" s="1"/>
  <c r="AJ827" i="25"/>
  <c r="Y827" i="25" s="1"/>
  <c r="AH827" i="25"/>
  <c r="W827" i="25" s="1"/>
  <c r="AE827" i="25"/>
  <c r="T827" i="25" s="1"/>
  <c r="AI827" i="25"/>
  <c r="X827" i="25" s="1"/>
  <c r="AM827" i="25"/>
  <c r="AB827" i="25" s="1"/>
  <c r="AF819" i="25"/>
  <c r="U819" i="25" s="1"/>
  <c r="AN819" i="25"/>
  <c r="AC819" i="25" s="1"/>
  <c r="AL819" i="25"/>
  <c r="AA819" i="25" s="1"/>
  <c r="AG819" i="25"/>
  <c r="V819" i="25" s="1"/>
  <c r="AK819" i="25"/>
  <c r="Z819" i="25" s="1"/>
  <c r="AO819" i="25"/>
  <c r="AD819" i="25" s="1"/>
  <c r="AJ811" i="25"/>
  <c r="Y811" i="25" s="1"/>
  <c r="AH811" i="25"/>
  <c r="W811" i="25" s="1"/>
  <c r="AE811" i="25"/>
  <c r="T811" i="25" s="1"/>
  <c r="AI811" i="25"/>
  <c r="X811" i="25" s="1"/>
  <c r="AM811" i="25"/>
  <c r="AB811" i="25" s="1"/>
  <c r="AF803" i="25"/>
  <c r="U803" i="25" s="1"/>
  <c r="AN803" i="25"/>
  <c r="AC803" i="25" s="1"/>
  <c r="AL803" i="25"/>
  <c r="AA803" i="25" s="1"/>
  <c r="AG803" i="25"/>
  <c r="V803" i="25" s="1"/>
  <c r="AK803" i="25"/>
  <c r="Z803" i="25" s="1"/>
  <c r="AO803" i="25"/>
  <c r="AD803" i="25" s="1"/>
  <c r="AJ795" i="25"/>
  <c r="Y795" i="25" s="1"/>
  <c r="AH795" i="25"/>
  <c r="W795" i="25" s="1"/>
  <c r="AE795" i="25"/>
  <c r="T795" i="25" s="1"/>
  <c r="AI795" i="25"/>
  <c r="X795" i="25" s="1"/>
  <c r="AM795" i="25"/>
  <c r="AB795" i="25" s="1"/>
  <c r="AF787" i="25"/>
  <c r="U787" i="25" s="1"/>
  <c r="AN787" i="25"/>
  <c r="AC787" i="25" s="1"/>
  <c r="AL787" i="25"/>
  <c r="AA787" i="25" s="1"/>
  <c r="AG787" i="25"/>
  <c r="V787" i="25" s="1"/>
  <c r="AK787" i="25"/>
  <c r="Z787" i="25" s="1"/>
  <c r="AO787" i="25"/>
  <c r="AD787" i="25" s="1"/>
  <c r="AK1012" i="25"/>
  <c r="Z1012" i="25" s="1"/>
  <c r="AE1012" i="25"/>
  <c r="T1012" i="25" s="1"/>
  <c r="AM1012" i="25"/>
  <c r="AB1012" i="25" s="1"/>
  <c r="AH1012" i="25"/>
  <c r="W1012" i="25" s="1"/>
  <c r="AL1012" i="25"/>
  <c r="AA1012" i="25" s="1"/>
  <c r="AF1003" i="25"/>
  <c r="U1003" i="25" s="1"/>
  <c r="AN1003" i="25"/>
  <c r="AC1003" i="25" s="1"/>
  <c r="AL1003" i="25"/>
  <c r="AA1003" i="25" s="1"/>
  <c r="AG1003" i="25"/>
  <c r="V1003" i="25" s="1"/>
  <c r="AK1003" i="25"/>
  <c r="Z1003" i="25" s="1"/>
  <c r="AO1003" i="25"/>
  <c r="AD1003" i="25" s="1"/>
  <c r="AJ995" i="25"/>
  <c r="Y995" i="25" s="1"/>
  <c r="AH995" i="25"/>
  <c r="W995" i="25" s="1"/>
  <c r="AE995" i="25"/>
  <c r="T995" i="25" s="1"/>
  <c r="AI995" i="25"/>
  <c r="X995" i="25" s="1"/>
  <c r="AM995" i="25"/>
  <c r="AB995" i="25" s="1"/>
  <c r="AF975" i="25"/>
  <c r="U975" i="25" s="1"/>
  <c r="AN975" i="25"/>
  <c r="AC975" i="25" s="1"/>
  <c r="AL975" i="25"/>
  <c r="AA975" i="25" s="1"/>
  <c r="AG975" i="25"/>
  <c r="V975" i="25" s="1"/>
  <c r="AK975" i="25"/>
  <c r="Z975" i="25" s="1"/>
  <c r="AO975" i="25"/>
  <c r="AD975" i="25" s="1"/>
  <c r="AJ755" i="25"/>
  <c r="Y755" i="25" s="1"/>
  <c r="AH755" i="25"/>
  <c r="W755" i="25" s="1"/>
  <c r="AE755" i="25"/>
  <c r="T755" i="25" s="1"/>
  <c r="AI755" i="25"/>
  <c r="X755" i="25" s="1"/>
  <c r="AM755" i="25"/>
  <c r="AB755" i="25" s="1"/>
  <c r="AG720" i="25"/>
  <c r="V720" i="25" s="1"/>
  <c r="AO720" i="25"/>
  <c r="AD720" i="25" s="1"/>
  <c r="AI720" i="25"/>
  <c r="X720" i="25" s="1"/>
  <c r="AF720" i="25"/>
  <c r="U720" i="25" s="1"/>
  <c r="AJ720" i="25"/>
  <c r="Y720" i="25" s="1"/>
  <c r="AN720" i="25"/>
  <c r="AC720" i="25" s="1"/>
  <c r="AK688" i="25"/>
  <c r="Z688" i="25" s="1"/>
  <c r="AE688" i="25"/>
  <c r="T688" i="25" s="1"/>
  <c r="AM688" i="25"/>
  <c r="AB688" i="25" s="1"/>
  <c r="AH688" i="25"/>
  <c r="W688" i="25" s="1"/>
  <c r="AL688" i="25"/>
  <c r="AA688" i="25" s="1"/>
  <c r="AE626" i="25"/>
  <c r="T626" i="25" s="1"/>
  <c r="AM626" i="25"/>
  <c r="AB626" i="25" s="1"/>
  <c r="AK626" i="25"/>
  <c r="Z626" i="25" s="1"/>
  <c r="AF626" i="25"/>
  <c r="U626" i="25" s="1"/>
  <c r="AJ626" i="25"/>
  <c r="Y626" i="25" s="1"/>
  <c r="AN626" i="25"/>
  <c r="AC626" i="25" s="1"/>
  <c r="AI594" i="25"/>
  <c r="X594" i="25" s="1"/>
  <c r="AG594" i="25"/>
  <c r="V594" i="25" s="1"/>
  <c r="AO594" i="25"/>
  <c r="AD594" i="25" s="1"/>
  <c r="AH594" i="25"/>
  <c r="W594" i="25" s="1"/>
  <c r="AL594" i="25"/>
  <c r="AA594" i="25" s="1"/>
  <c r="AF486" i="25"/>
  <c r="U486" i="25" s="1"/>
  <c r="AJ486" i="25"/>
  <c r="Y486" i="25" s="1"/>
  <c r="AN486" i="25"/>
  <c r="AC486" i="25" s="1"/>
  <c r="AG486" i="25"/>
  <c r="V486" i="25" s="1"/>
  <c r="AK486" i="25"/>
  <c r="Z486" i="25" s="1"/>
  <c r="AO486" i="25"/>
  <c r="AD486" i="25" s="1"/>
  <c r="AH454" i="25"/>
  <c r="W454" i="25" s="1"/>
  <c r="AL454" i="25"/>
  <c r="AA454" i="25" s="1"/>
  <c r="AE454" i="25"/>
  <c r="T454" i="25" s="1"/>
  <c r="AI454" i="25"/>
  <c r="X454" i="25" s="1"/>
  <c r="AM454" i="25"/>
  <c r="AB454" i="25" s="1"/>
  <c r="AF422" i="25"/>
  <c r="U422" i="25" s="1"/>
  <c r="AJ422" i="25"/>
  <c r="Y422" i="25" s="1"/>
  <c r="AN422" i="25"/>
  <c r="AC422" i="25" s="1"/>
  <c r="AG422" i="25"/>
  <c r="V422" i="25" s="1"/>
  <c r="AK422" i="25"/>
  <c r="Z422" i="25" s="1"/>
  <c r="AO422" i="25"/>
  <c r="AD422" i="25" s="1"/>
  <c r="AH390" i="25"/>
  <c r="W390" i="25" s="1"/>
  <c r="AL390" i="25"/>
  <c r="AA390" i="25" s="1"/>
  <c r="AE390" i="25"/>
  <c r="T390" i="25" s="1"/>
  <c r="AI390" i="25"/>
  <c r="X390" i="25" s="1"/>
  <c r="AM390" i="25"/>
  <c r="AB390" i="25" s="1"/>
  <c r="AF358" i="25"/>
  <c r="U358" i="25" s="1"/>
  <c r="AJ358" i="25"/>
  <c r="Y358" i="25" s="1"/>
  <c r="AN358" i="25"/>
  <c r="AC358" i="25" s="1"/>
  <c r="AG358" i="25"/>
  <c r="V358" i="25" s="1"/>
  <c r="AK358" i="25"/>
  <c r="Z358" i="25" s="1"/>
  <c r="AO358" i="25"/>
  <c r="AD358" i="25" s="1"/>
  <c r="AH326" i="25"/>
  <c r="W326" i="25" s="1"/>
  <c r="AL326" i="25"/>
  <c r="AA326" i="25" s="1"/>
  <c r="AE326" i="25"/>
  <c r="T326" i="25" s="1"/>
  <c r="AI326" i="25"/>
  <c r="X326" i="25" s="1"/>
  <c r="AM326" i="25"/>
  <c r="AB326" i="25" s="1"/>
  <c r="AF294" i="25"/>
  <c r="U294" i="25" s="1"/>
  <c r="AJ294" i="25"/>
  <c r="Y294" i="25" s="1"/>
  <c r="AN294" i="25"/>
  <c r="AC294" i="25" s="1"/>
  <c r="AG294" i="25"/>
  <c r="V294" i="25" s="1"/>
  <c r="AK294" i="25"/>
  <c r="Z294" i="25" s="1"/>
  <c r="AO294" i="25"/>
  <c r="AD294" i="25" s="1"/>
  <c r="AH262" i="25"/>
  <c r="W262" i="25" s="1"/>
  <c r="AL262" i="25"/>
  <c r="AA262" i="25" s="1"/>
  <c r="AE262" i="25"/>
  <c r="T262" i="25" s="1"/>
  <c r="AI262" i="25"/>
  <c r="X262" i="25" s="1"/>
  <c r="AM262" i="25"/>
  <c r="AB262" i="25" s="1"/>
  <c r="AF230" i="25"/>
  <c r="U230" i="25" s="1"/>
  <c r="AJ230" i="25"/>
  <c r="Y230" i="25" s="1"/>
  <c r="AN230" i="25"/>
  <c r="AC230" i="25" s="1"/>
  <c r="AG230" i="25"/>
  <c r="V230" i="25" s="1"/>
  <c r="AK230" i="25"/>
  <c r="Z230" i="25" s="1"/>
  <c r="AO230" i="25"/>
  <c r="AD230" i="25" s="1"/>
  <c r="AH198" i="25"/>
  <c r="W198" i="25" s="1"/>
  <c r="AL198" i="25"/>
  <c r="AA198" i="25" s="1"/>
  <c r="AE198" i="25"/>
  <c r="T198" i="25" s="1"/>
  <c r="AI198" i="25"/>
  <c r="X198" i="25" s="1"/>
  <c r="AM198" i="25"/>
  <c r="AB198" i="25" s="1"/>
  <c r="AF162" i="25"/>
  <c r="U162" i="25" s="1"/>
  <c r="AJ162" i="25"/>
  <c r="Y162" i="25" s="1"/>
  <c r="AN162" i="25"/>
  <c r="AC162" i="25" s="1"/>
  <c r="AG162" i="25"/>
  <c r="V162" i="25" s="1"/>
  <c r="AK162" i="25"/>
  <c r="Z162" i="25" s="1"/>
  <c r="AO162" i="25"/>
  <c r="AD162" i="25" s="1"/>
  <c r="AL70" i="25"/>
  <c r="AA70" i="25" s="1"/>
  <c r="AJ70" i="25"/>
  <c r="Y70" i="25" s="1"/>
  <c r="AE70" i="25"/>
  <c r="T70" i="25" s="1"/>
  <c r="AI70" i="25"/>
  <c r="X70" i="25" s="1"/>
  <c r="AM70" i="25"/>
  <c r="AB70" i="25" s="1"/>
  <c r="AH62" i="25"/>
  <c r="W62" i="25" s="1"/>
  <c r="AF62" i="25"/>
  <c r="U62" i="25" s="1"/>
  <c r="AN62" i="25"/>
  <c r="AC62" i="25" s="1"/>
  <c r="AG62" i="25"/>
  <c r="V62" i="25" s="1"/>
  <c r="AK62" i="25"/>
  <c r="Z62" i="25" s="1"/>
  <c r="AO62" i="25"/>
  <c r="AD62" i="25" s="1"/>
  <c r="AL54" i="25"/>
  <c r="AA54" i="25" s="1"/>
  <c r="AJ54" i="25"/>
  <c r="Y54" i="25" s="1"/>
  <c r="AE54" i="25"/>
  <c r="T54" i="25" s="1"/>
  <c r="AI54" i="25"/>
  <c r="X54" i="25" s="1"/>
  <c r="AM54" i="25"/>
  <c r="AB54" i="25" s="1"/>
  <c r="AH34" i="25"/>
  <c r="W34" i="25" s="1"/>
  <c r="AF34" i="25"/>
  <c r="U34" i="25" s="1"/>
  <c r="AN34" i="25"/>
  <c r="AC34" i="25" s="1"/>
  <c r="AG34" i="25"/>
  <c r="V34" i="25" s="1"/>
  <c r="AK34" i="25"/>
  <c r="Z34" i="25" s="1"/>
  <c r="AO34" i="25"/>
  <c r="AD34" i="25" s="1"/>
  <c r="AL917" i="25"/>
  <c r="AA917" i="25" s="1"/>
  <c r="AJ917" i="25"/>
  <c r="Y917" i="25" s="1"/>
  <c r="AE917" i="25"/>
  <c r="T917" i="25" s="1"/>
  <c r="AI917" i="25"/>
  <c r="X917" i="25" s="1"/>
  <c r="AM917" i="25"/>
  <c r="AB917" i="25" s="1"/>
  <c r="AG728" i="25"/>
  <c r="V728" i="25" s="1"/>
  <c r="AO728" i="25"/>
  <c r="AD728" i="25" s="1"/>
  <c r="AI728" i="25"/>
  <c r="X728" i="25" s="1"/>
  <c r="AF728" i="25"/>
  <c r="U728" i="25" s="1"/>
  <c r="AJ728" i="25"/>
  <c r="Y728" i="25" s="1"/>
  <c r="AN728" i="25"/>
  <c r="AC728" i="25" s="1"/>
  <c r="AK700" i="25"/>
  <c r="Z700" i="25" s="1"/>
  <c r="AE700" i="25"/>
  <c r="T700" i="25" s="1"/>
  <c r="AM700" i="25"/>
  <c r="AB700" i="25" s="1"/>
  <c r="AH700" i="25"/>
  <c r="W700" i="25" s="1"/>
  <c r="AL700" i="25"/>
  <c r="AA700" i="25" s="1"/>
  <c r="AG668" i="25"/>
  <c r="V668" i="25" s="1"/>
  <c r="AO668" i="25"/>
  <c r="AD668" i="25" s="1"/>
  <c r="AI668" i="25"/>
  <c r="X668" i="25" s="1"/>
  <c r="AF668" i="25"/>
  <c r="U668" i="25" s="1"/>
  <c r="AJ668" i="25"/>
  <c r="Y668" i="25" s="1"/>
  <c r="AN668" i="25"/>
  <c r="AC668" i="25" s="1"/>
  <c r="AI618" i="25"/>
  <c r="X618" i="25" s="1"/>
  <c r="AG618" i="25"/>
  <c r="V618" i="25" s="1"/>
  <c r="AO618" i="25"/>
  <c r="AD618" i="25" s="1"/>
  <c r="AH618" i="25"/>
  <c r="W618" i="25" s="1"/>
  <c r="AL618" i="25"/>
  <c r="AA618" i="25" s="1"/>
  <c r="AE586" i="25"/>
  <c r="T586" i="25" s="1"/>
  <c r="AM586" i="25"/>
  <c r="AB586" i="25" s="1"/>
  <c r="AK586" i="25"/>
  <c r="Z586" i="25" s="1"/>
  <c r="AF586" i="25"/>
  <c r="U586" i="25" s="1"/>
  <c r="AJ586" i="25"/>
  <c r="Y586" i="25" s="1"/>
  <c r="AN586" i="25"/>
  <c r="AC586" i="25" s="1"/>
  <c r="AI566" i="25"/>
  <c r="X566" i="25" s="1"/>
  <c r="AG566" i="25"/>
  <c r="V566" i="25" s="1"/>
  <c r="AO566" i="25"/>
  <c r="AD566" i="25" s="1"/>
  <c r="AH566" i="25"/>
  <c r="W566" i="25" s="1"/>
  <c r="AL566" i="25"/>
  <c r="AA566" i="25" s="1"/>
  <c r="AE558" i="25"/>
  <c r="T558" i="25" s="1"/>
  <c r="AM558" i="25"/>
  <c r="AB558" i="25" s="1"/>
  <c r="AK558" i="25"/>
  <c r="Z558" i="25" s="1"/>
  <c r="AF558" i="25"/>
  <c r="U558" i="25" s="1"/>
  <c r="AJ558" i="25"/>
  <c r="Y558" i="25" s="1"/>
  <c r="AN558" i="25"/>
  <c r="AC558" i="25" s="1"/>
  <c r="AI550" i="25"/>
  <c r="X550" i="25" s="1"/>
  <c r="AG550" i="25"/>
  <c r="V550" i="25" s="1"/>
  <c r="AO550" i="25"/>
  <c r="AD550" i="25" s="1"/>
  <c r="AH550" i="25"/>
  <c r="W550" i="25" s="1"/>
  <c r="AL550" i="25"/>
  <c r="AA550" i="25" s="1"/>
  <c r="AF542" i="25"/>
  <c r="U542" i="25" s="1"/>
  <c r="AM542" i="25"/>
  <c r="AB542" i="25" s="1"/>
  <c r="AG542" i="25"/>
  <c r="V542" i="25" s="1"/>
  <c r="AO542" i="25"/>
  <c r="AD542" i="25" s="1"/>
  <c r="AJ542" i="25"/>
  <c r="Y542" i="25" s="1"/>
  <c r="AN542" i="25"/>
  <c r="AC542" i="25" s="1"/>
  <c r="AH534" i="25"/>
  <c r="W534" i="25" s="1"/>
  <c r="AL534" i="25"/>
  <c r="AA534" i="25" s="1"/>
  <c r="AE534" i="25"/>
  <c r="T534" i="25" s="1"/>
  <c r="AI534" i="25"/>
  <c r="X534" i="25" s="1"/>
  <c r="AM534" i="25"/>
  <c r="AB534" i="25" s="1"/>
  <c r="AF526" i="25"/>
  <c r="U526" i="25" s="1"/>
  <c r="AJ526" i="25"/>
  <c r="Y526" i="25" s="1"/>
  <c r="AN526" i="25"/>
  <c r="AC526" i="25" s="1"/>
  <c r="AG526" i="25"/>
  <c r="V526" i="25" s="1"/>
  <c r="AK526" i="25"/>
  <c r="Z526" i="25" s="1"/>
  <c r="AO526" i="25"/>
  <c r="AD526" i="25" s="1"/>
  <c r="AH518" i="25"/>
  <c r="W518" i="25" s="1"/>
  <c r="AL518" i="25"/>
  <c r="AA518" i="25" s="1"/>
  <c r="AE518" i="25"/>
  <c r="T518" i="25" s="1"/>
  <c r="AI518" i="25"/>
  <c r="X518" i="25" s="1"/>
  <c r="AM518" i="25"/>
  <c r="AB518" i="25" s="1"/>
  <c r="AF510" i="25"/>
  <c r="U510" i="25" s="1"/>
  <c r="AJ510" i="25"/>
  <c r="Y510" i="25" s="1"/>
  <c r="AN510" i="25"/>
  <c r="AC510" i="25" s="1"/>
  <c r="AG510" i="25"/>
  <c r="V510" i="25" s="1"/>
  <c r="AK510" i="25"/>
  <c r="Z510" i="25" s="1"/>
  <c r="AO510" i="25"/>
  <c r="AD510" i="25" s="1"/>
  <c r="AH502" i="25"/>
  <c r="W502" i="25" s="1"/>
  <c r="AL502" i="25"/>
  <c r="AA502" i="25" s="1"/>
  <c r="AE502" i="25"/>
  <c r="T502" i="25" s="1"/>
  <c r="AI502" i="25"/>
  <c r="X502" i="25" s="1"/>
  <c r="AM502" i="25"/>
  <c r="AB502" i="25" s="1"/>
  <c r="AF494" i="25"/>
  <c r="U494" i="25" s="1"/>
  <c r="AJ494" i="25"/>
  <c r="Y494" i="25" s="1"/>
  <c r="AN494" i="25"/>
  <c r="AC494" i="25" s="1"/>
  <c r="AG494" i="25"/>
  <c r="V494" i="25" s="1"/>
  <c r="AK494" i="25"/>
  <c r="Z494" i="25" s="1"/>
  <c r="AO494" i="25"/>
  <c r="AD494" i="25" s="1"/>
  <c r="AH462" i="25"/>
  <c r="W462" i="25" s="1"/>
  <c r="AL462" i="25"/>
  <c r="AA462" i="25" s="1"/>
  <c r="AE462" i="25"/>
  <c r="T462" i="25" s="1"/>
  <c r="AI462" i="25"/>
  <c r="X462" i="25" s="1"/>
  <c r="AM462" i="25"/>
  <c r="AB462" i="25" s="1"/>
  <c r="AF430" i="25"/>
  <c r="U430" i="25" s="1"/>
  <c r="AJ430" i="25"/>
  <c r="Y430" i="25" s="1"/>
  <c r="AN430" i="25"/>
  <c r="AC430" i="25" s="1"/>
  <c r="AG430" i="25"/>
  <c r="V430" i="25" s="1"/>
  <c r="AK430" i="25"/>
  <c r="Z430" i="25" s="1"/>
  <c r="AO430" i="25"/>
  <c r="AD430" i="25" s="1"/>
  <c r="AH398" i="25"/>
  <c r="W398" i="25" s="1"/>
  <c r="AL398" i="25"/>
  <c r="AA398" i="25" s="1"/>
  <c r="AE398" i="25"/>
  <c r="T398" i="25" s="1"/>
  <c r="AI398" i="25"/>
  <c r="X398" i="25" s="1"/>
  <c r="AM398" i="25"/>
  <c r="AB398" i="25" s="1"/>
  <c r="AF366" i="25"/>
  <c r="U366" i="25" s="1"/>
  <c r="AJ366" i="25"/>
  <c r="Y366" i="25" s="1"/>
  <c r="AN366" i="25"/>
  <c r="AC366" i="25" s="1"/>
  <c r="AG366" i="25"/>
  <c r="V366" i="25" s="1"/>
  <c r="AK366" i="25"/>
  <c r="Z366" i="25" s="1"/>
  <c r="AO366" i="25"/>
  <c r="AD366" i="25" s="1"/>
  <c r="AH334" i="25"/>
  <c r="W334" i="25" s="1"/>
  <c r="AL334" i="25"/>
  <c r="AA334" i="25" s="1"/>
  <c r="AE334" i="25"/>
  <c r="T334" i="25" s="1"/>
  <c r="AI334" i="25"/>
  <c r="X334" i="25" s="1"/>
  <c r="AM334" i="25"/>
  <c r="AB334" i="25" s="1"/>
  <c r="AF302" i="25"/>
  <c r="U302" i="25" s="1"/>
  <c r="AJ302" i="25"/>
  <c r="Y302" i="25" s="1"/>
  <c r="AN302" i="25"/>
  <c r="AC302" i="25" s="1"/>
  <c r="AG302" i="25"/>
  <c r="V302" i="25" s="1"/>
  <c r="AK302" i="25"/>
  <c r="Z302" i="25" s="1"/>
  <c r="AO302" i="25"/>
  <c r="AD302" i="25" s="1"/>
  <c r="AH270" i="25"/>
  <c r="W270" i="25" s="1"/>
  <c r="AL270" i="25"/>
  <c r="AA270" i="25" s="1"/>
  <c r="AE270" i="25"/>
  <c r="T270" i="25" s="1"/>
  <c r="AI270" i="25"/>
  <c r="X270" i="25" s="1"/>
  <c r="AM270" i="25"/>
  <c r="AB270" i="25" s="1"/>
  <c r="AF238" i="25"/>
  <c r="U238" i="25" s="1"/>
  <c r="AJ238" i="25"/>
  <c r="Y238" i="25" s="1"/>
  <c r="AN238" i="25"/>
  <c r="AC238" i="25" s="1"/>
  <c r="AG238" i="25"/>
  <c r="V238" i="25" s="1"/>
  <c r="AK238" i="25"/>
  <c r="Z238" i="25" s="1"/>
  <c r="AO238" i="25"/>
  <c r="AD238" i="25" s="1"/>
  <c r="AH206" i="25"/>
  <c r="W206" i="25" s="1"/>
  <c r="AL206" i="25"/>
  <c r="AA206" i="25" s="1"/>
  <c r="AE206" i="25"/>
  <c r="T206" i="25" s="1"/>
  <c r="AI206" i="25"/>
  <c r="X206" i="25" s="1"/>
  <c r="AM206" i="25"/>
  <c r="AB206" i="25" s="1"/>
  <c r="AF146" i="25"/>
  <c r="U146" i="25" s="1"/>
  <c r="AJ146" i="25"/>
  <c r="Y146" i="25" s="1"/>
  <c r="AN146" i="25"/>
  <c r="AC146" i="25" s="1"/>
  <c r="AG146" i="25"/>
  <c r="V146" i="25" s="1"/>
  <c r="AK146" i="25"/>
  <c r="Z146" i="25" s="1"/>
  <c r="AO146" i="25"/>
  <c r="AD146" i="25" s="1"/>
  <c r="AH104" i="25"/>
  <c r="W104" i="25" s="1"/>
  <c r="AL104" i="25"/>
  <c r="AA104" i="25" s="1"/>
  <c r="AE104" i="25"/>
  <c r="T104" i="25" s="1"/>
  <c r="AI104" i="25"/>
  <c r="X104" i="25" s="1"/>
  <c r="AM104" i="25"/>
  <c r="AB104" i="25" s="1"/>
  <c r="AF96" i="25"/>
  <c r="U96" i="25" s="1"/>
  <c r="AJ96" i="25"/>
  <c r="Y96" i="25" s="1"/>
  <c r="AN96" i="25"/>
  <c r="AC96" i="25" s="1"/>
  <c r="AG96" i="25"/>
  <c r="V96" i="25" s="1"/>
  <c r="AK96" i="25"/>
  <c r="Z96" i="25" s="1"/>
  <c r="AO96" i="25"/>
  <c r="AD96" i="25" s="1"/>
  <c r="AH88" i="25"/>
  <c r="W88" i="25" s="1"/>
  <c r="AL88" i="25"/>
  <c r="AA88" i="25" s="1"/>
  <c r="AE88" i="25"/>
  <c r="T88" i="25" s="1"/>
  <c r="AI88" i="25"/>
  <c r="X88" i="25" s="1"/>
  <c r="AM88" i="25"/>
  <c r="AB88" i="25" s="1"/>
  <c r="AH42" i="25"/>
  <c r="W42" i="25" s="1"/>
  <c r="AF42" i="25"/>
  <c r="U42" i="25" s="1"/>
  <c r="AN42" i="25"/>
  <c r="AC42" i="25" s="1"/>
  <c r="AG42" i="25"/>
  <c r="V42" i="25" s="1"/>
  <c r="AK42" i="25"/>
  <c r="Z42" i="25" s="1"/>
  <c r="AO42" i="25"/>
  <c r="AD42" i="25" s="1"/>
  <c r="AL977" i="25"/>
  <c r="AA977" i="25" s="1"/>
  <c r="AJ977" i="25"/>
  <c r="Y977" i="25" s="1"/>
  <c r="AE977" i="25"/>
  <c r="T977" i="25" s="1"/>
  <c r="AI977" i="25"/>
  <c r="X977" i="25" s="1"/>
  <c r="AM977" i="25"/>
  <c r="AB977" i="25" s="1"/>
  <c r="AG696" i="25"/>
  <c r="V696" i="25" s="1"/>
  <c r="AO696" i="25"/>
  <c r="AD696" i="25" s="1"/>
  <c r="AI696" i="25"/>
  <c r="X696" i="25" s="1"/>
  <c r="AF696" i="25"/>
  <c r="U696" i="25" s="1"/>
  <c r="AJ696" i="25"/>
  <c r="Y696" i="25" s="1"/>
  <c r="AN696" i="25"/>
  <c r="AC696" i="25" s="1"/>
  <c r="AK664" i="25"/>
  <c r="Z664" i="25" s="1"/>
  <c r="AE664" i="25"/>
  <c r="T664" i="25" s="1"/>
  <c r="AM664" i="25"/>
  <c r="AB664" i="25" s="1"/>
  <c r="AH664" i="25"/>
  <c r="W664" i="25" s="1"/>
  <c r="AL664" i="25"/>
  <c r="AA664" i="25" s="1"/>
  <c r="AE654" i="25"/>
  <c r="T654" i="25" s="1"/>
  <c r="AM654" i="25"/>
  <c r="AB654" i="25" s="1"/>
  <c r="AK654" i="25"/>
  <c r="Z654" i="25" s="1"/>
  <c r="AF654" i="25"/>
  <c r="U654" i="25" s="1"/>
  <c r="AJ654" i="25"/>
  <c r="Y654" i="25" s="1"/>
  <c r="AN654" i="25"/>
  <c r="AC654" i="25" s="1"/>
  <c r="AI646" i="25"/>
  <c r="X646" i="25" s="1"/>
  <c r="AG646" i="25"/>
  <c r="V646" i="25" s="1"/>
  <c r="AO646" i="25"/>
  <c r="AD646" i="25" s="1"/>
  <c r="AH646" i="25"/>
  <c r="W646" i="25" s="1"/>
  <c r="AL646" i="25"/>
  <c r="AA646" i="25" s="1"/>
  <c r="AE638" i="25"/>
  <c r="T638" i="25" s="1"/>
  <c r="AM638" i="25"/>
  <c r="AB638" i="25" s="1"/>
  <c r="AK638" i="25"/>
  <c r="Z638" i="25" s="1"/>
  <c r="AF638" i="25"/>
  <c r="U638" i="25" s="1"/>
  <c r="AJ638" i="25"/>
  <c r="Y638" i="25" s="1"/>
  <c r="AN638" i="25"/>
  <c r="AC638" i="25" s="1"/>
  <c r="AI574" i="25"/>
  <c r="X574" i="25" s="1"/>
  <c r="AG574" i="25"/>
  <c r="V574" i="25" s="1"/>
  <c r="AO574" i="25"/>
  <c r="AD574" i="25" s="1"/>
  <c r="AH574" i="25"/>
  <c r="W574" i="25" s="1"/>
  <c r="AL574" i="25"/>
  <c r="AA574" i="25" s="1"/>
  <c r="AF434" i="25"/>
  <c r="U434" i="25" s="1"/>
  <c r="AJ434" i="25"/>
  <c r="Y434" i="25" s="1"/>
  <c r="AN434" i="25"/>
  <c r="AC434" i="25" s="1"/>
  <c r="AG434" i="25"/>
  <c r="V434" i="25" s="1"/>
  <c r="AK434" i="25"/>
  <c r="Z434" i="25" s="1"/>
  <c r="AO434" i="25"/>
  <c r="AD434" i="25" s="1"/>
  <c r="AH402" i="25"/>
  <c r="W402" i="25" s="1"/>
  <c r="AL402" i="25"/>
  <c r="AA402" i="25" s="1"/>
  <c r="AE402" i="25"/>
  <c r="T402" i="25" s="1"/>
  <c r="AI402" i="25"/>
  <c r="X402" i="25" s="1"/>
  <c r="AM402" i="25"/>
  <c r="AB402" i="25" s="1"/>
  <c r="AF370" i="25"/>
  <c r="U370" i="25" s="1"/>
  <c r="AJ370" i="25"/>
  <c r="Y370" i="25" s="1"/>
  <c r="AN370" i="25"/>
  <c r="AC370" i="25" s="1"/>
  <c r="AG370" i="25"/>
  <c r="V370" i="25" s="1"/>
  <c r="AK370" i="25"/>
  <c r="Z370" i="25" s="1"/>
  <c r="AO370" i="25"/>
  <c r="AD370" i="25" s="1"/>
  <c r="AH338" i="25"/>
  <c r="W338" i="25" s="1"/>
  <c r="AL338" i="25"/>
  <c r="AA338" i="25" s="1"/>
  <c r="AE338" i="25"/>
  <c r="T338" i="25" s="1"/>
  <c r="AI338" i="25"/>
  <c r="X338" i="25" s="1"/>
  <c r="AM338" i="25"/>
  <c r="AB338" i="25" s="1"/>
  <c r="AF274" i="25"/>
  <c r="U274" i="25" s="1"/>
  <c r="AJ274" i="25"/>
  <c r="Y274" i="25" s="1"/>
  <c r="AN274" i="25"/>
  <c r="AC274" i="25" s="1"/>
  <c r="AG274" i="25"/>
  <c r="V274" i="25" s="1"/>
  <c r="AK274" i="25"/>
  <c r="Z274" i="25" s="1"/>
  <c r="AO274" i="25"/>
  <c r="AD274" i="25" s="1"/>
  <c r="AH210" i="25"/>
  <c r="W210" i="25" s="1"/>
  <c r="AL210" i="25"/>
  <c r="AA210" i="25" s="1"/>
  <c r="AE210" i="25"/>
  <c r="T210" i="25" s="1"/>
  <c r="AI210" i="25"/>
  <c r="X210" i="25" s="1"/>
  <c r="AM210" i="25"/>
  <c r="AB210" i="25" s="1"/>
  <c r="AF166" i="25"/>
  <c r="U166" i="25" s="1"/>
  <c r="AJ166" i="25"/>
  <c r="Y166" i="25" s="1"/>
  <c r="AN166" i="25"/>
  <c r="AC166" i="25" s="1"/>
  <c r="AG166" i="25"/>
  <c r="V166" i="25" s="1"/>
  <c r="AK166" i="25"/>
  <c r="Z166" i="25" s="1"/>
  <c r="AO166" i="25"/>
  <c r="AD166" i="25" s="1"/>
  <c r="AL30" i="25"/>
  <c r="AA30" i="25" s="1"/>
  <c r="AJ30" i="25"/>
  <c r="Y30" i="25" s="1"/>
  <c r="AE30" i="25"/>
  <c r="T30" i="25" s="1"/>
  <c r="AI30" i="25"/>
  <c r="X30" i="25" s="1"/>
  <c r="AM30" i="25"/>
  <c r="AB30" i="25" s="1"/>
  <c r="AF394" i="25"/>
  <c r="U394" i="25" s="1"/>
  <c r="AJ394" i="25"/>
  <c r="Y394" i="25" s="1"/>
  <c r="AN394" i="25"/>
  <c r="AC394" i="25" s="1"/>
  <c r="AG394" i="25"/>
  <c r="V394" i="25" s="1"/>
  <c r="AK394" i="25"/>
  <c r="Z394" i="25" s="1"/>
  <c r="AO394" i="25"/>
  <c r="AD394" i="25" s="1"/>
  <c r="AH266" i="25"/>
  <c r="W266" i="25" s="1"/>
  <c r="AL266" i="25"/>
  <c r="AA266" i="25" s="1"/>
  <c r="AE266" i="25"/>
  <c r="T266" i="25" s="1"/>
  <c r="AI266" i="25"/>
  <c r="X266" i="25" s="1"/>
  <c r="AM266" i="25"/>
  <c r="AB266" i="25" s="1"/>
  <c r="AH985" i="25"/>
  <c r="W985" i="25" s="1"/>
  <c r="AF985" i="25"/>
  <c r="U985" i="25" s="1"/>
  <c r="AN985" i="25"/>
  <c r="AC985" i="25" s="1"/>
  <c r="AG985" i="25"/>
  <c r="V985" i="25" s="1"/>
  <c r="AK985" i="25"/>
  <c r="Z985" i="25" s="1"/>
  <c r="AO985" i="25"/>
  <c r="AD985" i="25" s="1"/>
  <c r="AK712" i="25"/>
  <c r="Z712" i="25" s="1"/>
  <c r="AE712" i="25"/>
  <c r="T712" i="25" s="1"/>
  <c r="AM712" i="25"/>
  <c r="AB712" i="25" s="1"/>
  <c r="AH712" i="25"/>
  <c r="W712" i="25" s="1"/>
  <c r="AL712" i="25"/>
  <c r="AA712" i="25" s="1"/>
  <c r="AE582" i="25"/>
  <c r="T582" i="25" s="1"/>
  <c r="AM582" i="25"/>
  <c r="AB582" i="25" s="1"/>
  <c r="AK582" i="25"/>
  <c r="Z582" i="25" s="1"/>
  <c r="AF582" i="25"/>
  <c r="U582" i="25" s="1"/>
  <c r="AJ582" i="25"/>
  <c r="Y582" i="25" s="1"/>
  <c r="AN582" i="25"/>
  <c r="AC582" i="25" s="1"/>
  <c r="AL969" i="25"/>
  <c r="AA969" i="25" s="1"/>
  <c r="AJ969" i="25"/>
  <c r="Y969" i="25" s="1"/>
  <c r="AE969" i="25"/>
  <c r="T969" i="25" s="1"/>
  <c r="AI969" i="25"/>
  <c r="X969" i="25" s="1"/>
  <c r="AM969" i="25"/>
  <c r="AB969" i="25" s="1"/>
  <c r="AE125" i="25"/>
  <c r="T125" i="25" s="1"/>
  <c r="AI125" i="25"/>
  <c r="X125" i="25" s="1"/>
  <c r="AM125" i="25"/>
  <c r="AB125" i="25" s="1"/>
  <c r="AF125" i="25"/>
  <c r="U125" i="25" s="1"/>
  <c r="AJ125" i="25"/>
  <c r="Y125" i="25" s="1"/>
  <c r="AN125" i="25"/>
  <c r="AC125" i="25" s="1"/>
  <c r="AH218" i="25"/>
  <c r="W218" i="25" s="1"/>
  <c r="AL218" i="25"/>
  <c r="AA218" i="25" s="1"/>
  <c r="AE218" i="25"/>
  <c r="T218" i="25" s="1"/>
  <c r="AI218" i="25"/>
  <c r="X218" i="25" s="1"/>
  <c r="AM218" i="25"/>
  <c r="AB218" i="25" s="1"/>
  <c r="AF955" i="25"/>
  <c r="U955" i="25" s="1"/>
  <c r="AN955" i="25"/>
  <c r="AC955" i="25" s="1"/>
  <c r="AL955" i="25"/>
  <c r="AA955" i="25" s="1"/>
  <c r="AG955" i="25"/>
  <c r="V955" i="25" s="1"/>
  <c r="AK955" i="25"/>
  <c r="Z955" i="25" s="1"/>
  <c r="AO955" i="25"/>
  <c r="AD955" i="25" s="1"/>
  <c r="AJ939" i="25"/>
  <c r="Y939" i="25" s="1"/>
  <c r="AH939" i="25"/>
  <c r="W939" i="25" s="1"/>
  <c r="AE939" i="25"/>
  <c r="T939" i="25" s="1"/>
  <c r="AI939" i="25"/>
  <c r="X939" i="25" s="1"/>
  <c r="AM939" i="25"/>
  <c r="AB939" i="25" s="1"/>
  <c r="AF923" i="25"/>
  <c r="U923" i="25" s="1"/>
  <c r="AN923" i="25"/>
  <c r="AC923" i="25" s="1"/>
  <c r="AL923" i="25"/>
  <c r="AA923" i="25" s="1"/>
  <c r="AG923" i="25"/>
  <c r="V923" i="25" s="1"/>
  <c r="AK923" i="25"/>
  <c r="Z923" i="25" s="1"/>
  <c r="AO923" i="25"/>
  <c r="AD923" i="25" s="1"/>
  <c r="AJ907" i="25"/>
  <c r="Y907" i="25" s="1"/>
  <c r="AH907" i="25"/>
  <c r="W907" i="25" s="1"/>
  <c r="AE907" i="25"/>
  <c r="T907" i="25" s="1"/>
  <c r="AI907" i="25"/>
  <c r="X907" i="25" s="1"/>
  <c r="AM907" i="25"/>
  <c r="AB907" i="25" s="1"/>
  <c r="AH893" i="25"/>
  <c r="W893" i="25" s="1"/>
  <c r="AF893" i="25"/>
  <c r="U893" i="25" s="1"/>
  <c r="AN893" i="25"/>
  <c r="AC893" i="25" s="1"/>
  <c r="AG893" i="25"/>
  <c r="V893" i="25" s="1"/>
  <c r="AK893" i="25"/>
  <c r="Z893" i="25" s="1"/>
  <c r="AO893" i="25"/>
  <c r="AD893" i="25" s="1"/>
  <c r="AL877" i="25"/>
  <c r="AA877" i="25" s="1"/>
  <c r="AJ877" i="25"/>
  <c r="Y877" i="25" s="1"/>
  <c r="AE877" i="25"/>
  <c r="T877" i="25" s="1"/>
  <c r="AI877" i="25"/>
  <c r="X877" i="25" s="1"/>
  <c r="AM877" i="25"/>
  <c r="AB877" i="25" s="1"/>
  <c r="AH861" i="25"/>
  <c r="W861" i="25" s="1"/>
  <c r="AF861" i="25"/>
  <c r="U861" i="25" s="1"/>
  <c r="AN861" i="25"/>
  <c r="AC861" i="25" s="1"/>
  <c r="AG861" i="25"/>
  <c r="V861" i="25" s="1"/>
  <c r="AK861" i="25"/>
  <c r="Z861" i="25" s="1"/>
  <c r="AO861" i="25"/>
  <c r="AD861" i="25" s="1"/>
  <c r="AL845" i="25"/>
  <c r="AA845" i="25" s="1"/>
  <c r="AJ845" i="25"/>
  <c r="Y845" i="25" s="1"/>
  <c r="AE845" i="25"/>
  <c r="T845" i="25" s="1"/>
  <c r="AI845" i="25"/>
  <c r="X845" i="25" s="1"/>
  <c r="AM845" i="25"/>
  <c r="AB845" i="25" s="1"/>
  <c r="AH829" i="25"/>
  <c r="W829" i="25" s="1"/>
  <c r="AF829" i="25"/>
  <c r="U829" i="25" s="1"/>
  <c r="AN829" i="25"/>
  <c r="AC829" i="25" s="1"/>
  <c r="AG829" i="25"/>
  <c r="V829" i="25" s="1"/>
  <c r="AK829" i="25"/>
  <c r="Z829" i="25" s="1"/>
  <c r="AO829" i="25"/>
  <c r="AD829" i="25" s="1"/>
  <c r="AL661" i="25"/>
  <c r="AA661" i="25" s="1"/>
  <c r="AJ661" i="25"/>
  <c r="Y661" i="25" s="1"/>
  <c r="AE661" i="25"/>
  <c r="T661" i="25" s="1"/>
  <c r="AI661" i="25"/>
  <c r="X661" i="25" s="1"/>
  <c r="AM661" i="25"/>
  <c r="AB661" i="25" s="1"/>
  <c r="AH645" i="25"/>
  <c r="W645" i="25" s="1"/>
  <c r="AF645" i="25"/>
  <c r="U645" i="25" s="1"/>
  <c r="AN645" i="25"/>
  <c r="AC645" i="25" s="1"/>
  <c r="AG645" i="25"/>
  <c r="V645" i="25" s="1"/>
  <c r="AK645" i="25"/>
  <c r="Z645" i="25" s="1"/>
  <c r="AO645" i="25"/>
  <c r="AD645" i="25" s="1"/>
  <c r="AL557" i="25"/>
  <c r="AA557" i="25" s="1"/>
  <c r="AJ557" i="25"/>
  <c r="Y557" i="25" s="1"/>
  <c r="AE557" i="25"/>
  <c r="T557" i="25" s="1"/>
  <c r="AI557" i="25"/>
  <c r="X557" i="25" s="1"/>
  <c r="AM557" i="25"/>
  <c r="AB557" i="25" s="1"/>
  <c r="AE525" i="25"/>
  <c r="T525" i="25" s="1"/>
  <c r="AI525" i="25"/>
  <c r="X525" i="25" s="1"/>
  <c r="AM525" i="25"/>
  <c r="AB525" i="25" s="1"/>
  <c r="AF525" i="25"/>
  <c r="U525" i="25" s="1"/>
  <c r="AJ525" i="25"/>
  <c r="Y525" i="25" s="1"/>
  <c r="AN525" i="25"/>
  <c r="AC525" i="25" s="1"/>
  <c r="AG493" i="25"/>
  <c r="V493" i="25" s="1"/>
  <c r="AK493" i="25"/>
  <c r="Z493" i="25" s="1"/>
  <c r="AO493" i="25"/>
  <c r="AD493" i="25" s="1"/>
  <c r="AH493" i="25"/>
  <c r="W493" i="25" s="1"/>
  <c r="AL493" i="25"/>
  <c r="AA493" i="25" s="1"/>
  <c r="AH813" i="25"/>
  <c r="W813" i="25" s="1"/>
  <c r="AF813" i="25"/>
  <c r="U813" i="25" s="1"/>
  <c r="AN813" i="25"/>
  <c r="AC813" i="25" s="1"/>
  <c r="AG813" i="25"/>
  <c r="V813" i="25" s="1"/>
  <c r="AK813" i="25"/>
  <c r="Z813" i="25" s="1"/>
  <c r="AO813" i="25"/>
  <c r="AD813" i="25" s="1"/>
  <c r="AL797" i="25"/>
  <c r="AA797" i="25" s="1"/>
  <c r="AJ797" i="25"/>
  <c r="Y797" i="25" s="1"/>
  <c r="AE797" i="25"/>
  <c r="T797" i="25" s="1"/>
  <c r="AI797" i="25"/>
  <c r="X797" i="25" s="1"/>
  <c r="AM797" i="25"/>
  <c r="AB797" i="25" s="1"/>
  <c r="AH781" i="25"/>
  <c r="W781" i="25" s="1"/>
  <c r="AF781" i="25"/>
  <c r="U781" i="25" s="1"/>
  <c r="AN781" i="25"/>
  <c r="AC781" i="25" s="1"/>
  <c r="AG781" i="25"/>
  <c r="V781" i="25" s="1"/>
  <c r="AK781" i="25"/>
  <c r="Z781" i="25" s="1"/>
  <c r="AO781" i="25"/>
  <c r="AD781" i="25" s="1"/>
  <c r="AL765" i="25"/>
  <c r="AA765" i="25" s="1"/>
  <c r="AJ765" i="25"/>
  <c r="Y765" i="25" s="1"/>
  <c r="AE765" i="25"/>
  <c r="T765" i="25" s="1"/>
  <c r="AI765" i="25"/>
  <c r="X765" i="25" s="1"/>
  <c r="AM765" i="25"/>
  <c r="AB765" i="25" s="1"/>
  <c r="AE742" i="25"/>
  <c r="T742" i="25" s="1"/>
  <c r="AM742" i="25"/>
  <c r="AB742" i="25" s="1"/>
  <c r="AK742" i="25"/>
  <c r="Z742" i="25" s="1"/>
  <c r="AF742" i="25"/>
  <c r="U742" i="25" s="1"/>
  <c r="AJ742" i="25"/>
  <c r="Y742" i="25" s="1"/>
  <c r="AN742" i="25"/>
  <c r="AC742" i="25" s="1"/>
  <c r="AI726" i="25"/>
  <c r="X726" i="25" s="1"/>
  <c r="AG726" i="25"/>
  <c r="V726" i="25" s="1"/>
  <c r="AO726" i="25"/>
  <c r="AD726" i="25" s="1"/>
  <c r="AH726" i="25"/>
  <c r="W726" i="25" s="1"/>
  <c r="AL726" i="25"/>
  <c r="AA726" i="25" s="1"/>
  <c r="AE706" i="25"/>
  <c r="T706" i="25" s="1"/>
  <c r="AM706" i="25"/>
  <c r="AB706" i="25" s="1"/>
  <c r="AK706" i="25"/>
  <c r="Z706" i="25" s="1"/>
  <c r="AF706" i="25"/>
  <c r="U706" i="25" s="1"/>
  <c r="AJ706" i="25"/>
  <c r="Y706" i="25" s="1"/>
  <c r="AN706" i="25"/>
  <c r="AC706" i="25" s="1"/>
  <c r="AI690" i="25"/>
  <c r="X690" i="25" s="1"/>
  <c r="AG690" i="25"/>
  <c r="V690" i="25" s="1"/>
  <c r="AO690" i="25"/>
  <c r="AD690" i="25" s="1"/>
  <c r="AH690" i="25"/>
  <c r="W690" i="25" s="1"/>
  <c r="AL690" i="25"/>
  <c r="AA690" i="25" s="1"/>
  <c r="AE674" i="25"/>
  <c r="T674" i="25" s="1"/>
  <c r="AM674" i="25"/>
  <c r="AB674" i="25" s="1"/>
  <c r="AK674" i="25"/>
  <c r="Z674" i="25" s="1"/>
  <c r="AF674" i="25"/>
  <c r="U674" i="25" s="1"/>
  <c r="AJ674" i="25"/>
  <c r="Y674" i="25" s="1"/>
  <c r="AN674" i="25"/>
  <c r="AC674" i="25" s="1"/>
  <c r="AJ715" i="25"/>
  <c r="Y715" i="25" s="1"/>
  <c r="AH715" i="25"/>
  <c r="W715" i="25" s="1"/>
  <c r="AE715" i="25"/>
  <c r="T715" i="25" s="1"/>
  <c r="AI715" i="25"/>
  <c r="X715" i="25" s="1"/>
  <c r="AM715" i="25"/>
  <c r="AB715" i="25" s="1"/>
  <c r="AF699" i="25"/>
  <c r="U699" i="25" s="1"/>
  <c r="AN699" i="25"/>
  <c r="AC699" i="25" s="1"/>
  <c r="AL699" i="25"/>
  <c r="AA699" i="25" s="1"/>
  <c r="AG699" i="25"/>
  <c r="V699" i="25" s="1"/>
  <c r="AK699" i="25"/>
  <c r="Z699" i="25" s="1"/>
  <c r="AO699" i="25"/>
  <c r="AD699" i="25" s="1"/>
  <c r="AJ683" i="25"/>
  <c r="Y683" i="25" s="1"/>
  <c r="AH683" i="25"/>
  <c r="W683" i="25" s="1"/>
  <c r="AE683" i="25"/>
  <c r="T683" i="25" s="1"/>
  <c r="AI683" i="25"/>
  <c r="X683" i="25" s="1"/>
  <c r="AM683" i="25"/>
  <c r="AB683" i="25" s="1"/>
  <c r="AF667" i="25"/>
  <c r="U667" i="25" s="1"/>
  <c r="AN667" i="25"/>
  <c r="AC667" i="25" s="1"/>
  <c r="AL667" i="25"/>
  <c r="AA667" i="25" s="1"/>
  <c r="AG667" i="25"/>
  <c r="V667" i="25" s="1"/>
  <c r="AK667" i="25"/>
  <c r="Z667" i="25" s="1"/>
  <c r="AO667" i="25"/>
  <c r="AD667" i="25" s="1"/>
  <c r="AK652" i="25"/>
  <c r="Z652" i="25" s="1"/>
  <c r="AE652" i="25"/>
  <c r="T652" i="25" s="1"/>
  <c r="AM652" i="25"/>
  <c r="AB652" i="25" s="1"/>
  <c r="AH652" i="25"/>
  <c r="W652" i="25" s="1"/>
  <c r="AL652" i="25"/>
  <c r="AA652" i="25" s="1"/>
  <c r="AG632" i="25"/>
  <c r="V632" i="25" s="1"/>
  <c r="AO632" i="25"/>
  <c r="AD632" i="25" s="1"/>
  <c r="AI632" i="25"/>
  <c r="X632" i="25" s="1"/>
  <c r="AF632" i="25"/>
  <c r="U632" i="25" s="1"/>
  <c r="AJ632" i="25"/>
  <c r="Y632" i="25" s="1"/>
  <c r="AN632" i="25"/>
  <c r="AC632" i="25" s="1"/>
  <c r="AK616" i="25"/>
  <c r="Z616" i="25" s="1"/>
  <c r="AE616" i="25"/>
  <c r="T616" i="25" s="1"/>
  <c r="AM616" i="25"/>
  <c r="AB616" i="25" s="1"/>
  <c r="AH616" i="25"/>
  <c r="W616" i="25" s="1"/>
  <c r="AL616" i="25"/>
  <c r="AA616" i="25" s="1"/>
  <c r="AG600" i="25"/>
  <c r="V600" i="25" s="1"/>
  <c r="AO600" i="25"/>
  <c r="AD600" i="25" s="1"/>
  <c r="AI600" i="25"/>
  <c r="X600" i="25" s="1"/>
  <c r="AF600" i="25"/>
  <c r="U600" i="25" s="1"/>
  <c r="AJ600" i="25"/>
  <c r="Y600" i="25" s="1"/>
  <c r="AN600" i="25"/>
  <c r="AC600" i="25" s="1"/>
  <c r="AK584" i="25"/>
  <c r="Z584" i="25" s="1"/>
  <c r="AE584" i="25"/>
  <c r="T584" i="25" s="1"/>
  <c r="AM584" i="25"/>
  <c r="AB584" i="25" s="1"/>
  <c r="AH584" i="25"/>
  <c r="W584" i="25" s="1"/>
  <c r="AL584" i="25"/>
  <c r="AA584" i="25" s="1"/>
  <c r="AG564" i="25"/>
  <c r="V564" i="25" s="1"/>
  <c r="AO564" i="25"/>
  <c r="AD564" i="25" s="1"/>
  <c r="AI564" i="25"/>
  <c r="X564" i="25" s="1"/>
  <c r="AF564" i="25"/>
  <c r="U564" i="25" s="1"/>
  <c r="AJ564" i="25"/>
  <c r="Y564" i="25" s="1"/>
  <c r="AN564" i="25"/>
  <c r="AC564" i="25" s="1"/>
  <c r="AK548" i="25"/>
  <c r="Z548" i="25" s="1"/>
  <c r="AE548" i="25"/>
  <c r="T548" i="25" s="1"/>
  <c r="AM548" i="25"/>
  <c r="AB548" i="25" s="1"/>
  <c r="AH548" i="25"/>
  <c r="W548" i="25" s="1"/>
  <c r="AL548" i="25"/>
  <c r="AA548" i="25" s="1"/>
  <c r="AF532" i="25"/>
  <c r="U532" i="25" s="1"/>
  <c r="AJ532" i="25"/>
  <c r="Y532" i="25" s="1"/>
  <c r="AN532" i="25"/>
  <c r="AC532" i="25" s="1"/>
  <c r="AG532" i="25"/>
  <c r="V532" i="25" s="1"/>
  <c r="AK532" i="25"/>
  <c r="Z532" i="25" s="1"/>
  <c r="AO532" i="25"/>
  <c r="AD532" i="25" s="1"/>
  <c r="AH516" i="25"/>
  <c r="W516" i="25" s="1"/>
  <c r="AL516" i="25"/>
  <c r="AA516" i="25" s="1"/>
  <c r="AE516" i="25"/>
  <c r="T516" i="25" s="1"/>
  <c r="AI516" i="25"/>
  <c r="X516" i="25" s="1"/>
  <c r="AM516" i="25"/>
  <c r="AB516" i="25" s="1"/>
  <c r="AF500" i="25"/>
  <c r="U500" i="25" s="1"/>
  <c r="AJ500" i="25"/>
  <c r="Y500" i="25" s="1"/>
  <c r="AN500" i="25"/>
  <c r="AC500" i="25" s="1"/>
  <c r="AG500" i="25"/>
  <c r="V500" i="25" s="1"/>
  <c r="AK500" i="25"/>
  <c r="Z500" i="25" s="1"/>
  <c r="AO500" i="25"/>
  <c r="AD500" i="25" s="1"/>
  <c r="AH484" i="25"/>
  <c r="W484" i="25" s="1"/>
  <c r="AL484" i="25"/>
  <c r="AA484" i="25" s="1"/>
  <c r="AE484" i="25"/>
  <c r="T484" i="25" s="1"/>
  <c r="AI484" i="25"/>
  <c r="X484" i="25" s="1"/>
  <c r="AM484" i="25"/>
  <c r="AB484" i="25" s="1"/>
  <c r="AF468" i="25"/>
  <c r="U468" i="25" s="1"/>
  <c r="AJ468" i="25"/>
  <c r="Y468" i="25" s="1"/>
  <c r="AN468" i="25"/>
  <c r="AC468" i="25" s="1"/>
  <c r="AG468" i="25"/>
  <c r="V468" i="25" s="1"/>
  <c r="AK468" i="25"/>
  <c r="Z468" i="25" s="1"/>
  <c r="AO468" i="25"/>
  <c r="AD468" i="25" s="1"/>
  <c r="AH452" i="25"/>
  <c r="W452" i="25" s="1"/>
  <c r="AL452" i="25"/>
  <c r="AA452" i="25" s="1"/>
  <c r="AE452" i="25"/>
  <c r="T452" i="25" s="1"/>
  <c r="AI452" i="25"/>
  <c r="X452" i="25" s="1"/>
  <c r="AM452" i="25"/>
  <c r="AB452" i="25" s="1"/>
  <c r="AF436" i="25"/>
  <c r="U436" i="25" s="1"/>
  <c r="AJ436" i="25"/>
  <c r="Y436" i="25" s="1"/>
  <c r="AN436" i="25"/>
  <c r="AC436" i="25" s="1"/>
  <c r="AG436" i="25"/>
  <c r="V436" i="25" s="1"/>
  <c r="AK436" i="25"/>
  <c r="Z436" i="25" s="1"/>
  <c r="AO436" i="25"/>
  <c r="AD436" i="25" s="1"/>
  <c r="AH420" i="25"/>
  <c r="W420" i="25" s="1"/>
  <c r="AL420" i="25"/>
  <c r="AA420" i="25" s="1"/>
  <c r="AE420" i="25"/>
  <c r="T420" i="25" s="1"/>
  <c r="AI420" i="25"/>
  <c r="X420" i="25" s="1"/>
  <c r="AM420" i="25"/>
  <c r="AB420" i="25" s="1"/>
  <c r="AF384" i="25"/>
  <c r="U384" i="25" s="1"/>
  <c r="AJ384" i="25"/>
  <c r="Y384" i="25" s="1"/>
  <c r="AN384" i="25"/>
  <c r="AC384" i="25" s="1"/>
  <c r="AG384" i="25"/>
  <c r="V384" i="25" s="1"/>
  <c r="AK384" i="25"/>
  <c r="Z384" i="25" s="1"/>
  <c r="AO384" i="25"/>
  <c r="AD384" i="25" s="1"/>
  <c r="AH372" i="25"/>
  <c r="W372" i="25" s="1"/>
  <c r="AL372" i="25"/>
  <c r="AA372" i="25" s="1"/>
  <c r="AE372" i="25"/>
  <c r="T372" i="25" s="1"/>
  <c r="AI372" i="25"/>
  <c r="X372" i="25" s="1"/>
  <c r="AM372" i="25"/>
  <c r="AB372" i="25" s="1"/>
  <c r="AF364" i="25"/>
  <c r="U364" i="25" s="1"/>
  <c r="AJ364" i="25"/>
  <c r="Y364" i="25" s="1"/>
  <c r="AN364" i="25"/>
  <c r="AC364" i="25" s="1"/>
  <c r="AG364" i="25"/>
  <c r="V364" i="25" s="1"/>
  <c r="AK364" i="25"/>
  <c r="Z364" i="25" s="1"/>
  <c r="AO364" i="25"/>
  <c r="AD364" i="25" s="1"/>
  <c r="AH344" i="25"/>
  <c r="W344" i="25" s="1"/>
  <c r="AL344" i="25"/>
  <c r="AA344" i="25" s="1"/>
  <c r="AE344" i="25"/>
  <c r="T344" i="25" s="1"/>
  <c r="AI344" i="25"/>
  <c r="X344" i="25" s="1"/>
  <c r="AM344" i="25"/>
  <c r="AB344" i="25" s="1"/>
  <c r="AF328" i="25"/>
  <c r="U328" i="25" s="1"/>
  <c r="AJ328" i="25"/>
  <c r="Y328" i="25" s="1"/>
  <c r="AN328" i="25"/>
  <c r="AC328" i="25" s="1"/>
  <c r="AG328" i="25"/>
  <c r="V328" i="25" s="1"/>
  <c r="AK328" i="25"/>
  <c r="Z328" i="25" s="1"/>
  <c r="AO328" i="25"/>
  <c r="AD328" i="25" s="1"/>
  <c r="AH312" i="25"/>
  <c r="W312" i="25" s="1"/>
  <c r="AL312" i="25"/>
  <c r="AA312" i="25" s="1"/>
  <c r="AE312" i="25"/>
  <c r="T312" i="25" s="1"/>
  <c r="AI312" i="25"/>
  <c r="X312" i="25" s="1"/>
  <c r="AM312" i="25"/>
  <c r="AB312" i="25" s="1"/>
  <c r="AF296" i="25"/>
  <c r="U296" i="25" s="1"/>
  <c r="AJ296" i="25"/>
  <c r="Y296" i="25" s="1"/>
  <c r="AN296" i="25"/>
  <c r="AC296" i="25" s="1"/>
  <c r="AG296" i="25"/>
  <c r="V296" i="25" s="1"/>
  <c r="AK296" i="25"/>
  <c r="Z296" i="25" s="1"/>
  <c r="AO296" i="25"/>
  <c r="AD296" i="25" s="1"/>
  <c r="AH280" i="25"/>
  <c r="W280" i="25" s="1"/>
  <c r="AL280" i="25"/>
  <c r="AA280" i="25" s="1"/>
  <c r="AE280" i="25"/>
  <c r="T280" i="25" s="1"/>
  <c r="AI280" i="25"/>
  <c r="X280" i="25" s="1"/>
  <c r="AM280" i="25"/>
  <c r="AB280" i="25" s="1"/>
  <c r="AF264" i="25"/>
  <c r="U264" i="25" s="1"/>
  <c r="AJ264" i="25"/>
  <c r="Y264" i="25" s="1"/>
  <c r="AN264" i="25"/>
  <c r="AC264" i="25" s="1"/>
  <c r="AG264" i="25"/>
  <c r="V264" i="25" s="1"/>
  <c r="AK264" i="25"/>
  <c r="Z264" i="25" s="1"/>
  <c r="AO264" i="25"/>
  <c r="AD264" i="25" s="1"/>
  <c r="AH248" i="25"/>
  <c r="W248" i="25" s="1"/>
  <c r="AL248" i="25"/>
  <c r="AA248" i="25" s="1"/>
  <c r="AE248" i="25"/>
  <c r="T248" i="25" s="1"/>
  <c r="AI248" i="25"/>
  <c r="X248" i="25" s="1"/>
  <c r="AM248" i="25"/>
  <c r="AB248" i="25" s="1"/>
  <c r="AF232" i="25"/>
  <c r="U232" i="25" s="1"/>
  <c r="AJ232" i="25"/>
  <c r="Y232" i="25" s="1"/>
  <c r="AN232" i="25"/>
  <c r="AC232" i="25" s="1"/>
  <c r="AG232" i="25"/>
  <c r="V232" i="25" s="1"/>
  <c r="AK232" i="25"/>
  <c r="Z232" i="25" s="1"/>
  <c r="AO232" i="25"/>
  <c r="AD232" i="25" s="1"/>
  <c r="AH216" i="25"/>
  <c r="W216" i="25" s="1"/>
  <c r="AL216" i="25"/>
  <c r="AA216" i="25" s="1"/>
  <c r="AE216" i="25"/>
  <c r="T216" i="25" s="1"/>
  <c r="AI216" i="25"/>
  <c r="X216" i="25" s="1"/>
  <c r="AM216" i="25"/>
  <c r="AB216" i="25" s="1"/>
  <c r="AF200" i="25"/>
  <c r="U200" i="25" s="1"/>
  <c r="AJ200" i="25"/>
  <c r="Y200" i="25" s="1"/>
  <c r="AN200" i="25"/>
  <c r="AC200" i="25" s="1"/>
  <c r="AG200" i="25"/>
  <c r="V200" i="25" s="1"/>
  <c r="AK200" i="25"/>
  <c r="Z200" i="25" s="1"/>
  <c r="AO200" i="25"/>
  <c r="AD200" i="25" s="1"/>
  <c r="AH186" i="25"/>
  <c r="W186" i="25" s="1"/>
  <c r="AL186" i="25"/>
  <c r="AA186" i="25" s="1"/>
  <c r="AE186" i="25"/>
  <c r="T186" i="25" s="1"/>
  <c r="AI186" i="25"/>
  <c r="X186" i="25" s="1"/>
  <c r="AM186" i="25"/>
  <c r="AB186" i="25" s="1"/>
  <c r="AE165" i="25"/>
  <c r="T165" i="25" s="1"/>
  <c r="AI165" i="25"/>
  <c r="X165" i="25" s="1"/>
  <c r="AM165" i="25"/>
  <c r="AB165" i="25" s="1"/>
  <c r="AF165" i="25"/>
  <c r="U165" i="25" s="1"/>
  <c r="AJ165" i="25"/>
  <c r="Y165" i="25" s="1"/>
  <c r="AN165" i="25"/>
  <c r="AC165" i="25" s="1"/>
  <c r="AG149" i="25"/>
  <c r="V149" i="25" s="1"/>
  <c r="AK149" i="25"/>
  <c r="Z149" i="25" s="1"/>
  <c r="AO149" i="25"/>
  <c r="AD149" i="25" s="1"/>
  <c r="AH149" i="25"/>
  <c r="W149" i="25" s="1"/>
  <c r="AL149" i="25"/>
  <c r="AA149" i="25" s="1"/>
  <c r="AF124" i="25"/>
  <c r="U124" i="25" s="1"/>
  <c r="AJ124" i="25"/>
  <c r="Y124" i="25" s="1"/>
  <c r="AN124" i="25"/>
  <c r="AC124" i="25" s="1"/>
  <c r="AG124" i="25"/>
  <c r="V124" i="25" s="1"/>
  <c r="AK124" i="25"/>
  <c r="Z124" i="25" s="1"/>
  <c r="AO124" i="25"/>
  <c r="AD124" i="25" s="1"/>
  <c r="AH108" i="25"/>
  <c r="W108" i="25" s="1"/>
  <c r="AL108" i="25"/>
  <c r="AA108" i="25" s="1"/>
  <c r="AE108" i="25"/>
  <c r="T108" i="25" s="1"/>
  <c r="AI108" i="25"/>
  <c r="X108" i="25" s="1"/>
  <c r="AM108" i="25"/>
  <c r="AB108" i="25" s="1"/>
  <c r="AF102" i="25"/>
  <c r="U102" i="25" s="1"/>
  <c r="AJ102" i="25"/>
  <c r="Y102" i="25" s="1"/>
  <c r="AN102" i="25"/>
  <c r="AC102" i="25" s="1"/>
  <c r="AG102" i="25"/>
  <c r="V102" i="25" s="1"/>
  <c r="AK102" i="25"/>
  <c r="Z102" i="25" s="1"/>
  <c r="AO102" i="25"/>
  <c r="AD102" i="25" s="1"/>
  <c r="AH86" i="25"/>
  <c r="W86" i="25" s="1"/>
  <c r="AL86" i="25"/>
  <c r="AA86" i="25" s="1"/>
  <c r="AE86" i="25"/>
  <c r="T86" i="25" s="1"/>
  <c r="AI86" i="25"/>
  <c r="X86" i="25" s="1"/>
  <c r="AM86" i="25"/>
  <c r="AB86" i="25" s="1"/>
  <c r="AF68" i="25"/>
  <c r="U68" i="25" s="1"/>
  <c r="AN68" i="25"/>
  <c r="AC68" i="25" s="1"/>
  <c r="AL68" i="25"/>
  <c r="AA68" i="25" s="1"/>
  <c r="AG68" i="25"/>
  <c r="V68" i="25" s="1"/>
  <c r="AK68" i="25"/>
  <c r="Z68" i="25" s="1"/>
  <c r="AO68" i="25"/>
  <c r="AD68" i="25" s="1"/>
  <c r="AJ52" i="25"/>
  <c r="Y52" i="25" s="1"/>
  <c r="AH52" i="25"/>
  <c r="W52" i="25" s="1"/>
  <c r="AE52" i="25"/>
  <c r="T52" i="25" s="1"/>
  <c r="AI52" i="25"/>
  <c r="X52" i="25" s="1"/>
  <c r="AM52" i="25"/>
  <c r="AB52" i="25" s="1"/>
  <c r="AF24" i="25"/>
  <c r="U24" i="25" s="1"/>
  <c r="AN24" i="25"/>
  <c r="AC24" i="25" s="1"/>
  <c r="AL24" i="25"/>
  <c r="AA24" i="25" s="1"/>
  <c r="AG24" i="25"/>
  <c r="V24" i="25" s="1"/>
  <c r="AK24" i="25"/>
  <c r="Z24" i="25" s="1"/>
  <c r="AO24" i="25"/>
  <c r="AD24" i="25" s="1"/>
  <c r="AG145" i="25"/>
  <c r="V145" i="25" s="1"/>
  <c r="AK145" i="25"/>
  <c r="Z145" i="25" s="1"/>
  <c r="AO145" i="25"/>
  <c r="AD145" i="25" s="1"/>
  <c r="AH145" i="25"/>
  <c r="W145" i="25" s="1"/>
  <c r="AL145" i="25"/>
  <c r="AA145" i="25" s="1"/>
  <c r="AF182" i="25"/>
  <c r="U182" i="25" s="1"/>
  <c r="AJ182" i="25"/>
  <c r="Y182" i="25" s="1"/>
  <c r="AN182" i="25"/>
  <c r="AC182" i="25" s="1"/>
  <c r="AG182" i="25"/>
  <c r="V182" i="25" s="1"/>
  <c r="AK182" i="25"/>
  <c r="Z182" i="25" s="1"/>
  <c r="AO182" i="25"/>
  <c r="AD182" i="25" s="1"/>
  <c r="AH140" i="25"/>
  <c r="W140" i="25" s="1"/>
  <c r="AL140" i="25"/>
  <c r="AA140" i="25" s="1"/>
  <c r="AE140" i="25"/>
  <c r="T140" i="25" s="1"/>
  <c r="AI140" i="25"/>
  <c r="X140" i="25" s="1"/>
  <c r="AM140" i="25"/>
  <c r="AB140" i="25" s="1"/>
  <c r="AH1013" i="25"/>
  <c r="W1013" i="25" s="1"/>
  <c r="AF1013" i="25"/>
  <c r="U1013" i="25" s="1"/>
  <c r="AN1013" i="25"/>
  <c r="AC1013" i="25" s="1"/>
  <c r="AG1013" i="25"/>
  <c r="V1013" i="25" s="1"/>
  <c r="AK1013" i="25"/>
  <c r="Z1013" i="25" s="1"/>
  <c r="AO1013" i="25"/>
  <c r="AD1013" i="25" s="1"/>
  <c r="AK1004" i="25"/>
  <c r="Z1004" i="25" s="1"/>
  <c r="AE1004" i="25"/>
  <c r="T1004" i="25" s="1"/>
  <c r="AM1004" i="25"/>
  <c r="AB1004" i="25" s="1"/>
  <c r="AH1004" i="25"/>
  <c r="W1004" i="25" s="1"/>
  <c r="AL1004" i="25"/>
  <c r="AA1004" i="25" s="1"/>
  <c r="AG996" i="25"/>
  <c r="V996" i="25" s="1"/>
  <c r="AO996" i="25"/>
  <c r="AD996" i="25" s="1"/>
  <c r="AI996" i="25"/>
  <c r="X996" i="25" s="1"/>
  <c r="AF996" i="25"/>
  <c r="U996" i="25" s="1"/>
  <c r="AJ996" i="25"/>
  <c r="Y996" i="25" s="1"/>
  <c r="AN996" i="25"/>
  <c r="AC996" i="25" s="1"/>
  <c r="AI918" i="25"/>
  <c r="X918" i="25" s="1"/>
  <c r="AG918" i="25"/>
  <c r="V918" i="25" s="1"/>
  <c r="AO918" i="25"/>
  <c r="AD918" i="25" s="1"/>
  <c r="AH918" i="25"/>
  <c r="W918" i="25" s="1"/>
  <c r="AL918" i="25"/>
  <c r="AA918" i="25" s="1"/>
  <c r="AH701" i="25"/>
  <c r="W701" i="25" s="1"/>
  <c r="AF701" i="25"/>
  <c r="U701" i="25" s="1"/>
  <c r="AN701" i="25"/>
  <c r="AC701" i="25" s="1"/>
  <c r="AG701" i="25"/>
  <c r="V701" i="25" s="1"/>
  <c r="AK701" i="25"/>
  <c r="Z701" i="25" s="1"/>
  <c r="AO701" i="25"/>
  <c r="AD701" i="25" s="1"/>
  <c r="AL669" i="25"/>
  <c r="AA669" i="25" s="1"/>
  <c r="AJ669" i="25"/>
  <c r="Y669" i="25" s="1"/>
  <c r="AE669" i="25"/>
  <c r="T669" i="25" s="1"/>
  <c r="AI669" i="25"/>
  <c r="X669" i="25" s="1"/>
  <c r="AM669" i="25"/>
  <c r="AB669" i="25" s="1"/>
  <c r="AF563" i="25"/>
  <c r="U563" i="25" s="1"/>
  <c r="AN563" i="25"/>
  <c r="AC563" i="25" s="1"/>
  <c r="AL563" i="25"/>
  <c r="AA563" i="25" s="1"/>
  <c r="AG563" i="25"/>
  <c r="V563" i="25" s="1"/>
  <c r="AK563" i="25"/>
  <c r="Z563" i="25" s="1"/>
  <c r="AO563" i="25"/>
  <c r="AD563" i="25" s="1"/>
  <c r="AJ555" i="25"/>
  <c r="Y555" i="25" s="1"/>
  <c r="AH555" i="25"/>
  <c r="W555" i="25" s="1"/>
  <c r="AE555" i="25"/>
  <c r="T555" i="25" s="1"/>
  <c r="AI555" i="25"/>
  <c r="X555" i="25" s="1"/>
  <c r="AM555" i="25"/>
  <c r="AB555" i="25" s="1"/>
  <c r="AF547" i="25"/>
  <c r="U547" i="25" s="1"/>
  <c r="AN547" i="25"/>
  <c r="AC547" i="25" s="1"/>
  <c r="AL547" i="25"/>
  <c r="AA547" i="25" s="1"/>
  <c r="AG547" i="25"/>
  <c r="V547" i="25" s="1"/>
  <c r="AK547" i="25"/>
  <c r="Z547" i="25" s="1"/>
  <c r="AO547" i="25"/>
  <c r="AD547" i="25" s="1"/>
  <c r="AG539" i="25"/>
  <c r="V539" i="25" s="1"/>
  <c r="AK539" i="25"/>
  <c r="Z539" i="25" s="1"/>
  <c r="AO539" i="25"/>
  <c r="AD539" i="25" s="1"/>
  <c r="AH539" i="25"/>
  <c r="W539" i="25" s="1"/>
  <c r="AL539" i="25"/>
  <c r="AA539" i="25" s="1"/>
  <c r="AE531" i="25"/>
  <c r="T531" i="25" s="1"/>
  <c r="AI531" i="25"/>
  <c r="X531" i="25" s="1"/>
  <c r="AM531" i="25"/>
  <c r="AB531" i="25" s="1"/>
  <c r="AF531" i="25"/>
  <c r="U531" i="25" s="1"/>
  <c r="AJ531" i="25"/>
  <c r="Y531" i="25" s="1"/>
  <c r="AN531" i="25"/>
  <c r="AC531" i="25" s="1"/>
  <c r="AG523" i="25"/>
  <c r="V523" i="25" s="1"/>
  <c r="AK523" i="25"/>
  <c r="Z523" i="25" s="1"/>
  <c r="AO523" i="25"/>
  <c r="AD523" i="25" s="1"/>
  <c r="AH523" i="25"/>
  <c r="W523" i="25" s="1"/>
  <c r="AL523" i="25"/>
  <c r="AA523" i="25" s="1"/>
  <c r="AE515" i="25"/>
  <c r="T515" i="25" s="1"/>
  <c r="AI515" i="25"/>
  <c r="X515" i="25" s="1"/>
  <c r="AM515" i="25"/>
  <c r="AB515" i="25" s="1"/>
  <c r="AF515" i="25"/>
  <c r="U515" i="25" s="1"/>
  <c r="AJ515" i="25"/>
  <c r="Y515" i="25" s="1"/>
  <c r="AN515" i="25"/>
  <c r="AC515" i="25" s="1"/>
  <c r="AG507" i="25"/>
  <c r="V507" i="25" s="1"/>
  <c r="AK507" i="25"/>
  <c r="Z507" i="25" s="1"/>
  <c r="AO507" i="25"/>
  <c r="AD507" i="25" s="1"/>
  <c r="AH507" i="25"/>
  <c r="W507" i="25" s="1"/>
  <c r="AL507" i="25"/>
  <c r="AA507" i="25" s="1"/>
  <c r="AE499" i="25"/>
  <c r="T499" i="25" s="1"/>
  <c r="AI499" i="25"/>
  <c r="X499" i="25" s="1"/>
  <c r="AM499" i="25"/>
  <c r="AB499" i="25" s="1"/>
  <c r="AF499" i="25"/>
  <c r="U499" i="25" s="1"/>
  <c r="AJ499" i="25"/>
  <c r="Y499" i="25" s="1"/>
  <c r="AN499" i="25"/>
  <c r="AC499" i="25" s="1"/>
  <c r="AG147" i="25"/>
  <c r="V147" i="25" s="1"/>
  <c r="AK147" i="25"/>
  <c r="Z147" i="25" s="1"/>
  <c r="AO147" i="25"/>
  <c r="AD147" i="25" s="1"/>
  <c r="AH147" i="25"/>
  <c r="W147" i="25" s="1"/>
  <c r="AL147" i="25"/>
  <c r="AA147" i="25" s="1"/>
  <c r="AE101" i="25"/>
  <c r="T101" i="25" s="1"/>
  <c r="AI101" i="25"/>
  <c r="X101" i="25" s="1"/>
  <c r="AM101" i="25"/>
  <c r="AB101" i="25" s="1"/>
  <c r="AF101" i="25"/>
  <c r="U101" i="25" s="1"/>
  <c r="AJ101" i="25"/>
  <c r="Y101" i="25" s="1"/>
  <c r="AN101" i="25"/>
  <c r="AC101" i="25" s="1"/>
  <c r="AG93" i="25"/>
  <c r="V93" i="25" s="1"/>
  <c r="AK93" i="25"/>
  <c r="Z93" i="25" s="1"/>
  <c r="AO93" i="25"/>
  <c r="AD93" i="25" s="1"/>
  <c r="AH93" i="25"/>
  <c r="W93" i="25" s="1"/>
  <c r="AL93" i="25"/>
  <c r="AA93" i="25" s="1"/>
  <c r="AE85" i="25"/>
  <c r="T85" i="25" s="1"/>
  <c r="AI85" i="25"/>
  <c r="X85" i="25" s="1"/>
  <c r="AM85" i="25"/>
  <c r="AB85" i="25" s="1"/>
  <c r="AF85" i="25"/>
  <c r="U85" i="25" s="1"/>
  <c r="AJ85" i="25"/>
  <c r="Y85" i="25" s="1"/>
  <c r="AN85" i="25"/>
  <c r="AC85" i="25" s="1"/>
  <c r="AI906" i="25"/>
  <c r="X906" i="25" s="1"/>
  <c r="AG906" i="25"/>
  <c r="V906" i="25" s="1"/>
  <c r="AO906" i="25"/>
  <c r="AD906" i="25" s="1"/>
  <c r="AH906" i="25"/>
  <c r="W906" i="25" s="1"/>
  <c r="AL906" i="25"/>
  <c r="AA906" i="25" s="1"/>
  <c r="AG896" i="25"/>
  <c r="V896" i="25" s="1"/>
  <c r="AO896" i="25"/>
  <c r="AD896" i="25" s="1"/>
  <c r="AI896" i="25"/>
  <c r="X896" i="25" s="1"/>
  <c r="AF896" i="25"/>
  <c r="U896" i="25" s="1"/>
  <c r="AJ896" i="25"/>
  <c r="Y896" i="25" s="1"/>
  <c r="AN896" i="25"/>
  <c r="AC896" i="25" s="1"/>
  <c r="AK888" i="25"/>
  <c r="Z888" i="25" s="1"/>
  <c r="AE888" i="25"/>
  <c r="T888" i="25" s="1"/>
  <c r="AM888" i="25"/>
  <c r="AB888" i="25" s="1"/>
  <c r="AH888" i="25"/>
  <c r="W888" i="25" s="1"/>
  <c r="AL888" i="25"/>
  <c r="AA888" i="25" s="1"/>
  <c r="AG880" i="25"/>
  <c r="V880" i="25" s="1"/>
  <c r="AO880" i="25"/>
  <c r="AD880" i="25" s="1"/>
  <c r="AI880" i="25"/>
  <c r="X880" i="25" s="1"/>
  <c r="AF880" i="25"/>
  <c r="U880" i="25" s="1"/>
  <c r="AJ880" i="25"/>
  <c r="Y880" i="25" s="1"/>
  <c r="AN880" i="25"/>
  <c r="AC880" i="25" s="1"/>
  <c r="AK872" i="25"/>
  <c r="Z872" i="25" s="1"/>
  <c r="AE872" i="25"/>
  <c r="T872" i="25" s="1"/>
  <c r="AM872" i="25"/>
  <c r="AB872" i="25" s="1"/>
  <c r="AH872" i="25"/>
  <c r="W872" i="25" s="1"/>
  <c r="AL872" i="25"/>
  <c r="AA872" i="25" s="1"/>
  <c r="AG864" i="25"/>
  <c r="V864" i="25" s="1"/>
  <c r="AO864" i="25"/>
  <c r="AD864" i="25" s="1"/>
  <c r="AI864" i="25"/>
  <c r="X864" i="25" s="1"/>
  <c r="AF864" i="25"/>
  <c r="U864" i="25" s="1"/>
  <c r="AJ864" i="25"/>
  <c r="Y864" i="25" s="1"/>
  <c r="AN864" i="25"/>
  <c r="AC864" i="25" s="1"/>
  <c r="AK856" i="25"/>
  <c r="Z856" i="25" s="1"/>
  <c r="AE856" i="25"/>
  <c r="T856" i="25" s="1"/>
  <c r="AM856" i="25"/>
  <c r="AB856" i="25" s="1"/>
  <c r="AH856" i="25"/>
  <c r="W856" i="25" s="1"/>
  <c r="AL856" i="25"/>
  <c r="AA856" i="25" s="1"/>
  <c r="AG848" i="25"/>
  <c r="V848" i="25" s="1"/>
  <c r="AO848" i="25"/>
  <c r="AD848" i="25" s="1"/>
  <c r="AI848" i="25"/>
  <c r="X848" i="25" s="1"/>
  <c r="AF848" i="25"/>
  <c r="U848" i="25" s="1"/>
  <c r="AJ848" i="25"/>
  <c r="Y848" i="25" s="1"/>
  <c r="AN848" i="25"/>
  <c r="AC848" i="25" s="1"/>
  <c r="AK840" i="25"/>
  <c r="Z840" i="25" s="1"/>
  <c r="AE840" i="25"/>
  <c r="T840" i="25" s="1"/>
  <c r="AM840" i="25"/>
  <c r="AB840" i="25" s="1"/>
  <c r="AH840" i="25"/>
  <c r="W840" i="25" s="1"/>
  <c r="AL840" i="25"/>
  <c r="AA840" i="25" s="1"/>
  <c r="AG832" i="25"/>
  <c r="V832" i="25" s="1"/>
  <c r="AO832" i="25"/>
  <c r="AD832" i="25" s="1"/>
  <c r="AI832" i="25"/>
  <c r="X832" i="25" s="1"/>
  <c r="AF832" i="25"/>
  <c r="U832" i="25" s="1"/>
  <c r="AJ832" i="25"/>
  <c r="Y832" i="25" s="1"/>
  <c r="AN832" i="25"/>
  <c r="AC832" i="25" s="1"/>
  <c r="AK824" i="25"/>
  <c r="Z824" i="25" s="1"/>
  <c r="AE824" i="25"/>
  <c r="T824" i="25" s="1"/>
  <c r="AM824" i="25"/>
  <c r="AB824" i="25" s="1"/>
  <c r="AH824" i="25"/>
  <c r="W824" i="25" s="1"/>
  <c r="AL824" i="25"/>
  <c r="AA824" i="25" s="1"/>
  <c r="AG816" i="25"/>
  <c r="V816" i="25" s="1"/>
  <c r="AO816" i="25"/>
  <c r="AD816" i="25" s="1"/>
  <c r="AI816" i="25"/>
  <c r="X816" i="25" s="1"/>
  <c r="AF816" i="25"/>
  <c r="U816" i="25" s="1"/>
  <c r="AJ816" i="25"/>
  <c r="Y816" i="25" s="1"/>
  <c r="AN816" i="25"/>
  <c r="AC816" i="25" s="1"/>
  <c r="AK808" i="25"/>
  <c r="Z808" i="25" s="1"/>
  <c r="AE808" i="25"/>
  <c r="T808" i="25" s="1"/>
  <c r="AM808" i="25"/>
  <c r="AB808" i="25" s="1"/>
  <c r="AH808" i="25"/>
  <c r="W808" i="25" s="1"/>
  <c r="AL808" i="25"/>
  <c r="AA808" i="25" s="1"/>
  <c r="AG800" i="25"/>
  <c r="V800" i="25" s="1"/>
  <c r="AO800" i="25"/>
  <c r="AD800" i="25" s="1"/>
  <c r="AI800" i="25"/>
  <c r="X800" i="25" s="1"/>
  <c r="AF800" i="25"/>
  <c r="U800" i="25" s="1"/>
  <c r="AJ800" i="25"/>
  <c r="Y800" i="25" s="1"/>
  <c r="AN800" i="25"/>
  <c r="AC800" i="25" s="1"/>
  <c r="AK792" i="25"/>
  <c r="Z792" i="25" s="1"/>
  <c r="AE792" i="25"/>
  <c r="T792" i="25" s="1"/>
  <c r="AM792" i="25"/>
  <c r="AB792" i="25" s="1"/>
  <c r="AH792" i="25"/>
  <c r="W792" i="25" s="1"/>
  <c r="AL792" i="25"/>
  <c r="AA792" i="25" s="1"/>
  <c r="AH717" i="25"/>
  <c r="W717" i="25" s="1"/>
  <c r="AF717" i="25"/>
  <c r="U717" i="25" s="1"/>
  <c r="AN717" i="25"/>
  <c r="AC717" i="25" s="1"/>
  <c r="AG717" i="25"/>
  <c r="V717" i="25" s="1"/>
  <c r="AK717" i="25"/>
  <c r="Z717" i="25" s="1"/>
  <c r="AO717" i="25"/>
  <c r="AD717" i="25" s="1"/>
  <c r="AL685" i="25"/>
  <c r="AA685" i="25" s="1"/>
  <c r="AJ685" i="25"/>
  <c r="Y685" i="25" s="1"/>
  <c r="AE685" i="25"/>
  <c r="T685" i="25" s="1"/>
  <c r="AI685" i="25"/>
  <c r="X685" i="25" s="1"/>
  <c r="AM685" i="25"/>
  <c r="AB685" i="25" s="1"/>
  <c r="AE159" i="25"/>
  <c r="T159" i="25" s="1"/>
  <c r="AI159" i="25"/>
  <c r="X159" i="25" s="1"/>
  <c r="AM159" i="25"/>
  <c r="AB159" i="25" s="1"/>
  <c r="AF159" i="25"/>
  <c r="U159" i="25" s="1"/>
  <c r="AJ159" i="25"/>
  <c r="Y159" i="25" s="1"/>
  <c r="AN159" i="25"/>
  <c r="AC159" i="25" s="1"/>
  <c r="AI67" i="25"/>
  <c r="X67" i="25" s="1"/>
  <c r="AG67" i="25"/>
  <c r="V67" i="25" s="1"/>
  <c r="AO67" i="25"/>
  <c r="AD67" i="25" s="1"/>
  <c r="AH67" i="25"/>
  <c r="W67" i="25" s="1"/>
  <c r="AL67" i="25"/>
  <c r="AA67" i="25" s="1"/>
  <c r="AE59" i="25"/>
  <c r="T59" i="25" s="1"/>
  <c r="AM59" i="25"/>
  <c r="AB59" i="25" s="1"/>
  <c r="AK59" i="25"/>
  <c r="Z59" i="25" s="1"/>
  <c r="AF59" i="25"/>
  <c r="U59" i="25" s="1"/>
  <c r="AJ59" i="25"/>
  <c r="Y59" i="25" s="1"/>
  <c r="AN59" i="25"/>
  <c r="AC59" i="25" s="1"/>
  <c r="AI51" i="25"/>
  <c r="X51" i="25" s="1"/>
  <c r="AG51" i="25"/>
  <c r="V51" i="25" s="1"/>
  <c r="AO51" i="25"/>
  <c r="AD51" i="25" s="1"/>
  <c r="AH51" i="25"/>
  <c r="W51" i="25" s="1"/>
  <c r="AL51" i="25"/>
  <c r="AA51" i="25" s="1"/>
  <c r="AH913" i="25"/>
  <c r="W913" i="25" s="1"/>
  <c r="AF913" i="25"/>
  <c r="U913" i="25" s="1"/>
  <c r="AN913" i="25"/>
  <c r="AC913" i="25" s="1"/>
  <c r="AG913" i="25"/>
  <c r="V913" i="25" s="1"/>
  <c r="AK913" i="25"/>
  <c r="Z913" i="25" s="1"/>
  <c r="AO913" i="25"/>
  <c r="AD913" i="25" s="1"/>
  <c r="AK748" i="25"/>
  <c r="Z748" i="25" s="1"/>
  <c r="AE748" i="25"/>
  <c r="T748" i="25" s="1"/>
  <c r="AM748" i="25"/>
  <c r="AB748" i="25" s="1"/>
  <c r="AH748" i="25"/>
  <c r="W748" i="25" s="1"/>
  <c r="AL748" i="25"/>
  <c r="AA748" i="25" s="1"/>
  <c r="AE590" i="25"/>
  <c r="T590" i="25" s="1"/>
  <c r="AM590" i="25"/>
  <c r="AB590" i="25" s="1"/>
  <c r="AK590" i="25"/>
  <c r="Z590" i="25" s="1"/>
  <c r="AF590" i="25"/>
  <c r="U590" i="25" s="1"/>
  <c r="AJ590" i="25"/>
  <c r="Y590" i="25" s="1"/>
  <c r="AN590" i="25"/>
  <c r="AC590" i="25" s="1"/>
  <c r="AH450" i="25"/>
  <c r="W450" i="25" s="1"/>
  <c r="AL450" i="25"/>
  <c r="AA450" i="25" s="1"/>
  <c r="AE450" i="25"/>
  <c r="T450" i="25" s="1"/>
  <c r="AI450" i="25"/>
  <c r="X450" i="25" s="1"/>
  <c r="AM450" i="25"/>
  <c r="AB450" i="25" s="1"/>
  <c r="AF354" i="25"/>
  <c r="U354" i="25" s="1"/>
  <c r="AJ354" i="25"/>
  <c r="Y354" i="25" s="1"/>
  <c r="AN354" i="25"/>
  <c r="AC354" i="25" s="1"/>
  <c r="AG354" i="25"/>
  <c r="V354" i="25" s="1"/>
  <c r="AK354" i="25"/>
  <c r="Z354" i="25" s="1"/>
  <c r="AO354" i="25"/>
  <c r="AD354" i="25" s="1"/>
  <c r="AH290" i="25"/>
  <c r="W290" i="25" s="1"/>
  <c r="AL290" i="25"/>
  <c r="AA290" i="25" s="1"/>
  <c r="AE290" i="25"/>
  <c r="T290" i="25" s="1"/>
  <c r="AI290" i="25"/>
  <c r="X290" i="25" s="1"/>
  <c r="AM290" i="25"/>
  <c r="AB290" i="25" s="1"/>
  <c r="AF226" i="25"/>
  <c r="U226" i="25" s="1"/>
  <c r="AJ226" i="25"/>
  <c r="Y226" i="25" s="1"/>
  <c r="AN226" i="25"/>
  <c r="AC226" i="25" s="1"/>
  <c r="AG226" i="25"/>
  <c r="V226" i="25" s="1"/>
  <c r="AK226" i="25"/>
  <c r="Z226" i="25" s="1"/>
  <c r="AO226" i="25"/>
  <c r="AD226" i="25" s="1"/>
  <c r="AH134" i="25"/>
  <c r="W134" i="25" s="1"/>
  <c r="AL134" i="25"/>
  <c r="AA134" i="25" s="1"/>
  <c r="AE134" i="25"/>
  <c r="T134" i="25" s="1"/>
  <c r="AI134" i="25"/>
  <c r="X134" i="25" s="1"/>
  <c r="AM134" i="25"/>
  <c r="AB134" i="25" s="1"/>
  <c r="AF122" i="25"/>
  <c r="U122" i="25" s="1"/>
  <c r="AJ122" i="25"/>
  <c r="Y122" i="25" s="1"/>
  <c r="AN122" i="25"/>
  <c r="AC122" i="25" s="1"/>
  <c r="AG122" i="25"/>
  <c r="V122" i="25" s="1"/>
  <c r="AK122" i="25"/>
  <c r="Z122" i="25" s="1"/>
  <c r="AO122" i="25"/>
  <c r="AD122" i="25" s="1"/>
  <c r="AH110" i="25"/>
  <c r="W110" i="25" s="1"/>
  <c r="AL110" i="25"/>
  <c r="AA110" i="25" s="1"/>
  <c r="AE110" i="25"/>
  <c r="T110" i="25" s="1"/>
  <c r="AI110" i="25"/>
  <c r="X110" i="25" s="1"/>
  <c r="AM110" i="25"/>
  <c r="AB110" i="25" s="1"/>
  <c r="AF106" i="25"/>
  <c r="U106" i="25" s="1"/>
  <c r="AJ106" i="25"/>
  <c r="Y106" i="25" s="1"/>
  <c r="AN106" i="25"/>
  <c r="AC106" i="25" s="1"/>
  <c r="AG106" i="25"/>
  <c r="V106" i="25" s="1"/>
  <c r="AK106" i="25"/>
  <c r="Z106" i="25" s="1"/>
  <c r="AO106" i="25"/>
  <c r="AD106" i="25" s="1"/>
  <c r="AJ76" i="25"/>
  <c r="Y76" i="25" s="1"/>
  <c r="AH76" i="25"/>
  <c r="W76" i="25" s="1"/>
  <c r="AE76" i="25"/>
  <c r="T76" i="25" s="1"/>
  <c r="AI76" i="25"/>
  <c r="X76" i="25" s="1"/>
  <c r="AM76" i="25"/>
  <c r="AB76" i="25" s="1"/>
  <c r="AF362" i="25"/>
  <c r="U362" i="25" s="1"/>
  <c r="AJ362" i="25"/>
  <c r="Y362" i="25" s="1"/>
  <c r="AN362" i="25"/>
  <c r="AC362" i="25" s="1"/>
  <c r="AG362" i="25"/>
  <c r="V362" i="25" s="1"/>
  <c r="AK362" i="25"/>
  <c r="Z362" i="25" s="1"/>
  <c r="AO362" i="25"/>
  <c r="AD362" i="25" s="1"/>
  <c r="AH234" i="25"/>
  <c r="W234" i="25" s="1"/>
  <c r="AL234" i="25"/>
  <c r="AA234" i="25" s="1"/>
  <c r="AE234" i="25"/>
  <c r="T234" i="25" s="1"/>
  <c r="AI234" i="25"/>
  <c r="X234" i="25" s="1"/>
  <c r="AM234" i="25"/>
  <c r="AB234" i="25" s="1"/>
  <c r="AH22" i="25"/>
  <c r="W22" i="25" s="1"/>
  <c r="AF22" i="25"/>
  <c r="U22" i="25" s="1"/>
  <c r="AN22" i="25"/>
  <c r="AC22" i="25" s="1"/>
  <c r="AG22" i="25"/>
  <c r="V22" i="25" s="1"/>
  <c r="AK22" i="25"/>
  <c r="Z22" i="25" s="1"/>
  <c r="AO22" i="25"/>
  <c r="AD22" i="25" s="1"/>
  <c r="AL953" i="25"/>
  <c r="AA953" i="25" s="1"/>
  <c r="AJ953" i="25"/>
  <c r="Y953" i="25" s="1"/>
  <c r="AE953" i="25"/>
  <c r="T953" i="25" s="1"/>
  <c r="AI953" i="25"/>
  <c r="X953" i="25" s="1"/>
  <c r="AM953" i="25"/>
  <c r="AB953" i="25" s="1"/>
  <c r="AH945" i="25"/>
  <c r="W945" i="25" s="1"/>
  <c r="AF945" i="25"/>
  <c r="U945" i="25" s="1"/>
  <c r="AN945" i="25"/>
  <c r="AC945" i="25" s="1"/>
  <c r="AG945" i="25"/>
  <c r="V945" i="25" s="1"/>
  <c r="AK945" i="25"/>
  <c r="Z945" i="25" s="1"/>
  <c r="AO945" i="25"/>
  <c r="AD945" i="25" s="1"/>
  <c r="AL937" i="25"/>
  <c r="AA937" i="25" s="1"/>
  <c r="AJ937" i="25"/>
  <c r="Y937" i="25" s="1"/>
  <c r="AE937" i="25"/>
  <c r="T937" i="25" s="1"/>
  <c r="AI937" i="25"/>
  <c r="X937" i="25" s="1"/>
  <c r="AM937" i="25"/>
  <c r="AB937" i="25" s="1"/>
  <c r="AH929" i="25"/>
  <c r="W929" i="25" s="1"/>
  <c r="AF929" i="25"/>
  <c r="U929" i="25" s="1"/>
  <c r="AN929" i="25"/>
  <c r="AC929" i="25" s="1"/>
  <c r="AG929" i="25"/>
  <c r="V929" i="25" s="1"/>
  <c r="AK929" i="25"/>
  <c r="Z929" i="25" s="1"/>
  <c r="AO929" i="25"/>
  <c r="AD929" i="25" s="1"/>
  <c r="AI614" i="25"/>
  <c r="X614" i="25" s="1"/>
  <c r="AG614" i="25"/>
  <c r="V614" i="25" s="1"/>
  <c r="AO614" i="25"/>
  <c r="AD614" i="25" s="1"/>
  <c r="AH614" i="25"/>
  <c r="W614" i="25" s="1"/>
  <c r="AL614" i="25"/>
  <c r="AA614" i="25" s="1"/>
  <c r="AF410" i="25"/>
  <c r="U410" i="25" s="1"/>
  <c r="AJ410" i="25"/>
  <c r="Y410" i="25" s="1"/>
  <c r="AN410" i="25"/>
  <c r="AC410" i="25" s="1"/>
  <c r="AG410" i="25"/>
  <c r="V410" i="25" s="1"/>
  <c r="AK410" i="25"/>
  <c r="Z410" i="25" s="1"/>
  <c r="AO410" i="25"/>
  <c r="AD410" i="25" s="1"/>
  <c r="AH314" i="25"/>
  <c r="W314" i="25" s="1"/>
  <c r="AL314" i="25"/>
  <c r="AA314" i="25" s="1"/>
  <c r="AE314" i="25"/>
  <c r="T314" i="25" s="1"/>
  <c r="AI314" i="25"/>
  <c r="X314" i="25" s="1"/>
  <c r="AM314" i="25"/>
  <c r="AB314" i="25" s="1"/>
  <c r="BM21" i="25"/>
  <c r="N860" i="25"/>
  <c r="N840" i="25"/>
  <c r="N824" i="25"/>
  <c r="N808" i="25"/>
  <c r="N792" i="25"/>
  <c r="N776" i="25"/>
  <c r="N760" i="25"/>
  <c r="N744" i="25"/>
  <c r="N728" i="25"/>
  <c r="N712" i="25"/>
  <c r="N696" i="25"/>
  <c r="N680" i="25"/>
  <c r="N664" i="25"/>
  <c r="N648" i="25"/>
  <c r="N632" i="25"/>
  <c r="N616" i="25"/>
  <c r="N600" i="25"/>
  <c r="N584" i="25"/>
  <c r="N568" i="25"/>
  <c r="N552" i="25"/>
  <c r="N536" i="25"/>
  <c r="N520" i="25"/>
  <c r="N512" i="25"/>
  <c r="N504" i="25"/>
  <c r="N496" i="25"/>
  <c r="N488" i="25"/>
  <c r="N480" i="25"/>
  <c r="N28" i="25"/>
  <c r="N36" i="25"/>
  <c r="N44" i="25"/>
  <c r="N52" i="25"/>
  <c r="N60" i="25"/>
  <c r="N68" i="25"/>
  <c r="N76" i="25"/>
  <c r="N84" i="25"/>
  <c r="N92" i="25"/>
  <c r="N100" i="25"/>
  <c r="N108" i="25"/>
  <c r="N116" i="25"/>
  <c r="N124" i="25"/>
  <c r="N132" i="25"/>
  <c r="N140" i="25"/>
  <c r="N148" i="25"/>
  <c r="N156" i="25"/>
  <c r="N164" i="25"/>
  <c r="N172" i="25"/>
  <c r="N180" i="25"/>
  <c r="N188" i="25"/>
  <c r="N196" i="25"/>
  <c r="N204" i="25"/>
  <c r="N212" i="25"/>
  <c r="N220" i="25"/>
  <c r="N228" i="25"/>
  <c r="N236" i="25"/>
  <c r="N244" i="25"/>
  <c r="N252" i="25"/>
  <c r="N260" i="25"/>
  <c r="N268" i="25"/>
  <c r="N276" i="25"/>
  <c r="N284" i="25"/>
  <c r="N292" i="25"/>
  <c r="N300" i="25"/>
  <c r="N308" i="25"/>
  <c r="N316" i="25"/>
  <c r="N324" i="25"/>
  <c r="N332" i="25"/>
  <c r="N340" i="25"/>
  <c r="N348" i="25"/>
  <c r="N356" i="25"/>
  <c r="N364" i="25"/>
  <c r="N372" i="25"/>
  <c r="N380" i="25"/>
  <c r="N388" i="25"/>
  <c r="N396" i="25"/>
  <c r="N404" i="25"/>
  <c r="N412" i="25"/>
  <c r="N420" i="25"/>
  <c r="N428" i="25"/>
  <c r="N436" i="25"/>
  <c r="N444" i="25"/>
  <c r="N452" i="25"/>
  <c r="N460" i="25"/>
  <c r="N468" i="25"/>
  <c r="N476" i="25"/>
  <c r="N490" i="25"/>
  <c r="N848" i="25"/>
  <c r="N816" i="25"/>
  <c r="N784" i="25"/>
  <c r="N752" i="25"/>
  <c r="N720" i="25"/>
  <c r="N688" i="25"/>
  <c r="N656" i="25"/>
  <c r="N624" i="25"/>
  <c r="N592" i="25"/>
  <c r="N560" i="25"/>
  <c r="N528" i="25"/>
  <c r="N508" i="25"/>
  <c r="N492" i="25"/>
  <c r="N24" i="25"/>
  <c r="N40" i="25"/>
  <c r="N56" i="25"/>
  <c r="N72" i="25"/>
  <c r="N88" i="25"/>
  <c r="N104" i="25"/>
  <c r="N120" i="25"/>
  <c r="N136" i="25"/>
  <c r="N152" i="25"/>
  <c r="N168" i="25"/>
  <c r="N184" i="25"/>
  <c r="N200" i="25"/>
  <c r="N216" i="25"/>
  <c r="N232" i="25"/>
  <c r="N248" i="25"/>
  <c r="N264" i="25"/>
  <c r="N280" i="25"/>
  <c r="N296" i="25"/>
  <c r="N312" i="25"/>
  <c r="N328" i="25"/>
  <c r="N344" i="25"/>
  <c r="N360" i="25"/>
  <c r="N376" i="25"/>
  <c r="N392" i="25"/>
  <c r="N408" i="25"/>
  <c r="N424" i="25"/>
  <c r="N440" i="25"/>
  <c r="N456" i="25"/>
  <c r="N472" i="25"/>
  <c r="N498" i="25"/>
  <c r="N514" i="25"/>
  <c r="N540" i="25"/>
  <c r="N572" i="25"/>
  <c r="N604" i="25"/>
  <c r="N636" i="25"/>
  <c r="N668" i="25"/>
  <c r="N700" i="25"/>
  <c r="N732" i="25"/>
  <c r="N764" i="25"/>
  <c r="N796" i="25"/>
  <c r="N828" i="25"/>
  <c r="N22" i="25"/>
  <c r="N30" i="25"/>
  <c r="N38" i="25"/>
  <c r="N46" i="25"/>
  <c r="N54" i="25"/>
  <c r="N62" i="25"/>
  <c r="N70" i="25"/>
  <c r="N78" i="25"/>
  <c r="N86" i="25"/>
  <c r="N94" i="25"/>
  <c r="N102" i="25"/>
  <c r="N110" i="25"/>
  <c r="N118" i="25"/>
  <c r="N126" i="25"/>
  <c r="N134" i="25"/>
  <c r="N142" i="25"/>
  <c r="N150" i="25"/>
  <c r="N158" i="25"/>
  <c r="N166" i="25"/>
  <c r="N174" i="25"/>
  <c r="N182" i="25"/>
  <c r="N190" i="25"/>
  <c r="N198" i="25"/>
  <c r="N206" i="25"/>
  <c r="N214" i="25"/>
  <c r="N222" i="25"/>
  <c r="N230" i="25"/>
  <c r="N238" i="25"/>
  <c r="N246" i="25"/>
  <c r="N254" i="25"/>
  <c r="N262" i="25"/>
  <c r="N270" i="25"/>
  <c r="N278" i="25"/>
  <c r="N286" i="25"/>
  <c r="N294" i="25"/>
  <c r="N302" i="25"/>
  <c r="N310" i="25"/>
  <c r="N318" i="25"/>
  <c r="N326" i="25"/>
  <c r="N334" i="25"/>
  <c r="N342" i="25"/>
  <c r="N350" i="25"/>
  <c r="N358" i="25"/>
  <c r="N366" i="25"/>
  <c r="N374" i="25"/>
  <c r="N382" i="25"/>
  <c r="N390" i="25"/>
  <c r="N398" i="25"/>
  <c r="N406" i="25"/>
  <c r="N414" i="25"/>
  <c r="N422" i="25"/>
  <c r="N430" i="25"/>
  <c r="N438" i="25"/>
  <c r="N446" i="25"/>
  <c r="N454" i="25"/>
  <c r="N462" i="25"/>
  <c r="N470" i="25"/>
  <c r="N478" i="25"/>
  <c r="N494" i="25"/>
  <c r="N510" i="25"/>
  <c r="N532" i="25"/>
  <c r="N564" i="25"/>
  <c r="N596" i="25"/>
  <c r="N628" i="25"/>
  <c r="N660" i="25"/>
  <c r="N692" i="25"/>
  <c r="N724" i="25"/>
  <c r="N756" i="25"/>
  <c r="N788" i="25"/>
  <c r="N820" i="25"/>
  <c r="N852" i="25"/>
  <c r="N1019" i="25"/>
  <c r="N1015" i="25"/>
  <c r="N1011" i="25"/>
  <c r="N1007" i="25"/>
  <c r="N1003" i="25"/>
  <c r="N999" i="25"/>
  <c r="N995" i="25"/>
  <c r="N991" i="25"/>
  <c r="N987" i="25"/>
  <c r="N983" i="25"/>
  <c r="N979" i="25"/>
  <c r="N975" i="25"/>
  <c r="N971" i="25"/>
  <c r="N967" i="25"/>
  <c r="N963" i="25"/>
  <c r="N959" i="25"/>
  <c r="N955" i="25"/>
  <c r="N951" i="25"/>
  <c r="N947" i="25"/>
  <c r="N943" i="25"/>
  <c r="N939" i="25"/>
  <c r="N935" i="25"/>
  <c r="N931" i="25"/>
  <c r="N927" i="25"/>
  <c r="N923" i="25"/>
  <c r="N919" i="25"/>
  <c r="N915" i="25"/>
  <c r="N911" i="25"/>
  <c r="N907" i="25"/>
  <c r="N903" i="25"/>
  <c r="N899" i="25"/>
  <c r="N895" i="25"/>
  <c r="N891" i="25"/>
  <c r="N887" i="25"/>
  <c r="N883" i="25"/>
  <c r="N879" i="25"/>
  <c r="N875" i="25"/>
  <c r="N871" i="25"/>
  <c r="N867" i="25"/>
  <c r="N863" i="25"/>
  <c r="N859" i="25"/>
  <c r="N855" i="25"/>
  <c r="N1020" i="25"/>
  <c r="N1016" i="25"/>
  <c r="N1012" i="25"/>
  <c r="N832" i="25"/>
  <c r="N768" i="25"/>
  <c r="N704" i="25"/>
  <c r="N640" i="25"/>
  <c r="N576" i="25"/>
  <c r="N516" i="25"/>
  <c r="N484" i="25"/>
  <c r="N48" i="25"/>
  <c r="N80" i="25"/>
  <c r="N112" i="25"/>
  <c r="N144" i="25"/>
  <c r="N176" i="25"/>
  <c r="N208" i="25"/>
  <c r="N240" i="25"/>
  <c r="N272" i="25"/>
  <c r="N304" i="25"/>
  <c r="N336" i="25"/>
  <c r="N368" i="25"/>
  <c r="N400" i="25"/>
  <c r="N432" i="25"/>
  <c r="N464" i="25"/>
  <c r="N506" i="25"/>
  <c r="N556" i="25"/>
  <c r="N620" i="25"/>
  <c r="N684" i="25"/>
  <c r="N748" i="25"/>
  <c r="N812" i="25"/>
  <c r="N26" i="25"/>
  <c r="N42" i="25"/>
  <c r="N58" i="25"/>
  <c r="N74" i="25"/>
  <c r="N90" i="25"/>
  <c r="N106" i="25"/>
  <c r="N122" i="25"/>
  <c r="N138" i="25"/>
  <c r="N154" i="25"/>
  <c r="N170" i="25"/>
  <c r="N186" i="25"/>
  <c r="N202" i="25"/>
  <c r="N218" i="25"/>
  <c r="N234" i="25"/>
  <c r="N250" i="25"/>
  <c r="N266" i="25"/>
  <c r="N282" i="25"/>
  <c r="N298" i="25"/>
  <c r="N314" i="25"/>
  <c r="N330" i="25"/>
  <c r="N346" i="25"/>
  <c r="N362" i="25"/>
  <c r="N378" i="25"/>
  <c r="N394" i="25"/>
  <c r="N410" i="25"/>
  <c r="N426" i="25"/>
  <c r="N442" i="25"/>
  <c r="N458" i="25"/>
  <c r="N474" i="25"/>
  <c r="N502" i="25"/>
  <c r="N548" i="25"/>
  <c r="N612" i="25"/>
  <c r="N676" i="25"/>
  <c r="N740" i="25"/>
  <c r="N804" i="25"/>
  <c r="N1021" i="25"/>
  <c r="N1013" i="25"/>
  <c r="N1005" i="25"/>
  <c r="N997" i="25"/>
  <c r="N989" i="25"/>
  <c r="N981" i="25"/>
  <c r="N973" i="25"/>
  <c r="N965" i="25"/>
  <c r="N957" i="25"/>
  <c r="N949" i="25"/>
  <c r="N941" i="25"/>
  <c r="N933" i="25"/>
  <c r="N925" i="25"/>
  <c r="N917" i="25"/>
  <c r="N909" i="25"/>
  <c r="N901" i="25"/>
  <c r="N893" i="25"/>
  <c r="N885" i="25"/>
  <c r="N877" i="25"/>
  <c r="N869" i="25"/>
  <c r="N861" i="25"/>
  <c r="N853" i="25"/>
  <c r="N1014" i="25"/>
  <c r="N1008" i="25"/>
  <c r="N1004" i="25"/>
  <c r="N1000" i="25"/>
  <c r="N996" i="25"/>
  <c r="N992" i="25"/>
  <c r="N988" i="25"/>
  <c r="N984" i="25"/>
  <c r="N980" i="25"/>
  <c r="N976" i="25"/>
  <c r="N972" i="25"/>
  <c r="N968" i="25"/>
  <c r="N964" i="25"/>
  <c r="N960" i="25"/>
  <c r="N956" i="25"/>
  <c r="N952" i="25"/>
  <c r="N948" i="25"/>
  <c r="N944" i="25"/>
  <c r="N940" i="25"/>
  <c r="N936" i="25"/>
  <c r="N932" i="25"/>
  <c r="N928" i="25"/>
  <c r="N924" i="25"/>
  <c r="N920" i="25"/>
  <c r="N916" i="25"/>
  <c r="N912" i="25"/>
  <c r="N908" i="25"/>
  <c r="N904" i="25"/>
  <c r="N900" i="25"/>
  <c r="N896" i="25"/>
  <c r="N892" i="25"/>
  <c r="N888" i="25"/>
  <c r="N884" i="25"/>
  <c r="N880" i="25"/>
  <c r="N876" i="25"/>
  <c r="N872" i="25"/>
  <c r="N868" i="25"/>
  <c r="N862" i="25"/>
  <c r="N854" i="25"/>
  <c r="N849" i="25"/>
  <c r="N845" i="25"/>
  <c r="N841" i="25"/>
  <c r="N837" i="25"/>
  <c r="N833" i="25"/>
  <c r="N829" i="25"/>
  <c r="N825" i="25"/>
  <c r="N821" i="25"/>
  <c r="N817" i="25"/>
  <c r="N813" i="25"/>
  <c r="N809" i="25"/>
  <c r="N805" i="25"/>
  <c r="N801" i="25"/>
  <c r="N797" i="25"/>
  <c r="N793" i="25"/>
  <c r="N789" i="25"/>
  <c r="N785" i="25"/>
  <c r="N781" i="25"/>
  <c r="N777" i="25"/>
  <c r="N773" i="25"/>
  <c r="N769" i="25"/>
  <c r="N765" i="25"/>
  <c r="N761" i="25"/>
  <c r="N757" i="25"/>
  <c r="N753" i="25"/>
  <c r="N749" i="25"/>
  <c r="N745" i="25"/>
  <c r="N741" i="25"/>
  <c r="N737" i="25"/>
  <c r="N733" i="25"/>
  <c r="N729" i="25"/>
  <c r="N725" i="25"/>
  <c r="N721" i="25"/>
  <c r="N717" i="25"/>
  <c r="N713" i="25"/>
  <c r="N709" i="25"/>
  <c r="N705" i="25"/>
  <c r="N701" i="25"/>
  <c r="N697" i="25"/>
  <c r="N693" i="25"/>
  <c r="N689" i="25"/>
  <c r="N685" i="25"/>
  <c r="N681" i="25"/>
  <c r="N677" i="25"/>
  <c r="N673" i="25"/>
  <c r="N669" i="25"/>
  <c r="N665" i="25"/>
  <c r="N661" i="25"/>
  <c r="N657" i="25"/>
  <c r="N653" i="25"/>
  <c r="N649" i="25"/>
  <c r="N645" i="25"/>
  <c r="N641" i="25"/>
  <c r="N637" i="25"/>
  <c r="N633" i="25"/>
  <c r="N629" i="25"/>
  <c r="N625" i="25"/>
  <c r="N621" i="25"/>
  <c r="N617" i="25"/>
  <c r="N613" i="25"/>
  <c r="N609" i="25"/>
  <c r="N605" i="25"/>
  <c r="N601" i="25"/>
  <c r="N597" i="25"/>
  <c r="N593" i="25"/>
  <c r="N589" i="25"/>
  <c r="N585" i="25"/>
  <c r="N581" i="25"/>
  <c r="N577" i="25"/>
  <c r="N573" i="25"/>
  <c r="N569" i="25"/>
  <c r="N565" i="25"/>
  <c r="N561" i="25"/>
  <c r="N557" i="25"/>
  <c r="N553" i="25"/>
  <c r="N549" i="25"/>
  <c r="N545" i="25"/>
  <c r="N541" i="25"/>
  <c r="N537" i="25"/>
  <c r="N533" i="25"/>
  <c r="N529" i="25"/>
  <c r="N525" i="25"/>
  <c r="N521" i="25"/>
  <c r="N25" i="25"/>
  <c r="N29" i="25"/>
  <c r="N33" i="25"/>
  <c r="N37" i="25"/>
  <c r="N41" i="25"/>
  <c r="N45" i="25"/>
  <c r="N49" i="25"/>
  <c r="N53" i="25"/>
  <c r="N57" i="25"/>
  <c r="N61" i="25"/>
  <c r="N65" i="25"/>
  <c r="N69" i="25"/>
  <c r="N73" i="25"/>
  <c r="N77" i="25"/>
  <c r="N81" i="25"/>
  <c r="N85" i="25"/>
  <c r="N89" i="25"/>
  <c r="N93" i="25"/>
  <c r="N97" i="25"/>
  <c r="N101" i="25"/>
  <c r="N105" i="25"/>
  <c r="N109" i="25"/>
  <c r="N113" i="25"/>
  <c r="N117" i="25"/>
  <c r="N121" i="25"/>
  <c r="N125" i="25"/>
  <c r="N129" i="25"/>
  <c r="N133" i="25"/>
  <c r="N137" i="25"/>
  <c r="N141" i="25"/>
  <c r="N145" i="25"/>
  <c r="N149" i="25"/>
  <c r="N153" i="25"/>
  <c r="N157" i="25"/>
  <c r="N161" i="25"/>
  <c r="N165" i="25"/>
  <c r="N169" i="25"/>
  <c r="N173" i="25"/>
  <c r="N177" i="25"/>
  <c r="N181" i="25"/>
  <c r="N185" i="25"/>
  <c r="N189" i="25"/>
  <c r="N193" i="25"/>
  <c r="N197" i="25"/>
  <c r="N201" i="25"/>
  <c r="N205" i="25"/>
  <c r="N209" i="25"/>
  <c r="N213" i="25"/>
  <c r="N217" i="25"/>
  <c r="N221" i="25"/>
  <c r="N225" i="25"/>
  <c r="N229" i="25"/>
  <c r="N233" i="25"/>
  <c r="N237" i="25"/>
  <c r="N241" i="25"/>
  <c r="N245" i="25"/>
  <c r="N249" i="25"/>
  <c r="N253" i="25"/>
  <c r="N257" i="25"/>
  <c r="N261" i="25"/>
  <c r="N265" i="25"/>
  <c r="N269" i="25"/>
  <c r="N273" i="25"/>
  <c r="N277" i="25"/>
  <c r="N281" i="25"/>
  <c r="N285" i="25"/>
  <c r="N289" i="25"/>
  <c r="N293" i="25"/>
  <c r="N297" i="25"/>
  <c r="N301" i="25"/>
  <c r="N305" i="25"/>
  <c r="N309" i="25"/>
  <c r="N313" i="25"/>
  <c r="N317" i="25"/>
  <c r="N321" i="25"/>
  <c r="N325" i="25"/>
  <c r="N329" i="25"/>
  <c r="N333" i="25"/>
  <c r="N337" i="25"/>
  <c r="N341" i="25"/>
  <c r="N345" i="25"/>
  <c r="N349" i="25"/>
  <c r="N353" i="25"/>
  <c r="N357" i="25"/>
  <c r="N361" i="25"/>
  <c r="N365" i="25"/>
  <c r="N369" i="25"/>
  <c r="N373" i="25"/>
  <c r="N377" i="25"/>
  <c r="N381" i="25"/>
  <c r="N385" i="25"/>
  <c r="N389" i="25"/>
  <c r="N393" i="25"/>
  <c r="N397" i="25"/>
  <c r="N401" i="25"/>
  <c r="N405" i="25"/>
  <c r="N409" i="25"/>
  <c r="N413" i="25"/>
  <c r="N417" i="25"/>
  <c r="N421" i="25"/>
  <c r="N425" i="25"/>
  <c r="N429" i="25"/>
  <c r="N433" i="25"/>
  <c r="N437" i="25"/>
  <c r="N441" i="25"/>
  <c r="N445" i="25"/>
  <c r="N449" i="25"/>
  <c r="N453" i="25"/>
  <c r="N457" i="25"/>
  <c r="N461" i="25"/>
  <c r="N465" i="25"/>
  <c r="N469" i="25"/>
  <c r="N473" i="25"/>
  <c r="N477" i="25"/>
  <c r="N481" i="25"/>
  <c r="N485" i="25"/>
  <c r="N489" i="25"/>
  <c r="N493" i="25"/>
  <c r="N497" i="25"/>
  <c r="N501" i="25"/>
  <c r="N505" i="25"/>
  <c r="N509" i="25"/>
  <c r="N513" i="25"/>
  <c r="N517" i="25"/>
  <c r="N522" i="25"/>
  <c r="N530" i="25"/>
  <c r="N538" i="25"/>
  <c r="N546" i="25"/>
  <c r="N554" i="25"/>
  <c r="N562" i="25"/>
  <c r="N570" i="25"/>
  <c r="N578" i="25"/>
  <c r="N586" i="25"/>
  <c r="N594" i="25"/>
  <c r="N602" i="25"/>
  <c r="N800" i="25"/>
  <c r="N672" i="25"/>
  <c r="N544" i="25"/>
  <c r="N32" i="25"/>
  <c r="N96" i="25"/>
  <c r="N160" i="25"/>
  <c r="N224" i="25"/>
  <c r="N288" i="25"/>
  <c r="N352" i="25"/>
  <c r="N416" i="25"/>
  <c r="N482" i="25"/>
  <c r="N588" i="25"/>
  <c r="N716" i="25"/>
  <c r="N844" i="25"/>
  <c r="N50" i="25"/>
  <c r="N82" i="25"/>
  <c r="N114" i="25"/>
  <c r="N146" i="25"/>
  <c r="N178" i="25"/>
  <c r="N210" i="25"/>
  <c r="N242" i="25"/>
  <c r="N274" i="25"/>
  <c r="N306" i="25"/>
  <c r="N338" i="25"/>
  <c r="N370" i="25"/>
  <c r="N402" i="25"/>
  <c r="N434" i="25"/>
  <c r="N466" i="25"/>
  <c r="N518" i="25"/>
  <c r="N644" i="25"/>
  <c r="N772" i="25"/>
  <c r="N1017" i="25"/>
  <c r="N1001" i="25"/>
  <c r="N985" i="25"/>
  <c r="N969" i="25"/>
  <c r="N953" i="25"/>
  <c r="N937" i="25"/>
  <c r="N921" i="25"/>
  <c r="N905" i="25"/>
  <c r="N889" i="25"/>
  <c r="N873" i="25"/>
  <c r="N857" i="25"/>
  <c r="N1010" i="25"/>
  <c r="N1002" i="25"/>
  <c r="N994" i="25"/>
  <c r="N986" i="25"/>
  <c r="N978" i="25"/>
  <c r="N970" i="25"/>
  <c r="N962" i="25"/>
  <c r="N954" i="25"/>
  <c r="N946" i="25"/>
  <c r="N938" i="25"/>
  <c r="N930" i="25"/>
  <c r="N922" i="25"/>
  <c r="N914" i="25"/>
  <c r="N906" i="25"/>
  <c r="N898" i="25"/>
  <c r="N890" i="25"/>
  <c r="N882" i="25"/>
  <c r="N874" i="25"/>
  <c r="N866" i="25"/>
  <c r="N851" i="25"/>
  <c r="N843" i="25"/>
  <c r="N835" i="25"/>
  <c r="N827" i="25"/>
  <c r="N819" i="25"/>
  <c r="N811" i="25"/>
  <c r="N803" i="25"/>
  <c r="N795" i="25"/>
  <c r="N787" i="25"/>
  <c r="N779" i="25"/>
  <c r="N771" i="25"/>
  <c r="N763" i="25"/>
  <c r="N755" i="25"/>
  <c r="N747" i="25"/>
  <c r="N739" i="25"/>
  <c r="N731" i="25"/>
  <c r="N723" i="25"/>
  <c r="N715" i="25"/>
  <c r="N707" i="25"/>
  <c r="N699" i="25"/>
  <c r="N691" i="25"/>
  <c r="N683" i="25"/>
  <c r="N675" i="25"/>
  <c r="N667" i="25"/>
  <c r="N659" i="25"/>
  <c r="N651" i="25"/>
  <c r="N643" i="25"/>
  <c r="N635" i="25"/>
  <c r="N627" i="25"/>
  <c r="N619" i="25"/>
  <c r="N611" i="25"/>
  <c r="N603" i="25"/>
  <c r="N595" i="25"/>
  <c r="N587" i="25"/>
  <c r="N579" i="25"/>
  <c r="N571" i="25"/>
  <c r="N563" i="25"/>
  <c r="N555" i="25"/>
  <c r="N547" i="25"/>
  <c r="N539" i="25"/>
  <c r="N531" i="25"/>
  <c r="N523" i="25"/>
  <c r="N27" i="25"/>
  <c r="N35" i="25"/>
  <c r="N43" i="25"/>
  <c r="N51" i="25"/>
  <c r="N59" i="25"/>
  <c r="N67" i="25"/>
  <c r="N75" i="25"/>
  <c r="N83" i="25"/>
  <c r="N91" i="25"/>
  <c r="N99" i="25"/>
  <c r="N107" i="25"/>
  <c r="N115" i="25"/>
  <c r="N123" i="25"/>
  <c r="N131" i="25"/>
  <c r="N139" i="25"/>
  <c r="N147" i="25"/>
  <c r="N155" i="25"/>
  <c r="N163" i="25"/>
  <c r="N171" i="25"/>
  <c r="N179" i="25"/>
  <c r="N187" i="25"/>
  <c r="N195" i="25"/>
  <c r="N203" i="25"/>
  <c r="N211" i="25"/>
  <c r="N219" i="25"/>
  <c r="N227" i="25"/>
  <c r="N235" i="25"/>
  <c r="N243" i="25"/>
  <c r="N251" i="25"/>
  <c r="N259" i="25"/>
  <c r="N267" i="25"/>
  <c r="N275" i="25"/>
  <c r="N283" i="25"/>
  <c r="N291" i="25"/>
  <c r="N299" i="25"/>
  <c r="N307" i="25"/>
  <c r="N315" i="25"/>
  <c r="N323" i="25"/>
  <c r="N331" i="25"/>
  <c r="N339" i="25"/>
  <c r="N347" i="25"/>
  <c r="N355" i="25"/>
  <c r="N363" i="25"/>
  <c r="N371" i="25"/>
  <c r="N379" i="25"/>
  <c r="N387" i="25"/>
  <c r="N395" i="25"/>
  <c r="N403" i="25"/>
  <c r="N411" i="25"/>
  <c r="N419" i="25"/>
  <c r="N427" i="25"/>
  <c r="N435" i="25"/>
  <c r="N443" i="25"/>
  <c r="N451" i="25"/>
  <c r="N459" i="25"/>
  <c r="N467" i="25"/>
  <c r="N475" i="25"/>
  <c r="N483" i="25"/>
  <c r="N491" i="25"/>
  <c r="N499" i="25"/>
  <c r="N507" i="25"/>
  <c r="N515" i="25"/>
  <c r="N526" i="25"/>
  <c r="N542" i="25"/>
  <c r="N558" i="25"/>
  <c r="N574" i="25"/>
  <c r="N590" i="25"/>
  <c r="N606" i="25"/>
  <c r="N614" i="25"/>
  <c r="N622" i="25"/>
  <c r="N630" i="25"/>
  <c r="N638" i="25"/>
  <c r="N646" i="25"/>
  <c r="N654" i="25"/>
  <c r="N662" i="25"/>
  <c r="N670" i="25"/>
  <c r="N678" i="25"/>
  <c r="N686" i="25"/>
  <c r="N694" i="25"/>
  <c r="N702" i="25"/>
  <c r="N710" i="25"/>
  <c r="N718" i="25"/>
  <c r="N726" i="25"/>
  <c r="N734" i="25"/>
  <c r="N742" i="25"/>
  <c r="N750" i="25"/>
  <c r="N758" i="25"/>
  <c r="N766" i="25"/>
  <c r="N774" i="25"/>
  <c r="N782" i="25"/>
  <c r="N790" i="25"/>
  <c r="N798" i="25"/>
  <c r="N806" i="25"/>
  <c r="N814" i="25"/>
  <c r="N822" i="25"/>
  <c r="N830" i="25"/>
  <c r="N838" i="25"/>
  <c r="N846" i="25"/>
  <c r="N856" i="25"/>
  <c r="N736" i="25"/>
  <c r="N500" i="25"/>
  <c r="N64" i="25"/>
  <c r="N128" i="25"/>
  <c r="N192" i="25"/>
  <c r="N256" i="25"/>
  <c r="N320" i="25"/>
  <c r="N384" i="25"/>
  <c r="N448" i="25"/>
  <c r="N524" i="25"/>
  <c r="N652" i="25"/>
  <c r="N780" i="25"/>
  <c r="N34" i="25"/>
  <c r="N66" i="25"/>
  <c r="N98" i="25"/>
  <c r="N130" i="25"/>
  <c r="N162" i="25"/>
  <c r="N194" i="25"/>
  <c r="N226" i="25"/>
  <c r="N258" i="25"/>
  <c r="N290" i="25"/>
  <c r="N322" i="25"/>
  <c r="N354" i="25"/>
  <c r="N386" i="25"/>
  <c r="N418" i="25"/>
  <c r="N450" i="25"/>
  <c r="N486" i="25"/>
  <c r="N580" i="25"/>
  <c r="N708" i="25"/>
  <c r="N836" i="25"/>
  <c r="N1009" i="25"/>
  <c r="N993" i="25"/>
  <c r="N977" i="25"/>
  <c r="N961" i="25"/>
  <c r="N945" i="25"/>
  <c r="N929" i="25"/>
  <c r="N913" i="25"/>
  <c r="N897" i="25"/>
  <c r="N881" i="25"/>
  <c r="N865" i="25"/>
  <c r="N1018" i="25"/>
  <c r="N1006" i="25"/>
  <c r="N998" i="25"/>
  <c r="N990" i="25"/>
  <c r="N982" i="25"/>
  <c r="N974" i="25"/>
  <c r="N966" i="25"/>
  <c r="N958" i="25"/>
  <c r="N950" i="25"/>
  <c r="N942" i="25"/>
  <c r="N934" i="25"/>
  <c r="N926" i="25"/>
  <c r="N918" i="25"/>
  <c r="N910" i="25"/>
  <c r="N902" i="25"/>
  <c r="N894" i="25"/>
  <c r="N886" i="25"/>
  <c r="N878" i="25"/>
  <c r="N870" i="25"/>
  <c r="N858" i="25"/>
  <c r="N847" i="25"/>
  <c r="N839" i="25"/>
  <c r="N831" i="25"/>
  <c r="N823" i="25"/>
  <c r="N815" i="25"/>
  <c r="N807" i="25"/>
  <c r="N799" i="25"/>
  <c r="N791" i="25"/>
  <c r="N783" i="25"/>
  <c r="N775" i="25"/>
  <c r="N767" i="25"/>
  <c r="N759" i="25"/>
  <c r="N751" i="25"/>
  <c r="N743" i="25"/>
  <c r="N735" i="25"/>
  <c r="N727" i="25"/>
  <c r="N719" i="25"/>
  <c r="N711" i="25"/>
  <c r="N703" i="25"/>
  <c r="N695" i="25"/>
  <c r="N687" i="25"/>
  <c r="N679" i="25"/>
  <c r="N671" i="25"/>
  <c r="N663" i="25"/>
  <c r="N655" i="25"/>
  <c r="N608" i="25"/>
  <c r="N639" i="25"/>
  <c r="N623" i="25"/>
  <c r="N607" i="25"/>
  <c r="N591" i="25"/>
  <c r="N575" i="25"/>
  <c r="N559" i="25"/>
  <c r="N543" i="25"/>
  <c r="N527" i="25"/>
  <c r="N31" i="25"/>
  <c r="N47" i="25"/>
  <c r="N63" i="25"/>
  <c r="N79" i="25"/>
  <c r="N95" i="25"/>
  <c r="N111" i="25"/>
  <c r="N127" i="25"/>
  <c r="N143" i="25"/>
  <c r="N159" i="25"/>
  <c r="N175" i="25"/>
  <c r="N191" i="25"/>
  <c r="N207" i="25"/>
  <c r="N223" i="25"/>
  <c r="N239" i="25"/>
  <c r="N255" i="25"/>
  <c r="N271" i="25"/>
  <c r="N287" i="25"/>
  <c r="N303" i="25"/>
  <c r="N319" i="25"/>
  <c r="N335" i="25"/>
  <c r="N351" i="25"/>
  <c r="N367" i="25"/>
  <c r="N383" i="25"/>
  <c r="N399" i="25"/>
  <c r="N415" i="25"/>
  <c r="N431" i="25"/>
  <c r="N447" i="25"/>
  <c r="N463" i="25"/>
  <c r="N479" i="25"/>
  <c r="N495" i="25"/>
  <c r="N511" i="25"/>
  <c r="N534" i="25"/>
  <c r="N566" i="25"/>
  <c r="N598" i="25"/>
  <c r="N618" i="25"/>
  <c r="N634" i="25"/>
  <c r="N650" i="25"/>
  <c r="N666" i="25"/>
  <c r="N682" i="25"/>
  <c r="N698" i="25"/>
  <c r="N714" i="25"/>
  <c r="N730" i="25"/>
  <c r="N746" i="25"/>
  <c r="N762" i="25"/>
  <c r="N778" i="25"/>
  <c r="N794" i="25"/>
  <c r="N810" i="25"/>
  <c r="N826" i="25"/>
  <c r="N842" i="25"/>
  <c r="N864" i="25"/>
  <c r="N647" i="25"/>
  <c r="N631" i="25"/>
  <c r="N615" i="25"/>
  <c r="N599" i="25"/>
  <c r="N583" i="25"/>
  <c r="N567" i="25"/>
  <c r="N551" i="25"/>
  <c r="N535" i="25"/>
  <c r="N23" i="25"/>
  <c r="N39" i="25"/>
  <c r="N55" i="25"/>
  <c r="N71" i="25"/>
  <c r="N87" i="25"/>
  <c r="N103" i="25"/>
  <c r="N119" i="25"/>
  <c r="N135" i="25"/>
  <c r="N151" i="25"/>
  <c r="N167" i="25"/>
  <c r="N183" i="25"/>
  <c r="N199" i="25"/>
  <c r="N215" i="25"/>
  <c r="N231" i="25"/>
  <c r="N247" i="25"/>
  <c r="N263" i="25"/>
  <c r="N279" i="25"/>
  <c r="N295" i="25"/>
  <c r="N311" i="25"/>
  <c r="N327" i="25"/>
  <c r="N343" i="25"/>
  <c r="N359" i="25"/>
  <c r="N375" i="25"/>
  <c r="N391" i="25"/>
  <c r="N407" i="25"/>
  <c r="N423" i="25"/>
  <c r="N439" i="25"/>
  <c r="N455" i="25"/>
  <c r="N471" i="25"/>
  <c r="N487" i="25"/>
  <c r="N503" i="25"/>
  <c r="N519" i="25"/>
  <c r="N550" i="25"/>
  <c r="N582" i="25"/>
  <c r="N610" i="25"/>
  <c r="N626" i="25"/>
  <c r="N642" i="25"/>
  <c r="N658" i="25"/>
  <c r="N674" i="25"/>
  <c r="N690" i="25"/>
  <c r="N706" i="25"/>
  <c r="N722" i="25"/>
  <c r="N738" i="25"/>
  <c r="N754" i="25"/>
  <c r="N770" i="25"/>
  <c r="N786" i="25"/>
  <c r="N802" i="25"/>
  <c r="N818" i="25"/>
  <c r="N834" i="25"/>
  <c r="N850" i="25"/>
  <c r="BN21" i="25" l="1"/>
  <c r="O834" i="25"/>
  <c r="P834" i="25"/>
  <c r="O802" i="25"/>
  <c r="P802" i="25"/>
  <c r="O770" i="25"/>
  <c r="P770" i="25"/>
  <c r="O738" i="25"/>
  <c r="P738" i="25"/>
  <c r="O706" i="25"/>
  <c r="P706" i="25"/>
  <c r="O674" i="25"/>
  <c r="P674" i="25"/>
  <c r="O642" i="25"/>
  <c r="P642" i="25"/>
  <c r="O610" i="25"/>
  <c r="P610" i="25"/>
  <c r="P550" i="25"/>
  <c r="O550" i="25"/>
  <c r="P503" i="25"/>
  <c r="O503" i="25"/>
  <c r="P471" i="25"/>
  <c r="O471" i="25"/>
  <c r="P439" i="25"/>
  <c r="O439" i="25"/>
  <c r="P407" i="25"/>
  <c r="O407" i="25"/>
  <c r="P375" i="25"/>
  <c r="O375" i="25"/>
  <c r="P343" i="25"/>
  <c r="O343" i="25"/>
  <c r="P311" i="25"/>
  <c r="O311" i="25"/>
  <c r="P279" i="25"/>
  <c r="O279" i="25"/>
  <c r="P247" i="25"/>
  <c r="O247" i="25"/>
  <c r="P215" i="25"/>
  <c r="O215" i="25"/>
  <c r="P183" i="25"/>
  <c r="O183" i="25"/>
  <c r="P151" i="25"/>
  <c r="O151" i="25"/>
  <c r="P119" i="25"/>
  <c r="O119" i="25"/>
  <c r="P87" i="25"/>
  <c r="O87" i="25"/>
  <c r="P55" i="25"/>
  <c r="O55" i="25"/>
  <c r="P23" i="25"/>
  <c r="O23" i="25"/>
  <c r="P551" i="25"/>
  <c r="O551" i="25"/>
  <c r="P583" i="25"/>
  <c r="O583" i="25"/>
  <c r="P615" i="25"/>
  <c r="O615" i="25"/>
  <c r="P647" i="25"/>
  <c r="O647" i="25"/>
  <c r="O842" i="25"/>
  <c r="P842" i="25"/>
  <c r="O810" i="25"/>
  <c r="P810" i="25"/>
  <c r="O778" i="25"/>
  <c r="P778" i="25"/>
  <c r="O746" i="25"/>
  <c r="P746" i="25"/>
  <c r="O714" i="25"/>
  <c r="P714" i="25"/>
  <c r="O682" i="25"/>
  <c r="P682" i="25"/>
  <c r="O650" i="25"/>
  <c r="P650" i="25"/>
  <c r="O618" i="25"/>
  <c r="P618" i="25"/>
  <c r="P566" i="25"/>
  <c r="O566" i="25"/>
  <c r="P511" i="25"/>
  <c r="O511" i="25"/>
  <c r="P479" i="25"/>
  <c r="O479" i="25"/>
  <c r="P447" i="25"/>
  <c r="O447" i="25"/>
  <c r="P415" i="25"/>
  <c r="O415" i="25"/>
  <c r="P383" i="25"/>
  <c r="O383" i="25"/>
  <c r="P351" i="25"/>
  <c r="O351" i="25"/>
  <c r="P319" i="25"/>
  <c r="O319" i="25"/>
  <c r="P287" i="25"/>
  <c r="O287" i="25"/>
  <c r="P255" i="25"/>
  <c r="O255" i="25"/>
  <c r="P223" i="25"/>
  <c r="O223" i="25"/>
  <c r="P191" i="25"/>
  <c r="O191" i="25"/>
  <c r="P159" i="25"/>
  <c r="O159" i="25"/>
  <c r="P127" i="25"/>
  <c r="O127" i="25"/>
  <c r="P95" i="25"/>
  <c r="O95" i="25"/>
  <c r="P63" i="25"/>
  <c r="O63" i="25"/>
  <c r="P31" i="25"/>
  <c r="O31" i="25"/>
  <c r="P543" i="25"/>
  <c r="O543" i="25"/>
  <c r="P575" i="25"/>
  <c r="O575" i="25"/>
  <c r="P607" i="25"/>
  <c r="O607" i="25"/>
  <c r="P639" i="25"/>
  <c r="O639" i="25"/>
  <c r="P655" i="25"/>
  <c r="O655" i="25"/>
  <c r="P671" i="25"/>
  <c r="O671" i="25"/>
  <c r="P687" i="25"/>
  <c r="O687" i="25"/>
  <c r="P703" i="25"/>
  <c r="O703" i="25"/>
  <c r="P719" i="25"/>
  <c r="O719" i="25"/>
  <c r="P735" i="25"/>
  <c r="O735" i="25"/>
  <c r="P751" i="25"/>
  <c r="O751" i="25"/>
  <c r="P767" i="25"/>
  <c r="O767" i="25"/>
  <c r="P783" i="25"/>
  <c r="O783" i="25"/>
  <c r="P799" i="25"/>
  <c r="O799" i="25"/>
  <c r="P815" i="25"/>
  <c r="O815" i="25"/>
  <c r="P831" i="25"/>
  <c r="O831" i="25"/>
  <c r="P847" i="25"/>
  <c r="O847" i="25"/>
  <c r="P870" i="25"/>
  <c r="O870" i="25"/>
  <c r="P886" i="25"/>
  <c r="O886" i="25"/>
  <c r="P902" i="25"/>
  <c r="O902" i="25"/>
  <c r="P918" i="25"/>
  <c r="O918" i="25"/>
  <c r="P934" i="25"/>
  <c r="O934" i="25"/>
  <c r="P950" i="25"/>
  <c r="O950" i="25"/>
  <c r="P966" i="25"/>
  <c r="O966" i="25"/>
  <c r="P982" i="25"/>
  <c r="O982" i="25"/>
  <c r="P998" i="25"/>
  <c r="O998" i="25"/>
  <c r="P1018" i="25"/>
  <c r="O1018" i="25"/>
  <c r="P881" i="25"/>
  <c r="O881" i="25"/>
  <c r="P913" i="25"/>
  <c r="O913" i="25"/>
  <c r="P945" i="25"/>
  <c r="O945" i="25"/>
  <c r="P977" i="25"/>
  <c r="O977" i="25"/>
  <c r="P1009" i="25"/>
  <c r="O1009" i="25"/>
  <c r="P708" i="25"/>
  <c r="O708" i="25"/>
  <c r="P486" i="25"/>
  <c r="O486" i="25"/>
  <c r="P418" i="25"/>
  <c r="O418" i="25"/>
  <c r="P354" i="25"/>
  <c r="O354" i="25"/>
  <c r="P290" i="25"/>
  <c r="O290" i="25"/>
  <c r="P226" i="25"/>
  <c r="O226" i="25"/>
  <c r="P162" i="25"/>
  <c r="O162" i="25"/>
  <c r="P98" i="25"/>
  <c r="O98" i="25"/>
  <c r="P34" i="25"/>
  <c r="O34" i="25"/>
  <c r="P652" i="25"/>
  <c r="O652" i="25"/>
  <c r="P448" i="25"/>
  <c r="O448" i="25"/>
  <c r="P320" i="25"/>
  <c r="O320" i="25"/>
  <c r="P192" i="25"/>
  <c r="O192" i="25"/>
  <c r="P64" i="25"/>
  <c r="O64" i="25"/>
  <c r="P736" i="25"/>
  <c r="O736" i="25"/>
  <c r="P846" i="25"/>
  <c r="O846" i="25"/>
  <c r="P830" i="25"/>
  <c r="O830" i="25"/>
  <c r="P814" i="25"/>
  <c r="O814" i="25"/>
  <c r="P798" i="25"/>
  <c r="O798" i="25"/>
  <c r="P782" i="25"/>
  <c r="O782" i="25"/>
  <c r="P766" i="25"/>
  <c r="O766" i="25"/>
  <c r="P750" i="25"/>
  <c r="O750" i="25"/>
  <c r="P734" i="25"/>
  <c r="O734" i="25"/>
  <c r="P718" i="25"/>
  <c r="O718" i="25"/>
  <c r="P702" i="25"/>
  <c r="O702" i="25"/>
  <c r="P686" i="25"/>
  <c r="O686" i="25"/>
  <c r="P670" i="25"/>
  <c r="O670" i="25"/>
  <c r="P654" i="25"/>
  <c r="O654" i="25"/>
  <c r="P638" i="25"/>
  <c r="O638" i="25"/>
  <c r="P622" i="25"/>
  <c r="O622" i="25"/>
  <c r="P606" i="25"/>
  <c r="O606" i="25"/>
  <c r="P574" i="25"/>
  <c r="O574" i="25"/>
  <c r="P542" i="25"/>
  <c r="O542" i="25"/>
  <c r="P515" i="25"/>
  <c r="O515" i="25"/>
  <c r="P499" i="25"/>
  <c r="O499" i="25"/>
  <c r="P483" i="25"/>
  <c r="O483" i="25"/>
  <c r="P467" i="25"/>
  <c r="O467" i="25"/>
  <c r="P451" i="25"/>
  <c r="O451" i="25"/>
  <c r="P435" i="25"/>
  <c r="O435" i="25"/>
  <c r="P419" i="25"/>
  <c r="O419" i="25"/>
  <c r="P403" i="25"/>
  <c r="O403" i="25"/>
  <c r="P387" i="25"/>
  <c r="O387" i="25"/>
  <c r="P371" i="25"/>
  <c r="O371" i="25"/>
  <c r="P355" i="25"/>
  <c r="O355" i="25"/>
  <c r="P339" i="25"/>
  <c r="O339" i="25"/>
  <c r="P323" i="25"/>
  <c r="O323" i="25"/>
  <c r="P307" i="25"/>
  <c r="O307" i="25"/>
  <c r="P291" i="25"/>
  <c r="O291" i="25"/>
  <c r="P275" i="25"/>
  <c r="O275" i="25"/>
  <c r="P259" i="25"/>
  <c r="O259" i="25"/>
  <c r="P243" i="25"/>
  <c r="O243" i="25"/>
  <c r="P227" i="25"/>
  <c r="O227" i="25"/>
  <c r="P211" i="25"/>
  <c r="O211" i="25"/>
  <c r="P195" i="25"/>
  <c r="O195" i="25"/>
  <c r="P179" i="25"/>
  <c r="O179" i="25"/>
  <c r="P163" i="25"/>
  <c r="O163" i="25"/>
  <c r="P147" i="25"/>
  <c r="O147" i="25"/>
  <c r="P131" i="25"/>
  <c r="O131" i="25"/>
  <c r="P115" i="25"/>
  <c r="O115" i="25"/>
  <c r="P99" i="25"/>
  <c r="O99" i="25"/>
  <c r="P83" i="25"/>
  <c r="O83" i="25"/>
  <c r="P67" i="25"/>
  <c r="O67" i="25"/>
  <c r="P51" i="25"/>
  <c r="O51" i="25"/>
  <c r="P35" i="25"/>
  <c r="O35" i="25"/>
  <c r="P523" i="25"/>
  <c r="O523" i="25"/>
  <c r="P539" i="25"/>
  <c r="O539" i="25"/>
  <c r="P555" i="25"/>
  <c r="O555" i="25"/>
  <c r="P571" i="25"/>
  <c r="O571" i="25"/>
  <c r="P587" i="25"/>
  <c r="O587" i="25"/>
  <c r="P603" i="25"/>
  <c r="O603" i="25"/>
  <c r="P619" i="25"/>
  <c r="O619" i="25"/>
  <c r="P635" i="25"/>
  <c r="O635" i="25"/>
  <c r="P651" i="25"/>
  <c r="O651" i="25"/>
  <c r="P667" i="25"/>
  <c r="O667" i="25"/>
  <c r="P683" i="25"/>
  <c r="O683" i="25"/>
  <c r="P699" i="25"/>
  <c r="O699" i="25"/>
  <c r="P715" i="25"/>
  <c r="O715" i="25"/>
  <c r="P731" i="25"/>
  <c r="O731" i="25"/>
  <c r="P747" i="25"/>
  <c r="O747" i="25"/>
  <c r="P763" i="25"/>
  <c r="O763" i="25"/>
  <c r="P779" i="25"/>
  <c r="O779" i="25"/>
  <c r="P795" i="25"/>
  <c r="O795" i="25"/>
  <c r="P811" i="25"/>
  <c r="O811" i="25"/>
  <c r="P827" i="25"/>
  <c r="O827" i="25"/>
  <c r="P843" i="25"/>
  <c r="O843" i="25"/>
  <c r="P866" i="25"/>
  <c r="O866" i="25"/>
  <c r="P882" i="25"/>
  <c r="O882" i="25"/>
  <c r="P898" i="25"/>
  <c r="O898" i="25"/>
  <c r="P914" i="25"/>
  <c r="O914" i="25"/>
  <c r="P930" i="25"/>
  <c r="O930" i="25"/>
  <c r="P946" i="25"/>
  <c r="O946" i="25"/>
  <c r="P962" i="25"/>
  <c r="O962" i="25"/>
  <c r="P978" i="25"/>
  <c r="O978" i="25"/>
  <c r="P994" i="25"/>
  <c r="O994" i="25"/>
  <c r="P1010" i="25"/>
  <c r="O1010" i="25"/>
  <c r="P873" i="25"/>
  <c r="O873" i="25"/>
  <c r="P905" i="25"/>
  <c r="O905" i="25"/>
  <c r="P937" i="25"/>
  <c r="O937" i="25"/>
  <c r="P969" i="25"/>
  <c r="O969" i="25"/>
  <c r="P1001" i="25"/>
  <c r="O1001" i="25"/>
  <c r="P772" i="25"/>
  <c r="O772" i="25"/>
  <c r="P518" i="25"/>
  <c r="O518" i="25"/>
  <c r="P434" i="25"/>
  <c r="O434" i="25"/>
  <c r="P370" i="25"/>
  <c r="O370" i="25"/>
  <c r="P306" i="25"/>
  <c r="O306" i="25"/>
  <c r="P242" i="25"/>
  <c r="O242" i="25"/>
  <c r="P178" i="25"/>
  <c r="O178" i="25"/>
  <c r="P114" i="25"/>
  <c r="O114" i="25"/>
  <c r="P50" i="25"/>
  <c r="O50" i="25"/>
  <c r="P716" i="25"/>
  <c r="O716" i="25"/>
  <c r="P482" i="25"/>
  <c r="O482" i="25"/>
  <c r="P352" i="25"/>
  <c r="O352" i="25"/>
  <c r="P224" i="25"/>
  <c r="O224" i="25"/>
  <c r="P96" i="25"/>
  <c r="O96" i="25"/>
  <c r="P544" i="25"/>
  <c r="O544" i="25"/>
  <c r="P800" i="25"/>
  <c r="O800" i="25"/>
  <c r="O594" i="25"/>
  <c r="P594" i="25"/>
  <c r="O578" i="25"/>
  <c r="P578" i="25"/>
  <c r="O562" i="25"/>
  <c r="P562" i="25"/>
  <c r="O546" i="25"/>
  <c r="P546" i="25"/>
  <c r="O530" i="25"/>
  <c r="P530" i="25"/>
  <c r="O517" i="25"/>
  <c r="P517" i="25"/>
  <c r="O509" i="25"/>
  <c r="P509" i="25"/>
  <c r="O501" i="25"/>
  <c r="P501" i="25"/>
  <c r="O493" i="25"/>
  <c r="P493" i="25"/>
  <c r="O485" i="25"/>
  <c r="P485" i="25"/>
  <c r="O477" i="25"/>
  <c r="P477" i="25"/>
  <c r="O469" i="25"/>
  <c r="P469" i="25"/>
  <c r="O461" i="25"/>
  <c r="P461" i="25"/>
  <c r="O453" i="25"/>
  <c r="P453" i="25"/>
  <c r="O445" i="25"/>
  <c r="P445" i="25"/>
  <c r="O437" i="25"/>
  <c r="P437" i="25"/>
  <c r="O429" i="25"/>
  <c r="P429" i="25"/>
  <c r="O421" i="25"/>
  <c r="P421" i="25"/>
  <c r="O413" i="25"/>
  <c r="P413" i="25"/>
  <c r="O405" i="25"/>
  <c r="P405" i="25"/>
  <c r="O397" i="25"/>
  <c r="P397" i="25"/>
  <c r="O389" i="25"/>
  <c r="P389" i="25"/>
  <c r="O381" i="25"/>
  <c r="P381" i="25"/>
  <c r="O373" i="25"/>
  <c r="P373" i="25"/>
  <c r="O365" i="25"/>
  <c r="P365" i="25"/>
  <c r="O357" i="25"/>
  <c r="P357" i="25"/>
  <c r="O349" i="25"/>
  <c r="P349" i="25"/>
  <c r="O341" i="25"/>
  <c r="P341" i="25"/>
  <c r="O333" i="25"/>
  <c r="P333" i="25"/>
  <c r="O325" i="25"/>
  <c r="P325" i="25"/>
  <c r="O317" i="25"/>
  <c r="P317" i="25"/>
  <c r="O309" i="25"/>
  <c r="P309" i="25"/>
  <c r="O301" i="25"/>
  <c r="P301" i="25"/>
  <c r="O293" i="25"/>
  <c r="P293" i="25"/>
  <c r="O285" i="25"/>
  <c r="P285" i="25"/>
  <c r="O277" i="25"/>
  <c r="P277" i="25"/>
  <c r="O269" i="25"/>
  <c r="P269" i="25"/>
  <c r="O261" i="25"/>
  <c r="P261" i="25"/>
  <c r="O253" i="25"/>
  <c r="P253" i="25"/>
  <c r="O245" i="25"/>
  <c r="P245" i="25"/>
  <c r="O237" i="25"/>
  <c r="P237" i="25"/>
  <c r="O229" i="25"/>
  <c r="P229" i="25"/>
  <c r="O221" i="25"/>
  <c r="P221" i="25"/>
  <c r="O213" i="25"/>
  <c r="P213" i="25"/>
  <c r="O205" i="25"/>
  <c r="P205" i="25"/>
  <c r="P197" i="25"/>
  <c r="O197" i="25"/>
  <c r="P189" i="25"/>
  <c r="O189" i="25"/>
  <c r="P181" i="25"/>
  <c r="O181" i="25"/>
  <c r="P173" i="25"/>
  <c r="O173" i="25"/>
  <c r="P165" i="25"/>
  <c r="O165" i="25"/>
  <c r="P157" i="25"/>
  <c r="O157" i="25"/>
  <c r="P149" i="25"/>
  <c r="O149" i="25"/>
  <c r="P141" i="25"/>
  <c r="O141" i="25"/>
  <c r="P133" i="25"/>
  <c r="O133" i="25"/>
  <c r="P125" i="25"/>
  <c r="O125" i="25"/>
  <c r="P117" i="25"/>
  <c r="O117" i="25"/>
  <c r="P109" i="25"/>
  <c r="O109" i="25"/>
  <c r="P101" i="25"/>
  <c r="O101" i="25"/>
  <c r="P93" i="25"/>
  <c r="O93" i="25"/>
  <c r="P85" i="25"/>
  <c r="O85" i="25"/>
  <c r="P77" i="25"/>
  <c r="O77" i="25"/>
  <c r="P69" i="25"/>
  <c r="O69" i="25"/>
  <c r="P61" i="25"/>
  <c r="O61" i="25"/>
  <c r="P53" i="25"/>
  <c r="O53" i="25"/>
  <c r="P45" i="25"/>
  <c r="O45" i="25"/>
  <c r="P37" i="25"/>
  <c r="O37" i="25"/>
  <c r="P29" i="25"/>
  <c r="O29" i="25"/>
  <c r="P521" i="25"/>
  <c r="O521" i="25"/>
  <c r="P529" i="25"/>
  <c r="O529" i="25"/>
  <c r="O537" i="25"/>
  <c r="P537" i="25"/>
  <c r="O545" i="25"/>
  <c r="P545" i="25"/>
  <c r="O553" i="25"/>
  <c r="P553" i="25"/>
  <c r="O561" i="25"/>
  <c r="P561" i="25"/>
  <c r="O569" i="25"/>
  <c r="P569" i="25"/>
  <c r="O577" i="25"/>
  <c r="P577" i="25"/>
  <c r="O585" i="25"/>
  <c r="P585" i="25"/>
  <c r="O593" i="25"/>
  <c r="P593" i="25"/>
  <c r="O601" i="25"/>
  <c r="P601" i="25"/>
  <c r="O609" i="25"/>
  <c r="P609" i="25"/>
  <c r="O617" i="25"/>
  <c r="P617" i="25"/>
  <c r="O625" i="25"/>
  <c r="P625" i="25"/>
  <c r="O633" i="25"/>
  <c r="P633" i="25"/>
  <c r="O641" i="25"/>
  <c r="P641" i="25"/>
  <c r="O649" i="25"/>
  <c r="P649" i="25"/>
  <c r="O657" i="25"/>
  <c r="P657" i="25"/>
  <c r="O665" i="25"/>
  <c r="P665" i="25"/>
  <c r="O673" i="25"/>
  <c r="P673" i="25"/>
  <c r="O681" i="25"/>
  <c r="P681" i="25"/>
  <c r="O689" i="25"/>
  <c r="P689" i="25"/>
  <c r="O697" i="25"/>
  <c r="P697" i="25"/>
  <c r="O705" i="25"/>
  <c r="P705" i="25"/>
  <c r="O713" i="25"/>
  <c r="P713" i="25"/>
  <c r="O721" i="25"/>
  <c r="P721" i="25"/>
  <c r="O729" i="25"/>
  <c r="P729" i="25"/>
  <c r="O737" i="25"/>
  <c r="P737" i="25"/>
  <c r="O745" i="25"/>
  <c r="P745" i="25"/>
  <c r="O753" i="25"/>
  <c r="P753" i="25"/>
  <c r="O761" i="25"/>
  <c r="P761" i="25"/>
  <c r="O769" i="25"/>
  <c r="P769" i="25"/>
  <c r="O777" i="25"/>
  <c r="P777" i="25"/>
  <c r="O785" i="25"/>
  <c r="P785" i="25"/>
  <c r="O793" i="25"/>
  <c r="P793" i="25"/>
  <c r="O801" i="25"/>
  <c r="P801" i="25"/>
  <c r="O809" i="25"/>
  <c r="P809" i="25"/>
  <c r="O817" i="25"/>
  <c r="P817" i="25"/>
  <c r="O825" i="25"/>
  <c r="P825" i="25"/>
  <c r="O833" i="25"/>
  <c r="P833" i="25"/>
  <c r="O841" i="25"/>
  <c r="P841" i="25"/>
  <c r="O849" i="25"/>
  <c r="P849" i="25"/>
  <c r="O862" i="25"/>
  <c r="P862" i="25"/>
  <c r="O872" i="25"/>
  <c r="P872" i="25"/>
  <c r="O880" i="25"/>
  <c r="P880" i="25"/>
  <c r="O888" i="25"/>
  <c r="P888" i="25"/>
  <c r="O896" i="25"/>
  <c r="P896" i="25"/>
  <c r="O904" i="25"/>
  <c r="P904" i="25"/>
  <c r="O912" i="25"/>
  <c r="P912" i="25"/>
  <c r="O920" i="25"/>
  <c r="P920" i="25"/>
  <c r="O928" i="25"/>
  <c r="P928" i="25"/>
  <c r="O936" i="25"/>
  <c r="P936" i="25"/>
  <c r="O944" i="25"/>
  <c r="P944" i="25"/>
  <c r="O952" i="25"/>
  <c r="P952" i="25"/>
  <c r="O960" i="25"/>
  <c r="P960" i="25"/>
  <c r="O968" i="25"/>
  <c r="P968" i="25"/>
  <c r="O976" i="25"/>
  <c r="P976" i="25"/>
  <c r="O984" i="25"/>
  <c r="P984" i="25"/>
  <c r="O992" i="25"/>
  <c r="P992" i="25"/>
  <c r="O1000" i="25"/>
  <c r="P1000" i="25"/>
  <c r="O1008" i="25"/>
  <c r="P1008" i="25"/>
  <c r="P853" i="25"/>
  <c r="O853" i="25"/>
  <c r="P869" i="25"/>
  <c r="O869" i="25"/>
  <c r="P885" i="25"/>
  <c r="O885" i="25"/>
  <c r="P901" i="25"/>
  <c r="O901" i="25"/>
  <c r="P917" i="25"/>
  <c r="O917" i="25"/>
  <c r="P933" i="25"/>
  <c r="O933" i="25"/>
  <c r="P949" i="25"/>
  <c r="O949" i="25"/>
  <c r="P965" i="25"/>
  <c r="O965" i="25"/>
  <c r="P981" i="25"/>
  <c r="O981" i="25"/>
  <c r="P997" i="25"/>
  <c r="O997" i="25"/>
  <c r="P1013" i="25"/>
  <c r="O1013" i="25"/>
  <c r="P804" i="25"/>
  <c r="O804" i="25"/>
  <c r="P676" i="25"/>
  <c r="O676" i="25"/>
  <c r="P548" i="25"/>
  <c r="O548" i="25"/>
  <c r="P474" i="25"/>
  <c r="O474" i="25"/>
  <c r="P442" i="25"/>
  <c r="O442" i="25"/>
  <c r="P410" i="25"/>
  <c r="O410" i="25"/>
  <c r="P378" i="25"/>
  <c r="O378" i="25"/>
  <c r="P346" i="25"/>
  <c r="O346" i="25"/>
  <c r="P314" i="25"/>
  <c r="O314" i="25"/>
  <c r="P282" i="25"/>
  <c r="O282" i="25"/>
  <c r="P250" i="25"/>
  <c r="O250" i="25"/>
  <c r="P218" i="25"/>
  <c r="O218" i="25"/>
  <c r="P186" i="25"/>
  <c r="O186" i="25"/>
  <c r="P154" i="25"/>
  <c r="O154" i="25"/>
  <c r="P122" i="25"/>
  <c r="O122" i="25"/>
  <c r="P90" i="25"/>
  <c r="O90" i="25"/>
  <c r="P58" i="25"/>
  <c r="O58" i="25"/>
  <c r="P26" i="25"/>
  <c r="O26" i="25"/>
  <c r="P748" i="25"/>
  <c r="O748" i="25"/>
  <c r="P620" i="25"/>
  <c r="O620" i="25"/>
  <c r="P506" i="25"/>
  <c r="O506" i="25"/>
  <c r="P432" i="25"/>
  <c r="O432" i="25"/>
  <c r="P368" i="25"/>
  <c r="O368" i="25"/>
  <c r="P304" i="25"/>
  <c r="O304" i="25"/>
  <c r="P240" i="25"/>
  <c r="O240" i="25"/>
  <c r="P176" i="25"/>
  <c r="O176" i="25"/>
  <c r="P112" i="25"/>
  <c r="O112" i="25"/>
  <c r="P48" i="25"/>
  <c r="O48" i="25"/>
  <c r="P516" i="25"/>
  <c r="O516" i="25"/>
  <c r="P640" i="25"/>
  <c r="O640" i="25"/>
  <c r="P768" i="25"/>
  <c r="O768" i="25"/>
  <c r="O1012" i="25"/>
  <c r="P1012" i="25"/>
  <c r="O1020" i="25"/>
  <c r="P1020" i="25"/>
  <c r="O859" i="25"/>
  <c r="P859" i="25"/>
  <c r="O867" i="25"/>
  <c r="P867" i="25"/>
  <c r="O875" i="25"/>
  <c r="P875" i="25"/>
  <c r="O883" i="25"/>
  <c r="P883" i="25"/>
  <c r="O891" i="25"/>
  <c r="P891" i="25"/>
  <c r="O899" i="25"/>
  <c r="P899" i="25"/>
  <c r="O907" i="25"/>
  <c r="P907" i="25"/>
  <c r="O915" i="25"/>
  <c r="P915" i="25"/>
  <c r="O923" i="25"/>
  <c r="P923" i="25"/>
  <c r="O931" i="25"/>
  <c r="P931" i="25"/>
  <c r="O939" i="25"/>
  <c r="P939" i="25"/>
  <c r="O947" i="25"/>
  <c r="P947" i="25"/>
  <c r="O955" i="25"/>
  <c r="P955" i="25"/>
  <c r="O963" i="25"/>
  <c r="P963" i="25"/>
  <c r="O971" i="25"/>
  <c r="P971" i="25"/>
  <c r="O979" i="25"/>
  <c r="P979" i="25"/>
  <c r="O987" i="25"/>
  <c r="P987" i="25"/>
  <c r="O995" i="25"/>
  <c r="P995" i="25"/>
  <c r="O1003" i="25"/>
  <c r="P1003" i="25"/>
  <c r="O1011" i="25"/>
  <c r="P1011" i="25"/>
  <c r="O1019" i="25"/>
  <c r="P1019" i="25"/>
  <c r="O820" i="25"/>
  <c r="P820" i="25"/>
  <c r="O756" i="25"/>
  <c r="P756" i="25"/>
  <c r="O692" i="25"/>
  <c r="P692" i="25"/>
  <c r="O628" i="25"/>
  <c r="P628" i="25"/>
  <c r="O564" i="25"/>
  <c r="P564" i="25"/>
  <c r="O510" i="25"/>
  <c r="P510" i="25"/>
  <c r="O478" i="25"/>
  <c r="P478" i="25"/>
  <c r="O462" i="25"/>
  <c r="P462" i="25"/>
  <c r="O446" i="25"/>
  <c r="P446" i="25"/>
  <c r="O430" i="25"/>
  <c r="P430" i="25"/>
  <c r="O414" i="25"/>
  <c r="P414" i="25"/>
  <c r="O398" i="25"/>
  <c r="P398" i="25"/>
  <c r="O382" i="25"/>
  <c r="P382" i="25"/>
  <c r="O366" i="25"/>
  <c r="P366" i="25"/>
  <c r="O350" i="25"/>
  <c r="P350" i="25"/>
  <c r="O334" i="25"/>
  <c r="P334" i="25"/>
  <c r="O318" i="25"/>
  <c r="P318" i="25"/>
  <c r="O302" i="25"/>
  <c r="P302" i="25"/>
  <c r="O286" i="25"/>
  <c r="P286" i="25"/>
  <c r="O270" i="25"/>
  <c r="P270" i="25"/>
  <c r="O254" i="25"/>
  <c r="P254" i="25"/>
  <c r="O238" i="25"/>
  <c r="P238" i="25"/>
  <c r="O222" i="25"/>
  <c r="P222" i="25"/>
  <c r="O206" i="25"/>
  <c r="P206" i="25"/>
  <c r="O190" i="25"/>
  <c r="P190" i="25"/>
  <c r="O174" i="25"/>
  <c r="P174" i="25"/>
  <c r="O158" i="25"/>
  <c r="P158" i="25"/>
  <c r="O142" i="25"/>
  <c r="P142" i="25"/>
  <c r="O126" i="25"/>
  <c r="P126" i="25"/>
  <c r="O110" i="25"/>
  <c r="P110" i="25"/>
  <c r="O94" i="25"/>
  <c r="P94" i="25"/>
  <c r="O78" i="25"/>
  <c r="P78" i="25"/>
  <c r="O62" i="25"/>
  <c r="P62" i="25"/>
  <c r="O46" i="25"/>
  <c r="P46" i="25"/>
  <c r="P30" i="25"/>
  <c r="O30" i="25"/>
  <c r="P828" i="25"/>
  <c r="O828" i="25"/>
  <c r="P764" i="25"/>
  <c r="O764" i="25"/>
  <c r="P700" i="25"/>
  <c r="O700" i="25"/>
  <c r="P636" i="25"/>
  <c r="O636" i="25"/>
  <c r="P572" i="25"/>
  <c r="O572" i="25"/>
  <c r="P514" i="25"/>
  <c r="O514" i="25"/>
  <c r="P472" i="25"/>
  <c r="O472" i="25"/>
  <c r="P440" i="25"/>
  <c r="O440" i="25"/>
  <c r="P408" i="25"/>
  <c r="O408" i="25"/>
  <c r="P376" i="25"/>
  <c r="O376" i="25"/>
  <c r="P344" i="25"/>
  <c r="O344" i="25"/>
  <c r="P312" i="25"/>
  <c r="O312" i="25"/>
  <c r="P280" i="25"/>
  <c r="O280" i="25"/>
  <c r="P248" i="25"/>
  <c r="O248" i="25"/>
  <c r="P216" i="25"/>
  <c r="O216" i="25"/>
  <c r="P184" i="25"/>
  <c r="O184" i="25"/>
  <c r="P152" i="25"/>
  <c r="O152" i="25"/>
  <c r="P120" i="25"/>
  <c r="O120" i="25"/>
  <c r="P88" i="25"/>
  <c r="O88" i="25"/>
  <c r="P56" i="25"/>
  <c r="O56" i="25"/>
  <c r="P24" i="25"/>
  <c r="O24" i="25"/>
  <c r="P508" i="25"/>
  <c r="O508" i="25"/>
  <c r="P560" i="25"/>
  <c r="O560" i="25"/>
  <c r="P624" i="25"/>
  <c r="O624" i="25"/>
  <c r="P688" i="25"/>
  <c r="O688" i="25"/>
  <c r="P752" i="25"/>
  <c r="O752" i="25"/>
  <c r="P816" i="25"/>
  <c r="O816" i="25"/>
  <c r="P490" i="25"/>
  <c r="O490" i="25"/>
  <c r="P468" i="25"/>
  <c r="O468" i="25"/>
  <c r="P452" i="25"/>
  <c r="O452" i="25"/>
  <c r="P436" i="25"/>
  <c r="O436" i="25"/>
  <c r="P420" i="25"/>
  <c r="O420" i="25"/>
  <c r="P404" i="25"/>
  <c r="O404" i="25"/>
  <c r="P388" i="25"/>
  <c r="O388" i="25"/>
  <c r="P372" i="25"/>
  <c r="O372" i="25"/>
  <c r="P356" i="25"/>
  <c r="O356" i="25"/>
  <c r="P340" i="25"/>
  <c r="O340" i="25"/>
  <c r="P324" i="25"/>
  <c r="O324" i="25"/>
  <c r="P308" i="25"/>
  <c r="O308" i="25"/>
  <c r="P292" i="25"/>
  <c r="O292" i="25"/>
  <c r="P276" i="25"/>
  <c r="O276" i="25"/>
  <c r="P260" i="25"/>
  <c r="O260" i="25"/>
  <c r="P244" i="25"/>
  <c r="O244" i="25"/>
  <c r="P228" i="25"/>
  <c r="O228" i="25"/>
  <c r="P212" i="25"/>
  <c r="O212" i="25"/>
  <c r="P196" i="25"/>
  <c r="O196" i="25"/>
  <c r="P180" i="25"/>
  <c r="O180" i="25"/>
  <c r="P164" i="25"/>
  <c r="O164" i="25"/>
  <c r="P148" i="25"/>
  <c r="O148" i="25"/>
  <c r="P132" i="25"/>
  <c r="O132" i="25"/>
  <c r="P116" i="25"/>
  <c r="O116" i="25"/>
  <c r="P100" i="25"/>
  <c r="O100" i="25"/>
  <c r="P84" i="25"/>
  <c r="O84" i="25"/>
  <c r="P68" i="25"/>
  <c r="O68" i="25"/>
  <c r="P52" i="25"/>
  <c r="O52" i="25"/>
  <c r="P36" i="25"/>
  <c r="O36" i="25"/>
  <c r="P480" i="25"/>
  <c r="O480" i="25"/>
  <c r="P496" i="25"/>
  <c r="O496" i="25"/>
  <c r="P512" i="25"/>
  <c r="O512" i="25"/>
  <c r="P536" i="25"/>
  <c r="O536" i="25"/>
  <c r="P568" i="25"/>
  <c r="O568" i="25"/>
  <c r="P600" i="25"/>
  <c r="O600" i="25"/>
  <c r="P632" i="25"/>
  <c r="O632" i="25"/>
  <c r="P664" i="25"/>
  <c r="O664" i="25"/>
  <c r="P696" i="25"/>
  <c r="O696" i="25"/>
  <c r="P728" i="25"/>
  <c r="O728" i="25"/>
  <c r="P760" i="25"/>
  <c r="O760" i="25"/>
  <c r="P792" i="25"/>
  <c r="O792" i="25"/>
  <c r="P824" i="25"/>
  <c r="O824" i="25"/>
  <c r="P860" i="25"/>
  <c r="O860" i="25"/>
  <c r="O850" i="25"/>
  <c r="P850" i="25"/>
  <c r="O818" i="25"/>
  <c r="P818" i="25"/>
  <c r="O786" i="25"/>
  <c r="P786" i="25"/>
  <c r="O754" i="25"/>
  <c r="P754" i="25"/>
  <c r="O722" i="25"/>
  <c r="P722" i="25"/>
  <c r="O690" i="25"/>
  <c r="P690" i="25"/>
  <c r="O658" i="25"/>
  <c r="P658" i="25"/>
  <c r="O626" i="25"/>
  <c r="P626" i="25"/>
  <c r="P582" i="25"/>
  <c r="O582" i="25"/>
  <c r="P519" i="25"/>
  <c r="O519" i="25"/>
  <c r="P487" i="25"/>
  <c r="O487" i="25"/>
  <c r="P455" i="25"/>
  <c r="O455" i="25"/>
  <c r="P423" i="25"/>
  <c r="O423" i="25"/>
  <c r="P391" i="25"/>
  <c r="O391" i="25"/>
  <c r="P359" i="25"/>
  <c r="O359" i="25"/>
  <c r="P327" i="25"/>
  <c r="O327" i="25"/>
  <c r="P295" i="25"/>
  <c r="O295" i="25"/>
  <c r="P263" i="25"/>
  <c r="O263" i="25"/>
  <c r="P231" i="25"/>
  <c r="O231" i="25"/>
  <c r="P199" i="25"/>
  <c r="O199" i="25"/>
  <c r="P167" i="25"/>
  <c r="O167" i="25"/>
  <c r="P135" i="25"/>
  <c r="O135" i="25"/>
  <c r="P103" i="25"/>
  <c r="O103" i="25"/>
  <c r="P71" i="25"/>
  <c r="O71" i="25"/>
  <c r="P39" i="25"/>
  <c r="O39" i="25"/>
  <c r="P535" i="25"/>
  <c r="O535" i="25"/>
  <c r="P567" i="25"/>
  <c r="O567" i="25"/>
  <c r="P599" i="25"/>
  <c r="O599" i="25"/>
  <c r="P631" i="25"/>
  <c r="O631" i="25"/>
  <c r="O864" i="25"/>
  <c r="P864" i="25"/>
  <c r="O826" i="25"/>
  <c r="P826" i="25"/>
  <c r="O794" i="25"/>
  <c r="P794" i="25"/>
  <c r="O762" i="25"/>
  <c r="P762" i="25"/>
  <c r="O730" i="25"/>
  <c r="P730" i="25"/>
  <c r="O698" i="25"/>
  <c r="P698" i="25"/>
  <c r="O666" i="25"/>
  <c r="P666" i="25"/>
  <c r="O634" i="25"/>
  <c r="P634" i="25"/>
  <c r="P598" i="25"/>
  <c r="O598" i="25"/>
  <c r="P534" i="25"/>
  <c r="O534" i="25"/>
  <c r="P495" i="25"/>
  <c r="O495" i="25"/>
  <c r="P463" i="25"/>
  <c r="O463" i="25"/>
  <c r="P431" i="25"/>
  <c r="O431" i="25"/>
  <c r="P399" i="25"/>
  <c r="O399" i="25"/>
  <c r="P367" i="25"/>
  <c r="O367" i="25"/>
  <c r="P335" i="25"/>
  <c r="O335" i="25"/>
  <c r="P303" i="25"/>
  <c r="O303" i="25"/>
  <c r="P271" i="25"/>
  <c r="O271" i="25"/>
  <c r="P239" i="25"/>
  <c r="O239" i="25"/>
  <c r="P207" i="25"/>
  <c r="O207" i="25"/>
  <c r="P175" i="25"/>
  <c r="O175" i="25"/>
  <c r="P143" i="25"/>
  <c r="O143" i="25"/>
  <c r="P111" i="25"/>
  <c r="O111" i="25"/>
  <c r="P79" i="25"/>
  <c r="O79" i="25"/>
  <c r="P47" i="25"/>
  <c r="O47" i="25"/>
  <c r="P527" i="25"/>
  <c r="O527" i="25"/>
  <c r="P559" i="25"/>
  <c r="O559" i="25"/>
  <c r="P591" i="25"/>
  <c r="O591" i="25"/>
  <c r="P623" i="25"/>
  <c r="O623" i="25"/>
  <c r="P608" i="25"/>
  <c r="O608" i="25"/>
  <c r="P663" i="25"/>
  <c r="O663" i="25"/>
  <c r="P679" i="25"/>
  <c r="O679" i="25"/>
  <c r="P695" i="25"/>
  <c r="O695" i="25"/>
  <c r="P711" i="25"/>
  <c r="O711" i="25"/>
  <c r="P727" i="25"/>
  <c r="O727" i="25"/>
  <c r="P743" i="25"/>
  <c r="O743" i="25"/>
  <c r="P759" i="25"/>
  <c r="O759" i="25"/>
  <c r="P775" i="25"/>
  <c r="O775" i="25"/>
  <c r="P791" i="25"/>
  <c r="O791" i="25"/>
  <c r="P807" i="25"/>
  <c r="O807" i="25"/>
  <c r="P823" i="25"/>
  <c r="O823" i="25"/>
  <c r="P839" i="25"/>
  <c r="O839" i="25"/>
  <c r="P858" i="25"/>
  <c r="O858" i="25"/>
  <c r="P878" i="25"/>
  <c r="O878" i="25"/>
  <c r="P894" i="25"/>
  <c r="O894" i="25"/>
  <c r="P910" i="25"/>
  <c r="O910" i="25"/>
  <c r="P926" i="25"/>
  <c r="O926" i="25"/>
  <c r="P942" i="25"/>
  <c r="O942" i="25"/>
  <c r="P958" i="25"/>
  <c r="O958" i="25"/>
  <c r="P974" i="25"/>
  <c r="O974" i="25"/>
  <c r="P990" i="25"/>
  <c r="O990" i="25"/>
  <c r="P1006" i="25"/>
  <c r="O1006" i="25"/>
  <c r="P865" i="25"/>
  <c r="O865" i="25"/>
  <c r="P897" i="25"/>
  <c r="O897" i="25"/>
  <c r="P929" i="25"/>
  <c r="O929" i="25"/>
  <c r="P961" i="25"/>
  <c r="O961" i="25"/>
  <c r="P993" i="25"/>
  <c r="O993" i="25"/>
  <c r="P836" i="25"/>
  <c r="O836" i="25"/>
  <c r="P580" i="25"/>
  <c r="O580" i="25"/>
  <c r="P450" i="25"/>
  <c r="O450" i="25"/>
  <c r="P386" i="25"/>
  <c r="O386" i="25"/>
  <c r="P322" i="25"/>
  <c r="O322" i="25"/>
  <c r="P258" i="25"/>
  <c r="O258" i="25"/>
  <c r="P194" i="25"/>
  <c r="O194" i="25"/>
  <c r="P130" i="25"/>
  <c r="O130" i="25"/>
  <c r="P66" i="25"/>
  <c r="O66" i="25"/>
  <c r="P780" i="25"/>
  <c r="O780" i="25"/>
  <c r="P524" i="25"/>
  <c r="O524" i="25"/>
  <c r="P384" i="25"/>
  <c r="O384" i="25"/>
  <c r="P256" i="25"/>
  <c r="O256" i="25"/>
  <c r="P128" i="25"/>
  <c r="O128" i="25"/>
  <c r="P500" i="25"/>
  <c r="O500" i="25"/>
  <c r="P856" i="25"/>
  <c r="O856" i="25"/>
  <c r="P838" i="25"/>
  <c r="O838" i="25"/>
  <c r="P822" i="25"/>
  <c r="O822" i="25"/>
  <c r="P806" i="25"/>
  <c r="O806" i="25"/>
  <c r="P790" i="25"/>
  <c r="O790" i="25"/>
  <c r="P774" i="25"/>
  <c r="O774" i="25"/>
  <c r="P758" i="25"/>
  <c r="O758" i="25"/>
  <c r="P742" i="25"/>
  <c r="O742" i="25"/>
  <c r="P726" i="25"/>
  <c r="O726" i="25"/>
  <c r="P710" i="25"/>
  <c r="O710" i="25"/>
  <c r="P694" i="25"/>
  <c r="O694" i="25"/>
  <c r="P678" i="25"/>
  <c r="O678" i="25"/>
  <c r="P662" i="25"/>
  <c r="O662" i="25"/>
  <c r="P646" i="25"/>
  <c r="O646" i="25"/>
  <c r="P630" i="25"/>
  <c r="O630" i="25"/>
  <c r="P614" i="25"/>
  <c r="O614" i="25"/>
  <c r="P590" i="25"/>
  <c r="O590" i="25"/>
  <c r="P558" i="25"/>
  <c r="O558" i="25"/>
  <c r="P526" i="25"/>
  <c r="O526" i="25"/>
  <c r="P507" i="25"/>
  <c r="O507" i="25"/>
  <c r="P491" i="25"/>
  <c r="O491" i="25"/>
  <c r="P475" i="25"/>
  <c r="O475" i="25"/>
  <c r="P459" i="25"/>
  <c r="O459" i="25"/>
  <c r="P443" i="25"/>
  <c r="O443" i="25"/>
  <c r="P427" i="25"/>
  <c r="O427" i="25"/>
  <c r="P411" i="25"/>
  <c r="O411" i="25"/>
  <c r="P395" i="25"/>
  <c r="O395" i="25"/>
  <c r="P379" i="25"/>
  <c r="O379" i="25"/>
  <c r="P363" i="25"/>
  <c r="O363" i="25"/>
  <c r="P347" i="25"/>
  <c r="O347" i="25"/>
  <c r="P331" i="25"/>
  <c r="O331" i="25"/>
  <c r="P315" i="25"/>
  <c r="O315" i="25"/>
  <c r="P299" i="25"/>
  <c r="O299" i="25"/>
  <c r="P283" i="25"/>
  <c r="O283" i="25"/>
  <c r="P267" i="25"/>
  <c r="O267" i="25"/>
  <c r="P251" i="25"/>
  <c r="O251" i="25"/>
  <c r="P235" i="25"/>
  <c r="O235" i="25"/>
  <c r="P219" i="25"/>
  <c r="O219" i="25"/>
  <c r="P203" i="25"/>
  <c r="O203" i="25"/>
  <c r="P187" i="25"/>
  <c r="O187" i="25"/>
  <c r="P171" i="25"/>
  <c r="O171" i="25"/>
  <c r="P155" i="25"/>
  <c r="O155" i="25"/>
  <c r="P139" i="25"/>
  <c r="O139" i="25"/>
  <c r="P123" i="25"/>
  <c r="O123" i="25"/>
  <c r="P107" i="25"/>
  <c r="O107" i="25"/>
  <c r="P91" i="25"/>
  <c r="O91" i="25"/>
  <c r="P75" i="25"/>
  <c r="O75" i="25"/>
  <c r="P59" i="25"/>
  <c r="O59" i="25"/>
  <c r="P43" i="25"/>
  <c r="O43" i="25"/>
  <c r="P27" i="25"/>
  <c r="O27" i="25"/>
  <c r="P531" i="25"/>
  <c r="O531" i="25"/>
  <c r="P547" i="25"/>
  <c r="O547" i="25"/>
  <c r="P563" i="25"/>
  <c r="O563" i="25"/>
  <c r="P579" i="25"/>
  <c r="O579" i="25"/>
  <c r="P595" i="25"/>
  <c r="O595" i="25"/>
  <c r="P611" i="25"/>
  <c r="O611" i="25"/>
  <c r="P627" i="25"/>
  <c r="O627" i="25"/>
  <c r="P643" i="25"/>
  <c r="O643" i="25"/>
  <c r="P659" i="25"/>
  <c r="O659" i="25"/>
  <c r="P675" i="25"/>
  <c r="O675" i="25"/>
  <c r="P691" i="25"/>
  <c r="O691" i="25"/>
  <c r="P707" i="25"/>
  <c r="O707" i="25"/>
  <c r="P723" i="25"/>
  <c r="O723" i="25"/>
  <c r="P739" i="25"/>
  <c r="O739" i="25"/>
  <c r="P755" i="25"/>
  <c r="O755" i="25"/>
  <c r="P771" i="25"/>
  <c r="O771" i="25"/>
  <c r="P787" i="25"/>
  <c r="O787" i="25"/>
  <c r="P803" i="25"/>
  <c r="O803" i="25"/>
  <c r="P819" i="25"/>
  <c r="O819" i="25"/>
  <c r="P835" i="25"/>
  <c r="O835" i="25"/>
  <c r="P851" i="25"/>
  <c r="O851" i="25"/>
  <c r="P874" i="25"/>
  <c r="O874" i="25"/>
  <c r="P890" i="25"/>
  <c r="O890" i="25"/>
  <c r="P906" i="25"/>
  <c r="O906" i="25"/>
  <c r="P922" i="25"/>
  <c r="O922" i="25"/>
  <c r="P938" i="25"/>
  <c r="O938" i="25"/>
  <c r="P954" i="25"/>
  <c r="O954" i="25"/>
  <c r="P970" i="25"/>
  <c r="O970" i="25"/>
  <c r="P986" i="25"/>
  <c r="O986" i="25"/>
  <c r="P1002" i="25"/>
  <c r="O1002" i="25"/>
  <c r="P857" i="25"/>
  <c r="O857" i="25"/>
  <c r="P889" i="25"/>
  <c r="O889" i="25"/>
  <c r="P921" i="25"/>
  <c r="O921" i="25"/>
  <c r="P953" i="25"/>
  <c r="O953" i="25"/>
  <c r="P985" i="25"/>
  <c r="O985" i="25"/>
  <c r="P1017" i="25"/>
  <c r="O1017" i="25"/>
  <c r="P644" i="25"/>
  <c r="O644" i="25"/>
  <c r="P466" i="25"/>
  <c r="O466" i="25"/>
  <c r="P402" i="25"/>
  <c r="O402" i="25"/>
  <c r="P338" i="25"/>
  <c r="O338" i="25"/>
  <c r="P274" i="25"/>
  <c r="O274" i="25"/>
  <c r="P210" i="25"/>
  <c r="O210" i="25"/>
  <c r="P146" i="25"/>
  <c r="O146" i="25"/>
  <c r="P82" i="25"/>
  <c r="O82" i="25"/>
  <c r="P844" i="25"/>
  <c r="O844" i="25"/>
  <c r="P588" i="25"/>
  <c r="O588" i="25"/>
  <c r="P416" i="25"/>
  <c r="O416" i="25"/>
  <c r="P288" i="25"/>
  <c r="O288" i="25"/>
  <c r="P160" i="25"/>
  <c r="O160" i="25"/>
  <c r="P32" i="25"/>
  <c r="O32" i="25"/>
  <c r="P672" i="25"/>
  <c r="O672" i="25"/>
  <c r="O602" i="25"/>
  <c r="P602" i="25"/>
  <c r="O586" i="25"/>
  <c r="P586" i="25"/>
  <c r="O570" i="25"/>
  <c r="P570" i="25"/>
  <c r="O554" i="25"/>
  <c r="P554" i="25"/>
  <c r="O538" i="25"/>
  <c r="P538" i="25"/>
  <c r="O522" i="25"/>
  <c r="P522" i="25"/>
  <c r="O513" i="25"/>
  <c r="P513" i="25"/>
  <c r="O505" i="25"/>
  <c r="P505" i="25"/>
  <c r="O497" i="25"/>
  <c r="P497" i="25"/>
  <c r="O489" i="25"/>
  <c r="P489" i="25"/>
  <c r="O481" i="25"/>
  <c r="P481" i="25"/>
  <c r="O473" i="25"/>
  <c r="P473" i="25"/>
  <c r="O465" i="25"/>
  <c r="P465" i="25"/>
  <c r="O457" i="25"/>
  <c r="P457" i="25"/>
  <c r="O449" i="25"/>
  <c r="P449" i="25"/>
  <c r="O441" i="25"/>
  <c r="P441" i="25"/>
  <c r="O433" i="25"/>
  <c r="P433" i="25"/>
  <c r="O425" i="25"/>
  <c r="P425" i="25"/>
  <c r="O417" i="25"/>
  <c r="P417" i="25"/>
  <c r="O409" i="25"/>
  <c r="P409" i="25"/>
  <c r="O401" i="25"/>
  <c r="P401" i="25"/>
  <c r="O393" i="25"/>
  <c r="P393" i="25"/>
  <c r="O385" i="25"/>
  <c r="P385" i="25"/>
  <c r="O377" i="25"/>
  <c r="P377" i="25"/>
  <c r="O369" i="25"/>
  <c r="P369" i="25"/>
  <c r="O361" i="25"/>
  <c r="P361" i="25"/>
  <c r="O353" i="25"/>
  <c r="P353" i="25"/>
  <c r="O345" i="25"/>
  <c r="P345" i="25"/>
  <c r="O337" i="25"/>
  <c r="P337" i="25"/>
  <c r="O329" i="25"/>
  <c r="P329" i="25"/>
  <c r="O321" i="25"/>
  <c r="P321" i="25"/>
  <c r="O313" i="25"/>
  <c r="P313" i="25"/>
  <c r="O305" i="25"/>
  <c r="P305" i="25"/>
  <c r="O297" i="25"/>
  <c r="P297" i="25"/>
  <c r="O289" i="25"/>
  <c r="P289" i="25"/>
  <c r="O281" i="25"/>
  <c r="P281" i="25"/>
  <c r="O273" i="25"/>
  <c r="P273" i="25"/>
  <c r="O265" i="25"/>
  <c r="P265" i="25"/>
  <c r="O257" i="25"/>
  <c r="P257" i="25"/>
  <c r="O249" i="25"/>
  <c r="P249" i="25"/>
  <c r="O241" i="25"/>
  <c r="P241" i="25"/>
  <c r="O233" i="25"/>
  <c r="P233" i="25"/>
  <c r="O225" i="25"/>
  <c r="P225" i="25"/>
  <c r="O217" i="25"/>
  <c r="P217" i="25"/>
  <c r="O209" i="25"/>
  <c r="P209" i="25"/>
  <c r="P201" i="25"/>
  <c r="O201" i="25"/>
  <c r="P193" i="25"/>
  <c r="O193" i="25"/>
  <c r="P185" i="25"/>
  <c r="O185" i="25"/>
  <c r="P177" i="25"/>
  <c r="O177" i="25"/>
  <c r="P169" i="25"/>
  <c r="O169" i="25"/>
  <c r="P161" i="25"/>
  <c r="O161" i="25"/>
  <c r="P153" i="25"/>
  <c r="O153" i="25"/>
  <c r="P145" i="25"/>
  <c r="O145" i="25"/>
  <c r="P137" i="25"/>
  <c r="O137" i="25"/>
  <c r="P129" i="25"/>
  <c r="O129" i="25"/>
  <c r="P121" i="25"/>
  <c r="O121" i="25"/>
  <c r="P113" i="25"/>
  <c r="O113" i="25"/>
  <c r="P105" i="25"/>
  <c r="O105" i="25"/>
  <c r="P97" i="25"/>
  <c r="O97" i="25"/>
  <c r="P89" i="25"/>
  <c r="O89" i="25"/>
  <c r="P81" i="25"/>
  <c r="O81" i="25"/>
  <c r="P73" i="25"/>
  <c r="O73" i="25"/>
  <c r="P65" i="25"/>
  <c r="O65" i="25"/>
  <c r="P57" i="25"/>
  <c r="O57" i="25"/>
  <c r="P49" i="25"/>
  <c r="O49" i="25"/>
  <c r="P41" i="25"/>
  <c r="O41" i="25"/>
  <c r="P33" i="25"/>
  <c r="O33" i="25"/>
  <c r="P25" i="25"/>
  <c r="O25" i="25"/>
  <c r="P525" i="25"/>
  <c r="O525" i="25"/>
  <c r="O533" i="25"/>
  <c r="P533" i="25"/>
  <c r="O541" i="25"/>
  <c r="P541" i="25"/>
  <c r="O549" i="25"/>
  <c r="P549" i="25"/>
  <c r="O557" i="25"/>
  <c r="P557" i="25"/>
  <c r="O565" i="25"/>
  <c r="P565" i="25"/>
  <c r="O573" i="25"/>
  <c r="P573" i="25"/>
  <c r="O581" i="25"/>
  <c r="P581" i="25"/>
  <c r="O589" i="25"/>
  <c r="P589" i="25"/>
  <c r="O597" i="25"/>
  <c r="P597" i="25"/>
  <c r="O605" i="25"/>
  <c r="P605" i="25"/>
  <c r="O613" i="25"/>
  <c r="P613" i="25"/>
  <c r="O621" i="25"/>
  <c r="P621" i="25"/>
  <c r="O629" i="25"/>
  <c r="P629" i="25"/>
  <c r="O637" i="25"/>
  <c r="P637" i="25"/>
  <c r="O645" i="25"/>
  <c r="P645" i="25"/>
  <c r="O653" i="25"/>
  <c r="P653" i="25"/>
  <c r="O661" i="25"/>
  <c r="P661" i="25"/>
  <c r="O669" i="25"/>
  <c r="P669" i="25"/>
  <c r="O677" i="25"/>
  <c r="P677" i="25"/>
  <c r="O685" i="25"/>
  <c r="P685" i="25"/>
  <c r="O693" i="25"/>
  <c r="P693" i="25"/>
  <c r="O701" i="25"/>
  <c r="P701" i="25"/>
  <c r="O709" i="25"/>
  <c r="P709" i="25"/>
  <c r="O717" i="25"/>
  <c r="P717" i="25"/>
  <c r="O725" i="25"/>
  <c r="P725" i="25"/>
  <c r="O733" i="25"/>
  <c r="P733" i="25"/>
  <c r="O741" i="25"/>
  <c r="P741" i="25"/>
  <c r="O749" i="25"/>
  <c r="P749" i="25"/>
  <c r="O757" i="25"/>
  <c r="P757" i="25"/>
  <c r="O765" i="25"/>
  <c r="P765" i="25"/>
  <c r="O773" i="25"/>
  <c r="P773" i="25"/>
  <c r="O781" i="25"/>
  <c r="P781" i="25"/>
  <c r="O789" i="25"/>
  <c r="P789" i="25"/>
  <c r="O797" i="25"/>
  <c r="P797" i="25"/>
  <c r="O805" i="25"/>
  <c r="P805" i="25"/>
  <c r="O813" i="25"/>
  <c r="P813" i="25"/>
  <c r="O821" i="25"/>
  <c r="P821" i="25"/>
  <c r="O829" i="25"/>
  <c r="P829" i="25"/>
  <c r="O837" i="25"/>
  <c r="P837" i="25"/>
  <c r="O845" i="25"/>
  <c r="P845" i="25"/>
  <c r="O854" i="25"/>
  <c r="P854" i="25"/>
  <c r="O868" i="25"/>
  <c r="P868" i="25"/>
  <c r="O876" i="25"/>
  <c r="P876" i="25"/>
  <c r="O884" i="25"/>
  <c r="P884" i="25"/>
  <c r="O892" i="25"/>
  <c r="P892" i="25"/>
  <c r="O900" i="25"/>
  <c r="P900" i="25"/>
  <c r="O908" i="25"/>
  <c r="P908" i="25"/>
  <c r="O916" i="25"/>
  <c r="P916" i="25"/>
  <c r="O924" i="25"/>
  <c r="P924" i="25"/>
  <c r="O932" i="25"/>
  <c r="P932" i="25"/>
  <c r="O940" i="25"/>
  <c r="P940" i="25"/>
  <c r="O948" i="25"/>
  <c r="P948" i="25"/>
  <c r="O956" i="25"/>
  <c r="P956" i="25"/>
  <c r="O964" i="25"/>
  <c r="P964" i="25"/>
  <c r="O972" i="25"/>
  <c r="P972" i="25"/>
  <c r="O980" i="25"/>
  <c r="P980" i="25"/>
  <c r="O988" i="25"/>
  <c r="P988" i="25"/>
  <c r="O996" i="25"/>
  <c r="P996" i="25"/>
  <c r="O1004" i="25"/>
  <c r="P1004" i="25"/>
  <c r="P1014" i="25"/>
  <c r="O1014" i="25"/>
  <c r="P861" i="25"/>
  <c r="O861" i="25"/>
  <c r="P877" i="25"/>
  <c r="O877" i="25"/>
  <c r="P893" i="25"/>
  <c r="O893" i="25"/>
  <c r="P909" i="25"/>
  <c r="O909" i="25"/>
  <c r="P925" i="25"/>
  <c r="O925" i="25"/>
  <c r="P941" i="25"/>
  <c r="O941" i="25"/>
  <c r="P957" i="25"/>
  <c r="O957" i="25"/>
  <c r="P973" i="25"/>
  <c r="O973" i="25"/>
  <c r="P989" i="25"/>
  <c r="O989" i="25"/>
  <c r="P1005" i="25"/>
  <c r="O1005" i="25"/>
  <c r="P1021" i="25"/>
  <c r="O1021" i="25"/>
  <c r="P740" i="25"/>
  <c r="O740" i="25"/>
  <c r="P612" i="25"/>
  <c r="O612" i="25"/>
  <c r="P502" i="25"/>
  <c r="O502" i="25"/>
  <c r="P458" i="25"/>
  <c r="O458" i="25"/>
  <c r="P426" i="25"/>
  <c r="O426" i="25"/>
  <c r="P394" i="25"/>
  <c r="O394" i="25"/>
  <c r="P362" i="25"/>
  <c r="O362" i="25"/>
  <c r="P330" i="25"/>
  <c r="O330" i="25"/>
  <c r="P298" i="25"/>
  <c r="O298" i="25"/>
  <c r="P266" i="25"/>
  <c r="O266" i="25"/>
  <c r="P234" i="25"/>
  <c r="O234" i="25"/>
  <c r="P202" i="25"/>
  <c r="O202" i="25"/>
  <c r="P170" i="25"/>
  <c r="O170" i="25"/>
  <c r="P138" i="25"/>
  <c r="O138" i="25"/>
  <c r="P106" i="25"/>
  <c r="O106" i="25"/>
  <c r="P74" i="25"/>
  <c r="O74" i="25"/>
  <c r="P42" i="25"/>
  <c r="O42" i="25"/>
  <c r="P812" i="25"/>
  <c r="O812" i="25"/>
  <c r="P684" i="25"/>
  <c r="O684" i="25"/>
  <c r="P556" i="25"/>
  <c r="O556" i="25"/>
  <c r="P464" i="25"/>
  <c r="O464" i="25"/>
  <c r="P400" i="25"/>
  <c r="O400" i="25"/>
  <c r="P336" i="25"/>
  <c r="O336" i="25"/>
  <c r="P272" i="25"/>
  <c r="O272" i="25"/>
  <c r="P208" i="25"/>
  <c r="O208" i="25"/>
  <c r="P144" i="25"/>
  <c r="O144" i="25"/>
  <c r="P80" i="25"/>
  <c r="O80" i="25"/>
  <c r="P484" i="25"/>
  <c r="O484" i="25"/>
  <c r="P576" i="25"/>
  <c r="O576" i="25"/>
  <c r="P704" i="25"/>
  <c r="O704" i="25"/>
  <c r="P832" i="25"/>
  <c r="O832" i="25"/>
  <c r="O1016" i="25"/>
  <c r="P1016" i="25"/>
  <c r="O855" i="25"/>
  <c r="P855" i="25"/>
  <c r="O863" i="25"/>
  <c r="P863" i="25"/>
  <c r="O871" i="25"/>
  <c r="P871" i="25"/>
  <c r="O879" i="25"/>
  <c r="P879" i="25"/>
  <c r="O887" i="25"/>
  <c r="P887" i="25"/>
  <c r="O895" i="25"/>
  <c r="P895" i="25"/>
  <c r="O903" i="25"/>
  <c r="P903" i="25"/>
  <c r="O911" i="25"/>
  <c r="P911" i="25"/>
  <c r="O919" i="25"/>
  <c r="P919" i="25"/>
  <c r="O927" i="25"/>
  <c r="P927" i="25"/>
  <c r="O935" i="25"/>
  <c r="P935" i="25"/>
  <c r="O943" i="25"/>
  <c r="P943" i="25"/>
  <c r="O951" i="25"/>
  <c r="P951" i="25"/>
  <c r="O959" i="25"/>
  <c r="P959" i="25"/>
  <c r="O967" i="25"/>
  <c r="P967" i="25"/>
  <c r="O975" i="25"/>
  <c r="P975" i="25"/>
  <c r="O983" i="25"/>
  <c r="P983" i="25"/>
  <c r="O991" i="25"/>
  <c r="P991" i="25"/>
  <c r="O999" i="25"/>
  <c r="P999" i="25"/>
  <c r="O1007" i="25"/>
  <c r="P1007" i="25"/>
  <c r="O1015" i="25"/>
  <c r="P1015" i="25"/>
  <c r="O852" i="25"/>
  <c r="P852" i="25"/>
  <c r="O788" i="25"/>
  <c r="P788" i="25"/>
  <c r="O724" i="25"/>
  <c r="P724" i="25"/>
  <c r="O660" i="25"/>
  <c r="P660" i="25"/>
  <c r="O596" i="25"/>
  <c r="P596" i="25"/>
  <c r="O532" i="25"/>
  <c r="P532" i="25"/>
  <c r="O494" i="25"/>
  <c r="P494" i="25"/>
  <c r="O470" i="25"/>
  <c r="P470" i="25"/>
  <c r="O454" i="25"/>
  <c r="P454" i="25"/>
  <c r="O438" i="25"/>
  <c r="P438" i="25"/>
  <c r="O422" i="25"/>
  <c r="P422" i="25"/>
  <c r="O406" i="25"/>
  <c r="P406" i="25"/>
  <c r="O390" i="25"/>
  <c r="P390" i="25"/>
  <c r="O374" i="25"/>
  <c r="P374" i="25"/>
  <c r="O358" i="25"/>
  <c r="P358" i="25"/>
  <c r="O342" i="25"/>
  <c r="P342" i="25"/>
  <c r="O326" i="25"/>
  <c r="P326" i="25"/>
  <c r="O310" i="25"/>
  <c r="P310" i="25"/>
  <c r="O294" i="25"/>
  <c r="P294" i="25"/>
  <c r="O278" i="25"/>
  <c r="P278" i="25"/>
  <c r="O262" i="25"/>
  <c r="P262" i="25"/>
  <c r="O246" i="25"/>
  <c r="P246" i="25"/>
  <c r="O230" i="25"/>
  <c r="P230" i="25"/>
  <c r="O214" i="25"/>
  <c r="P214" i="25"/>
  <c r="O198" i="25"/>
  <c r="P198" i="25"/>
  <c r="O182" i="25"/>
  <c r="P182" i="25"/>
  <c r="O166" i="25"/>
  <c r="P166" i="25"/>
  <c r="O150" i="25"/>
  <c r="P150" i="25"/>
  <c r="O134" i="25"/>
  <c r="P134" i="25"/>
  <c r="O118" i="25"/>
  <c r="P118" i="25"/>
  <c r="O102" i="25"/>
  <c r="P102" i="25"/>
  <c r="O86" i="25"/>
  <c r="P86" i="25"/>
  <c r="O70" i="25"/>
  <c r="P70" i="25"/>
  <c r="O54" i="25"/>
  <c r="P54" i="25"/>
  <c r="O38" i="25"/>
  <c r="P38" i="25"/>
  <c r="P22" i="25"/>
  <c r="O22" i="25"/>
  <c r="P796" i="25"/>
  <c r="O796" i="25"/>
  <c r="P732" i="25"/>
  <c r="O732" i="25"/>
  <c r="P668" i="25"/>
  <c r="O668" i="25"/>
  <c r="P604" i="25"/>
  <c r="O604" i="25"/>
  <c r="P540" i="25"/>
  <c r="O540" i="25"/>
  <c r="P498" i="25"/>
  <c r="O498" i="25"/>
  <c r="P456" i="25"/>
  <c r="O456" i="25"/>
  <c r="P424" i="25"/>
  <c r="O424" i="25"/>
  <c r="P392" i="25"/>
  <c r="O392" i="25"/>
  <c r="P360" i="25"/>
  <c r="O360" i="25"/>
  <c r="P328" i="25"/>
  <c r="O328" i="25"/>
  <c r="P296" i="25"/>
  <c r="O296" i="25"/>
  <c r="P264" i="25"/>
  <c r="O264" i="25"/>
  <c r="P232" i="25"/>
  <c r="O232" i="25"/>
  <c r="P200" i="25"/>
  <c r="O200" i="25"/>
  <c r="P168" i="25"/>
  <c r="O168" i="25"/>
  <c r="P136" i="25"/>
  <c r="O136" i="25"/>
  <c r="P104" i="25"/>
  <c r="O104" i="25"/>
  <c r="P72" i="25"/>
  <c r="O72" i="25"/>
  <c r="P40" i="25"/>
  <c r="O40" i="25"/>
  <c r="P492" i="25"/>
  <c r="O492" i="25"/>
  <c r="P528" i="25"/>
  <c r="O528" i="25"/>
  <c r="P592" i="25"/>
  <c r="O592" i="25"/>
  <c r="P656" i="25"/>
  <c r="O656" i="25"/>
  <c r="P720" i="25"/>
  <c r="O720" i="25"/>
  <c r="P784" i="25"/>
  <c r="O784" i="25"/>
  <c r="P848" i="25"/>
  <c r="O848" i="25"/>
  <c r="P476" i="25"/>
  <c r="O476" i="25"/>
  <c r="P460" i="25"/>
  <c r="O460" i="25"/>
  <c r="P444" i="25"/>
  <c r="O444" i="25"/>
  <c r="P428" i="25"/>
  <c r="O428" i="25"/>
  <c r="P412" i="25"/>
  <c r="O412" i="25"/>
  <c r="P396" i="25"/>
  <c r="O396" i="25"/>
  <c r="P380" i="25"/>
  <c r="O380" i="25"/>
  <c r="P364" i="25"/>
  <c r="O364" i="25"/>
  <c r="P348" i="25"/>
  <c r="O348" i="25"/>
  <c r="P332" i="25"/>
  <c r="O332" i="25"/>
  <c r="P316" i="25"/>
  <c r="O316" i="25"/>
  <c r="P300" i="25"/>
  <c r="O300" i="25"/>
  <c r="P284" i="25"/>
  <c r="O284" i="25"/>
  <c r="P268" i="25"/>
  <c r="O268" i="25"/>
  <c r="P252" i="25"/>
  <c r="O252" i="25"/>
  <c r="P236" i="25"/>
  <c r="O236" i="25"/>
  <c r="P220" i="25"/>
  <c r="O220" i="25"/>
  <c r="P204" i="25"/>
  <c r="O204" i="25"/>
  <c r="P188" i="25"/>
  <c r="O188" i="25"/>
  <c r="P172" i="25"/>
  <c r="O172" i="25"/>
  <c r="P156" i="25"/>
  <c r="O156" i="25"/>
  <c r="P140" i="25"/>
  <c r="O140" i="25"/>
  <c r="P124" i="25"/>
  <c r="O124" i="25"/>
  <c r="P108" i="25"/>
  <c r="O108" i="25"/>
  <c r="P92" i="25"/>
  <c r="O92" i="25"/>
  <c r="P76" i="25"/>
  <c r="O76" i="25"/>
  <c r="P60" i="25"/>
  <c r="O60" i="25"/>
  <c r="P44" i="25"/>
  <c r="O44" i="25"/>
  <c r="P28" i="25"/>
  <c r="O28" i="25"/>
  <c r="P488" i="25"/>
  <c r="O488" i="25"/>
  <c r="P504" i="25"/>
  <c r="O504" i="25"/>
  <c r="P520" i="25"/>
  <c r="O520" i="25"/>
  <c r="P552" i="25"/>
  <c r="O552" i="25"/>
  <c r="P584" i="25"/>
  <c r="O584" i="25"/>
  <c r="P616" i="25"/>
  <c r="O616" i="25"/>
  <c r="P648" i="25"/>
  <c r="O648" i="25"/>
  <c r="P680" i="25"/>
  <c r="O680" i="25"/>
  <c r="P712" i="25"/>
  <c r="O712" i="25"/>
  <c r="P744" i="25"/>
  <c r="O744" i="25"/>
  <c r="P776" i="25"/>
  <c r="O776" i="25"/>
  <c r="P808" i="25"/>
  <c r="O808" i="25"/>
  <c r="P840" i="25"/>
  <c r="O840" i="25"/>
  <c r="E34" i="1" l="1"/>
  <c r="AR32" i="25" s="1"/>
  <c r="E23" i="1"/>
  <c r="E12" i="1"/>
  <c r="E35" i="1"/>
  <c r="E28" i="1"/>
  <c r="E18" i="1"/>
  <c r="BN31" i="25"/>
  <c r="BN28" i="25"/>
  <c r="BN30" i="25"/>
  <c r="BO21" i="25"/>
  <c r="BN29" i="25"/>
  <c r="K35" i="1" l="1"/>
  <c r="E19" i="1"/>
  <c r="E20" i="1"/>
  <c r="E25" i="1"/>
  <c r="E24" i="1"/>
  <c r="E29" i="1"/>
  <c r="E30" i="1"/>
  <c r="E13" i="1"/>
  <c r="E14" i="1"/>
  <c r="BR32" i="25"/>
  <c r="Z6" i="25"/>
  <c r="AT24" i="25" s="1"/>
  <c r="AR30" i="25" s="1"/>
  <c r="Z5" i="25"/>
  <c r="AT23" i="25" s="1"/>
  <c r="AR29" i="25" s="1"/>
  <c r="Z7" i="25"/>
  <c r="AT25" i="25" s="1"/>
  <c r="AR31" i="25" s="1"/>
  <c r="Z4" i="25"/>
  <c r="AT22" i="25" s="1"/>
  <c r="AR28" i="25" s="1"/>
  <c r="BO31" i="25"/>
  <c r="BP21" i="25"/>
  <c r="BO29" i="25"/>
  <c r="BO28" i="25"/>
  <c r="BO30" i="25"/>
  <c r="BK25" i="25" l="1"/>
  <c r="BK31" i="25" s="1"/>
  <c r="AA4" i="25"/>
  <c r="BR28" i="25" s="1"/>
  <c r="AA7" i="25"/>
  <c r="BR31" i="25" s="1"/>
  <c r="AA5" i="25"/>
  <c r="BR29" i="25" s="1"/>
  <c r="AA6" i="25"/>
  <c r="BR30" i="25" s="1"/>
  <c r="BP25" i="25"/>
  <c r="BH25" i="25"/>
  <c r="BH31" i="25" s="1"/>
  <c r="BQ25" i="25"/>
  <c r="BL25" i="25"/>
  <c r="BL31" i="25" s="1"/>
  <c r="BG25" i="25"/>
  <c r="BG31" i="25" s="1"/>
  <c r="BO25" i="25"/>
  <c r="BJ25" i="25"/>
  <c r="BJ31" i="25" s="1"/>
  <c r="BN25" i="25"/>
  <c r="BI25" i="25"/>
  <c r="BI31" i="25" s="1"/>
  <c r="BM25" i="25"/>
  <c r="BM31" i="25" s="1"/>
  <c r="BP31" i="25"/>
  <c r="BP28" i="25"/>
  <c r="BP30" i="25"/>
  <c r="BQ21" i="25"/>
  <c r="BP29" i="25"/>
  <c r="BQ31" i="25" l="1"/>
  <c r="AP994" i="25" l="1"/>
  <c r="AP22" i="25"/>
  <c r="AP24" i="25"/>
  <c r="AP26" i="25"/>
  <c r="AP28" i="25"/>
  <c r="AP30" i="25"/>
  <c r="AP32" i="25"/>
  <c r="AP34" i="25"/>
  <c r="AP36" i="25"/>
  <c r="AP38" i="25"/>
  <c r="AP40" i="25"/>
  <c r="AP42" i="25"/>
  <c r="AP44" i="25"/>
  <c r="AP46" i="25"/>
  <c r="AP48" i="25"/>
  <c r="AP50" i="25"/>
  <c r="AP52" i="25"/>
  <c r="AP54" i="25"/>
  <c r="AP56" i="25"/>
  <c r="AP58" i="25"/>
  <c r="AP60" i="25"/>
  <c r="AP62" i="25"/>
  <c r="AP64" i="25"/>
  <c r="AP66" i="25"/>
  <c r="AP68" i="25"/>
  <c r="AP70" i="25"/>
  <c r="AP72" i="25"/>
  <c r="AP74" i="25"/>
  <c r="AP76" i="25"/>
  <c r="AP78" i="25"/>
  <c r="AP80" i="25"/>
  <c r="AP82" i="25"/>
  <c r="AP84" i="25"/>
  <c r="AP86" i="25"/>
  <c r="AP88" i="25"/>
  <c r="AP90" i="25"/>
  <c r="AP92" i="25"/>
  <c r="AP94" i="25"/>
  <c r="AP96" i="25"/>
  <c r="AP98" i="25"/>
  <c r="AP100" i="25"/>
  <c r="AP102" i="25"/>
  <c r="AP104" i="25"/>
  <c r="AP106" i="25"/>
  <c r="AP108" i="25"/>
  <c r="AP110" i="25"/>
  <c r="AP112" i="25"/>
  <c r="AP114" i="25"/>
  <c r="AP116" i="25"/>
  <c r="AP118" i="25"/>
  <c r="AP120" i="25"/>
  <c r="AP122" i="25"/>
  <c r="AP124" i="25"/>
  <c r="AP126" i="25"/>
  <c r="AP128" i="25"/>
  <c r="AP130" i="25"/>
  <c r="AP132" i="25"/>
  <c r="AP134" i="25"/>
  <c r="AP136" i="25"/>
  <c r="AP138" i="25"/>
  <c r="AP140" i="25"/>
  <c r="AP142" i="25"/>
  <c r="AP144" i="25"/>
  <c r="AP146" i="25"/>
  <c r="AP148" i="25"/>
  <c r="AP150" i="25"/>
  <c r="AP152" i="25"/>
  <c r="AP154" i="25"/>
  <c r="AP156" i="25"/>
  <c r="AP158" i="25"/>
  <c r="AP160" i="25"/>
  <c r="AP162" i="25"/>
  <c r="AP164" i="25"/>
  <c r="AP166" i="25"/>
  <c r="AP168" i="25"/>
  <c r="AP170" i="25"/>
  <c r="AP172" i="25"/>
  <c r="AP174" i="25"/>
  <c r="AP176" i="25"/>
  <c r="AP178" i="25"/>
  <c r="AP180" i="25"/>
  <c r="AP182" i="25"/>
  <c r="AP184" i="25"/>
  <c r="AP186" i="25"/>
  <c r="AP188" i="25"/>
  <c r="AP190" i="25"/>
  <c r="AP192" i="25"/>
  <c r="AP194" i="25"/>
  <c r="AP196" i="25"/>
  <c r="AP198" i="25"/>
  <c r="AP200" i="25"/>
  <c r="AP202" i="25"/>
  <c r="AP204" i="25"/>
  <c r="AP206" i="25"/>
  <c r="AP208" i="25"/>
  <c r="AP210" i="25"/>
  <c r="AP212" i="25"/>
  <c r="AP214" i="25"/>
  <c r="AP216" i="25"/>
  <c r="AP218" i="25"/>
  <c r="AP220" i="25"/>
  <c r="AP222" i="25"/>
  <c r="AP224" i="25"/>
  <c r="AP226" i="25"/>
  <c r="AP228" i="25"/>
  <c r="AP230" i="25"/>
  <c r="AP232" i="25"/>
  <c r="AP234" i="25"/>
  <c r="AP236" i="25"/>
  <c r="AP238" i="25"/>
  <c r="AP240" i="25"/>
  <c r="AP242" i="25"/>
  <c r="AP244" i="25"/>
  <c r="AP246" i="25"/>
  <c r="AP248" i="25"/>
  <c r="AP250" i="25"/>
  <c r="AP252" i="25"/>
  <c r="AP254" i="25"/>
  <c r="AP256" i="25"/>
  <c r="AP258" i="25"/>
  <c r="AP260" i="25"/>
  <c r="AP262" i="25"/>
  <c r="AP264" i="25"/>
  <c r="AP266" i="25"/>
  <c r="AP268" i="25"/>
  <c r="AP270" i="25"/>
  <c r="AP272" i="25"/>
  <c r="AP274" i="25"/>
  <c r="AP276" i="25"/>
  <c r="AP278" i="25"/>
  <c r="AP280" i="25"/>
  <c r="AP282" i="25"/>
  <c r="AP284" i="25"/>
  <c r="AP286" i="25"/>
  <c r="AP288" i="25"/>
  <c r="AP290" i="25"/>
  <c r="AP292" i="25"/>
  <c r="AP294" i="25"/>
  <c r="AP296" i="25"/>
  <c r="AP298" i="25"/>
  <c r="AP300" i="25"/>
  <c r="AP302" i="25"/>
  <c r="AP304" i="25"/>
  <c r="AP306" i="25"/>
  <c r="AP308" i="25"/>
  <c r="AP310" i="25"/>
  <c r="AP312" i="25"/>
  <c r="AP314" i="25"/>
  <c r="AP316" i="25"/>
  <c r="AP318" i="25"/>
  <c r="AP320" i="25"/>
  <c r="AP322" i="25"/>
  <c r="AP324" i="25"/>
  <c r="AP326" i="25"/>
  <c r="AP328" i="25"/>
  <c r="AP330" i="25"/>
  <c r="AP332" i="25"/>
  <c r="AP334" i="25"/>
  <c r="AP336" i="25"/>
  <c r="AP338" i="25"/>
  <c r="AP340" i="25"/>
  <c r="AP342" i="25"/>
  <c r="AP344" i="25"/>
  <c r="AP346" i="25"/>
  <c r="AP348" i="25"/>
  <c r="AP350" i="25"/>
  <c r="AP352" i="25"/>
  <c r="AP354" i="25"/>
  <c r="AP356" i="25"/>
  <c r="AP358" i="25"/>
  <c r="AP360" i="25"/>
  <c r="AP362" i="25"/>
  <c r="AP364" i="25"/>
  <c r="AP366" i="25"/>
  <c r="AP368" i="25"/>
  <c r="AP370" i="25"/>
  <c r="AP372" i="25"/>
  <c r="AP374" i="25"/>
  <c r="AP376" i="25"/>
  <c r="AW25" i="25" s="1"/>
  <c r="AP378" i="25"/>
  <c r="AP380" i="25"/>
  <c r="AP382" i="25"/>
  <c r="AP384" i="25"/>
  <c r="AP386" i="25"/>
  <c r="AP388" i="25"/>
  <c r="AP390" i="25"/>
  <c r="AP392" i="25"/>
  <c r="AP394" i="25"/>
  <c r="AP396" i="25"/>
  <c r="AP398" i="25"/>
  <c r="AP400" i="25"/>
  <c r="AP402" i="25"/>
  <c r="AP404" i="25"/>
  <c r="AP406" i="25"/>
  <c r="AP408" i="25"/>
  <c r="AP410" i="25"/>
  <c r="AP412" i="25"/>
  <c r="AP414" i="25"/>
  <c r="AP416" i="25"/>
  <c r="AP418" i="25"/>
  <c r="AP420" i="25"/>
  <c r="AP422" i="25"/>
  <c r="AP424" i="25"/>
  <c r="BF25" i="25" s="1"/>
  <c r="AP426" i="25"/>
  <c r="AP428" i="25"/>
  <c r="AP430" i="25"/>
  <c r="AP432" i="25"/>
  <c r="AP434" i="25"/>
  <c r="AP436" i="25"/>
  <c r="AP438" i="25"/>
  <c r="AP440" i="25"/>
  <c r="AP442" i="25"/>
  <c r="AP444" i="25"/>
  <c r="AP446" i="25"/>
  <c r="AP448" i="25"/>
  <c r="AP450" i="25"/>
  <c r="AP452" i="25"/>
  <c r="AP454" i="25"/>
  <c r="AP456" i="25"/>
  <c r="AP458" i="25"/>
  <c r="AP460" i="25"/>
  <c r="AP462" i="25"/>
  <c r="AP464" i="25"/>
  <c r="AP466" i="25"/>
  <c r="AP468" i="25"/>
  <c r="AP470" i="25"/>
  <c r="AP472" i="25"/>
  <c r="AP474" i="25"/>
  <c r="AP476" i="25"/>
  <c r="AP478" i="25"/>
  <c r="AP480" i="25"/>
  <c r="AP482" i="25"/>
  <c r="AP484" i="25"/>
  <c r="AP486" i="25"/>
  <c r="AP488" i="25"/>
  <c r="AP490" i="25"/>
  <c r="AP492" i="25"/>
  <c r="AP494" i="25"/>
  <c r="AP496" i="25"/>
  <c r="AP498" i="25"/>
  <c r="AP500" i="25"/>
  <c r="AP502" i="25"/>
  <c r="AP504" i="25"/>
  <c r="AP506" i="25"/>
  <c r="AP508" i="25"/>
  <c r="AP510" i="25"/>
  <c r="AP512" i="25"/>
  <c r="AP514" i="25"/>
  <c r="AP516" i="25"/>
  <c r="AP518" i="25"/>
  <c r="AP520" i="25"/>
  <c r="AP522" i="25"/>
  <c r="AP524" i="25"/>
  <c r="AP526" i="25"/>
  <c r="AP528" i="25"/>
  <c r="AP530" i="25"/>
  <c r="AP532" i="25"/>
  <c r="AP534" i="25"/>
  <c r="AP536" i="25"/>
  <c r="AP538" i="25"/>
  <c r="AP540" i="25"/>
  <c r="AP542" i="25"/>
  <c r="AP544" i="25"/>
  <c r="AP546" i="25"/>
  <c r="AP548" i="25"/>
  <c r="AP550" i="25"/>
  <c r="AP552" i="25"/>
  <c r="AP554" i="25"/>
  <c r="AP556" i="25"/>
  <c r="AP558" i="25"/>
  <c r="AP560" i="25"/>
  <c r="AP562" i="25"/>
  <c r="AP564" i="25"/>
  <c r="AP566" i="25"/>
  <c r="AP568" i="25"/>
  <c r="AP570" i="25"/>
  <c r="AP572" i="25"/>
  <c r="AP574" i="25"/>
  <c r="AP576" i="25"/>
  <c r="AP578" i="25"/>
  <c r="AP580" i="25"/>
  <c r="AP582" i="25"/>
  <c r="AP584" i="25"/>
  <c r="AP586" i="25"/>
  <c r="AP588" i="25"/>
  <c r="AP590" i="25"/>
  <c r="AP592" i="25"/>
  <c r="AP594" i="25"/>
  <c r="AP596" i="25"/>
  <c r="AP598" i="25"/>
  <c r="AP600" i="25"/>
  <c r="AP602" i="25"/>
  <c r="AP604" i="25"/>
  <c r="AP606" i="25"/>
  <c r="AP608" i="25"/>
  <c r="AP610" i="25"/>
  <c r="AP612" i="25"/>
  <c r="AP614" i="25"/>
  <c r="AP616" i="25"/>
  <c r="AP618" i="25"/>
  <c r="AP620" i="25"/>
  <c r="AP622" i="25"/>
  <c r="AP624" i="25"/>
  <c r="AP626" i="25"/>
  <c r="AP628" i="25"/>
  <c r="AP630" i="25"/>
  <c r="AP632" i="25"/>
  <c r="AP634" i="25"/>
  <c r="AP636" i="25"/>
  <c r="AP638" i="25"/>
  <c r="AP640" i="25"/>
  <c r="AP642" i="25"/>
  <c r="AP644" i="25"/>
  <c r="AP646" i="25"/>
  <c r="AP648" i="25"/>
  <c r="AP650" i="25"/>
  <c r="AP652" i="25"/>
  <c r="AP654" i="25"/>
  <c r="AP656" i="25"/>
  <c r="AP658" i="25"/>
  <c r="AP660" i="25"/>
  <c r="AP662" i="25"/>
  <c r="AP664" i="25"/>
  <c r="AP666" i="25"/>
  <c r="AP668" i="25"/>
  <c r="AP670" i="25"/>
  <c r="AP672" i="25"/>
  <c r="AP674" i="25"/>
  <c r="AP676" i="25"/>
  <c r="AP678" i="25"/>
  <c r="AP680" i="25"/>
  <c r="AP682" i="25"/>
  <c r="AP684" i="25"/>
  <c r="AP686" i="25"/>
  <c r="AP688" i="25"/>
  <c r="AP690" i="25"/>
  <c r="AP692" i="25"/>
  <c r="AP694" i="25"/>
  <c r="AP696" i="25"/>
  <c r="AP698" i="25"/>
  <c r="AP700" i="25"/>
  <c r="AP702" i="25"/>
  <c r="AP704" i="25"/>
  <c r="AP706" i="25"/>
  <c r="AP708" i="25"/>
  <c r="AP710" i="25"/>
  <c r="AP712" i="25"/>
  <c r="AP714" i="25"/>
  <c r="AP716" i="25"/>
  <c r="AP718" i="25"/>
  <c r="AP720" i="25"/>
  <c r="AP722" i="25"/>
  <c r="AP724" i="25"/>
  <c r="AP726" i="25"/>
  <c r="AP728" i="25"/>
  <c r="AP730" i="25"/>
  <c r="AP732" i="25"/>
  <c r="AP734" i="25"/>
  <c r="AP736" i="25"/>
  <c r="AP738" i="25"/>
  <c r="AP740" i="25"/>
  <c r="AP742" i="25"/>
  <c r="AP744" i="25"/>
  <c r="AP746" i="25"/>
  <c r="AP748" i="25"/>
  <c r="AP750" i="25"/>
  <c r="AP752" i="25"/>
  <c r="AP754" i="25"/>
  <c r="AP756" i="25"/>
  <c r="AP758" i="25"/>
  <c r="AP760" i="25"/>
  <c r="AP762" i="25"/>
  <c r="AP764" i="25"/>
  <c r="AP766" i="25"/>
  <c r="AP768" i="25"/>
  <c r="AP770" i="25"/>
  <c r="AP772" i="25"/>
  <c r="AP774" i="25"/>
  <c r="AP776" i="25"/>
  <c r="AP778" i="25"/>
  <c r="AP780" i="25"/>
  <c r="AP782" i="25"/>
  <c r="AP784" i="25"/>
  <c r="AP786" i="25"/>
  <c r="AP788" i="25"/>
  <c r="AP790" i="25"/>
  <c r="AP792" i="25"/>
  <c r="AP794" i="25"/>
  <c r="AP796" i="25"/>
  <c r="AP798" i="25"/>
  <c r="AP800" i="25"/>
  <c r="AP802" i="25"/>
  <c r="AP804" i="25"/>
  <c r="AP806" i="25"/>
  <c r="AP808" i="25"/>
  <c r="AP810" i="25"/>
  <c r="AP812" i="25"/>
  <c r="AP814" i="25"/>
  <c r="AP816" i="25"/>
  <c r="AP818" i="25"/>
  <c r="AP820" i="25"/>
  <c r="AP822" i="25"/>
  <c r="AP824" i="25"/>
  <c r="AP826" i="25"/>
  <c r="AP828" i="25"/>
  <c r="AP830" i="25"/>
  <c r="AP832" i="25"/>
  <c r="AP834" i="25"/>
  <c r="AP836" i="25"/>
  <c r="AP838" i="25"/>
  <c r="AP840" i="25"/>
  <c r="AP842" i="25"/>
  <c r="AP844" i="25"/>
  <c r="AP846" i="25"/>
  <c r="AP848" i="25"/>
  <c r="AP850" i="25"/>
  <c r="AP852" i="25"/>
  <c r="AP854" i="25"/>
  <c r="AP856" i="25"/>
  <c r="AP858" i="25"/>
  <c r="AP860" i="25"/>
  <c r="AP862" i="25"/>
  <c r="AP864" i="25"/>
  <c r="AP866" i="25"/>
  <c r="AP868" i="25"/>
  <c r="AP870" i="25"/>
  <c r="AP872" i="25"/>
  <c r="AP874" i="25"/>
  <c r="AP876" i="25"/>
  <c r="AP878" i="25"/>
  <c r="AP880" i="25"/>
  <c r="AP882" i="25"/>
  <c r="AP884" i="25"/>
  <c r="AP886" i="25"/>
  <c r="AP888" i="25"/>
  <c r="AP890" i="25"/>
  <c r="AP892" i="25"/>
  <c r="AP894" i="25"/>
  <c r="AP896" i="25"/>
  <c r="AP898" i="25"/>
  <c r="AP900" i="25"/>
  <c r="AP902" i="25"/>
  <c r="AP904" i="25"/>
  <c r="AP906" i="25"/>
  <c r="AP908" i="25"/>
  <c r="AP910" i="25"/>
  <c r="AP912" i="25"/>
  <c r="AP914" i="25"/>
  <c r="AP916" i="25"/>
  <c r="AP918" i="25"/>
  <c r="AP920" i="25"/>
  <c r="AP922" i="25"/>
  <c r="AP924" i="25"/>
  <c r="AP926" i="25"/>
  <c r="AP928" i="25"/>
  <c r="AP930" i="25"/>
  <c r="AP932" i="25"/>
  <c r="AP934" i="25"/>
  <c r="AP936" i="25"/>
  <c r="AP938" i="25"/>
  <c r="AP940" i="25"/>
  <c r="AP942" i="25"/>
  <c r="AP944" i="25"/>
  <c r="AP946" i="25"/>
  <c r="AP948" i="25"/>
  <c r="AP950" i="25"/>
  <c r="AP952" i="25"/>
  <c r="AP954" i="25"/>
  <c r="AP956" i="25"/>
  <c r="AP958" i="25"/>
  <c r="AP960" i="25"/>
  <c r="AP962" i="25"/>
  <c r="AP964" i="25"/>
  <c r="AP966" i="25"/>
  <c r="AP968" i="25"/>
  <c r="AP970" i="25"/>
  <c r="AP972" i="25"/>
  <c r="AP974" i="25"/>
  <c r="AP976" i="25"/>
  <c r="AP978" i="25"/>
  <c r="AP980" i="25"/>
  <c r="AP982" i="25"/>
  <c r="AP984" i="25"/>
  <c r="AP986" i="25"/>
  <c r="AP988" i="25"/>
  <c r="AP990" i="25"/>
  <c r="AP992" i="25"/>
  <c r="AP996" i="25"/>
  <c r="AP998" i="25"/>
  <c r="AP1000" i="25"/>
  <c r="AP1002" i="25"/>
  <c r="AP1004" i="25"/>
  <c r="AP1006" i="25"/>
  <c r="AP1008" i="25"/>
  <c r="AP1010" i="25"/>
  <c r="AP1012" i="25"/>
  <c r="AP1014" i="25"/>
  <c r="AP1016" i="25"/>
  <c r="AP1018" i="25"/>
  <c r="AP1020" i="25"/>
  <c r="AP23" i="25"/>
  <c r="AP25" i="25"/>
  <c r="AP27" i="25"/>
  <c r="AP29" i="25"/>
  <c r="AP31" i="25"/>
  <c r="AP33" i="25"/>
  <c r="AP35" i="25"/>
  <c r="AP37" i="25"/>
  <c r="AP39" i="25"/>
  <c r="AP41" i="25"/>
  <c r="AP43" i="25"/>
  <c r="AP45" i="25"/>
  <c r="AP47" i="25"/>
  <c r="AP49" i="25"/>
  <c r="AP51" i="25"/>
  <c r="AP53" i="25"/>
  <c r="AP55" i="25"/>
  <c r="AP57" i="25"/>
  <c r="AP59" i="25"/>
  <c r="AP61" i="25"/>
  <c r="AP63" i="25"/>
  <c r="AP65" i="25"/>
  <c r="AP67" i="25"/>
  <c r="AP69" i="25"/>
  <c r="AP71" i="25"/>
  <c r="AP73" i="25"/>
  <c r="AP75" i="25"/>
  <c r="AP77" i="25"/>
  <c r="AP79" i="25"/>
  <c r="AP81" i="25"/>
  <c r="AP83" i="25"/>
  <c r="AP85" i="25"/>
  <c r="AP87" i="25"/>
  <c r="AP89" i="25"/>
  <c r="AP91" i="25"/>
  <c r="AP93" i="25"/>
  <c r="AP95" i="25"/>
  <c r="AP97" i="25"/>
  <c r="AP99" i="25"/>
  <c r="AP101" i="25"/>
  <c r="AP103" i="25"/>
  <c r="AP105" i="25"/>
  <c r="AP107" i="25"/>
  <c r="AP109" i="25"/>
  <c r="AP111" i="25"/>
  <c r="AP113" i="25"/>
  <c r="AP115" i="25"/>
  <c r="AP117" i="25"/>
  <c r="AP119" i="25"/>
  <c r="AP121" i="25"/>
  <c r="AP123" i="25"/>
  <c r="AP125" i="25"/>
  <c r="AP127" i="25"/>
  <c r="AP129" i="25"/>
  <c r="AP131" i="25"/>
  <c r="AP133" i="25"/>
  <c r="AP135" i="25"/>
  <c r="AP137" i="25"/>
  <c r="AP139" i="25"/>
  <c r="AP141" i="25"/>
  <c r="AP143" i="25"/>
  <c r="AP145" i="25"/>
  <c r="AP147" i="25"/>
  <c r="AP149" i="25"/>
  <c r="AP151" i="25"/>
  <c r="AP153" i="25"/>
  <c r="AP155" i="25"/>
  <c r="AP157" i="25"/>
  <c r="AP159" i="25"/>
  <c r="AP161" i="25"/>
  <c r="AP163" i="25"/>
  <c r="AP165" i="25"/>
  <c r="AP167" i="25"/>
  <c r="AP169" i="25"/>
  <c r="AP171" i="25"/>
  <c r="AP173" i="25"/>
  <c r="AP175" i="25"/>
  <c r="AP177" i="25"/>
  <c r="AP179" i="25"/>
  <c r="AP181" i="25"/>
  <c r="AP183" i="25"/>
  <c r="AP185" i="25"/>
  <c r="AP187" i="25"/>
  <c r="AP189" i="25"/>
  <c r="AP191" i="25"/>
  <c r="AP193" i="25"/>
  <c r="AP195" i="25"/>
  <c r="AP197" i="25"/>
  <c r="AP199" i="25"/>
  <c r="AP201" i="25"/>
  <c r="AP203" i="25"/>
  <c r="AP205" i="25"/>
  <c r="AP207" i="25"/>
  <c r="AP209" i="25"/>
  <c r="AP211" i="25"/>
  <c r="AP213" i="25"/>
  <c r="AP215" i="25"/>
  <c r="AP217" i="25"/>
  <c r="AP219" i="25"/>
  <c r="AP221" i="25"/>
  <c r="AP223" i="25"/>
  <c r="AP225" i="25"/>
  <c r="AP227" i="25"/>
  <c r="AP229" i="25"/>
  <c r="AP231" i="25"/>
  <c r="AP233" i="25"/>
  <c r="AP235" i="25"/>
  <c r="AP237" i="25"/>
  <c r="AP239" i="25"/>
  <c r="AP241" i="25"/>
  <c r="AP243" i="25"/>
  <c r="AP245" i="25"/>
  <c r="AP247" i="25"/>
  <c r="AP249" i="25"/>
  <c r="AP251" i="25"/>
  <c r="AP253" i="25"/>
  <c r="AP255" i="25"/>
  <c r="AP257" i="25"/>
  <c r="AP259" i="25"/>
  <c r="AP261" i="25"/>
  <c r="AP263" i="25"/>
  <c r="AP265" i="25"/>
  <c r="AP267" i="25"/>
  <c r="AP269" i="25"/>
  <c r="AP271" i="25"/>
  <c r="AP273" i="25"/>
  <c r="AP275" i="25"/>
  <c r="AP277" i="25"/>
  <c r="AP279" i="25"/>
  <c r="AP281" i="25"/>
  <c r="AP283" i="25"/>
  <c r="AP285" i="25"/>
  <c r="AP287" i="25"/>
  <c r="AP289" i="25"/>
  <c r="AP291" i="25"/>
  <c r="AP293" i="25"/>
  <c r="AP295" i="25"/>
  <c r="AP297" i="25"/>
  <c r="AP299" i="25"/>
  <c r="AP301" i="25"/>
  <c r="AP303" i="25"/>
  <c r="AP305" i="25"/>
  <c r="AP307" i="25"/>
  <c r="AP309" i="25"/>
  <c r="AP311" i="25"/>
  <c r="AP313" i="25"/>
  <c r="AP315" i="25"/>
  <c r="AP317" i="25"/>
  <c r="AP319" i="25"/>
  <c r="AP321" i="25"/>
  <c r="AP323" i="25"/>
  <c r="AP325" i="25"/>
  <c r="AP327" i="25"/>
  <c r="AP329" i="25"/>
  <c r="AP331" i="25"/>
  <c r="AP333" i="25"/>
  <c r="AP335" i="25"/>
  <c r="AP337" i="25"/>
  <c r="AP339" i="25"/>
  <c r="AP341" i="25"/>
  <c r="AP343" i="25"/>
  <c r="AP345" i="25"/>
  <c r="AP347" i="25"/>
  <c r="AP349" i="25"/>
  <c r="AP351" i="25"/>
  <c r="AP353" i="25"/>
  <c r="AP355" i="25"/>
  <c r="AP357" i="25"/>
  <c r="AP359" i="25"/>
  <c r="AP361" i="25"/>
  <c r="AP363" i="25"/>
  <c r="AP365" i="25"/>
  <c r="AP367" i="25"/>
  <c r="AP369" i="25"/>
  <c r="AP371" i="25"/>
  <c r="AP373" i="25"/>
  <c r="AP375" i="25"/>
  <c r="AP377" i="25"/>
  <c r="AP379" i="25"/>
  <c r="AP381" i="25"/>
  <c r="AP383" i="25"/>
  <c r="AP385" i="25"/>
  <c r="AP387" i="25"/>
  <c r="AP389" i="25"/>
  <c r="AP391" i="25"/>
  <c r="AP393" i="25"/>
  <c r="AP395" i="25"/>
  <c r="AP397" i="25"/>
  <c r="AP399" i="25"/>
  <c r="AP401" i="25"/>
  <c r="AP403" i="25"/>
  <c r="AP405" i="25"/>
  <c r="AP407" i="25"/>
  <c r="AP409" i="25"/>
  <c r="AP411" i="25"/>
  <c r="AP413" i="25"/>
  <c r="AP415" i="25"/>
  <c r="AP417" i="25"/>
  <c r="AP419" i="25"/>
  <c r="AP421" i="25"/>
  <c r="AP423" i="25"/>
  <c r="AP425" i="25"/>
  <c r="AP427" i="25"/>
  <c r="AP429" i="25"/>
  <c r="AP431" i="25"/>
  <c r="AP433" i="25"/>
  <c r="AP435" i="25"/>
  <c r="AP437" i="25"/>
  <c r="AP439" i="25"/>
  <c r="AP441" i="25"/>
  <c r="AP443" i="25"/>
  <c r="AP445" i="25"/>
  <c r="AP447" i="25"/>
  <c r="AP449" i="25"/>
  <c r="AV25" i="25" s="1"/>
  <c r="AP451" i="25"/>
  <c r="AP453" i="25"/>
  <c r="AP455" i="25"/>
  <c r="AP457" i="25"/>
  <c r="AP459" i="25"/>
  <c r="AP461" i="25"/>
  <c r="AP463" i="25"/>
  <c r="AP465" i="25"/>
  <c r="AP467" i="25"/>
  <c r="BC25" i="25" s="1"/>
  <c r="AP469" i="25"/>
  <c r="AP471" i="25"/>
  <c r="AP473" i="25"/>
  <c r="AP475" i="25"/>
  <c r="AP477" i="25"/>
  <c r="AP479" i="25"/>
  <c r="AP481" i="25"/>
  <c r="AP483" i="25"/>
  <c r="AP485" i="25"/>
  <c r="AP487" i="25"/>
  <c r="BB25" i="25" s="1"/>
  <c r="AP489" i="25"/>
  <c r="AP491" i="25"/>
  <c r="AP493" i="25"/>
  <c r="AP495" i="25"/>
  <c r="AP497" i="25"/>
  <c r="AP499" i="25"/>
  <c r="AP501" i="25"/>
  <c r="AP503" i="25"/>
  <c r="AP505" i="25"/>
  <c r="AP507" i="25"/>
  <c r="AP509" i="25"/>
  <c r="AP511" i="25"/>
  <c r="AP513" i="25"/>
  <c r="AP515" i="25"/>
  <c r="AP517" i="25"/>
  <c r="AP519" i="25"/>
  <c r="AP521" i="25"/>
  <c r="AP523" i="25"/>
  <c r="AP525" i="25"/>
  <c r="AP527" i="25"/>
  <c r="AP529" i="25"/>
  <c r="AP531" i="25"/>
  <c r="AP533" i="25"/>
  <c r="AP535" i="25"/>
  <c r="AP537" i="25"/>
  <c r="AP539" i="25"/>
  <c r="AP541" i="25"/>
  <c r="AP543" i="25"/>
  <c r="AP545" i="25"/>
  <c r="AZ25" i="25" s="1"/>
  <c r="AP547" i="25"/>
  <c r="AP549" i="25"/>
  <c r="AP551" i="25"/>
  <c r="AP553" i="25"/>
  <c r="AP555" i="25"/>
  <c r="AP557" i="25"/>
  <c r="AP559" i="25"/>
  <c r="AP561" i="25"/>
  <c r="AP563" i="25"/>
  <c r="AP565" i="25"/>
  <c r="AP567" i="25"/>
  <c r="AP569" i="25"/>
  <c r="AP571" i="25"/>
  <c r="AP573" i="25"/>
  <c r="AP575" i="25"/>
  <c r="AP577" i="25"/>
  <c r="AP579" i="25"/>
  <c r="AP581" i="25"/>
  <c r="AP583" i="25"/>
  <c r="AP585" i="25"/>
  <c r="AP587" i="25"/>
  <c r="AP589" i="25"/>
  <c r="AP591" i="25"/>
  <c r="AP593" i="25"/>
  <c r="AP595" i="25"/>
  <c r="AP597" i="25"/>
  <c r="AP599" i="25"/>
  <c r="AP601" i="25"/>
  <c r="AP603" i="25"/>
  <c r="AP605" i="25"/>
  <c r="AP607" i="25"/>
  <c r="AP609" i="25"/>
  <c r="AP611" i="25"/>
  <c r="AP613" i="25"/>
  <c r="AP615" i="25"/>
  <c r="AP617" i="25"/>
  <c r="AP619" i="25"/>
  <c r="AP621" i="25"/>
  <c r="AP623" i="25"/>
  <c r="AP625" i="25"/>
  <c r="AP627" i="25"/>
  <c r="AP629" i="25"/>
  <c r="AP631" i="25"/>
  <c r="AP633" i="25"/>
  <c r="AP635" i="25"/>
  <c r="AP637" i="25"/>
  <c r="AP639" i="25"/>
  <c r="AP641" i="25"/>
  <c r="AP643" i="25"/>
  <c r="AP645" i="25"/>
  <c r="AP647" i="25"/>
  <c r="AP649" i="25"/>
  <c r="AP651" i="25"/>
  <c r="AP653" i="25"/>
  <c r="AP655" i="25"/>
  <c r="AP657" i="25"/>
  <c r="AP659" i="25"/>
  <c r="AP661" i="25"/>
  <c r="AP663" i="25"/>
  <c r="AP665" i="25"/>
  <c r="AP667" i="25"/>
  <c r="AP669" i="25"/>
  <c r="AP671" i="25"/>
  <c r="AP673" i="25"/>
  <c r="AP675" i="25"/>
  <c r="AP677" i="25"/>
  <c r="AX25" i="25" s="1"/>
  <c r="AP679" i="25"/>
  <c r="AP681" i="25"/>
  <c r="AP683" i="25"/>
  <c r="AP685" i="25"/>
  <c r="AP687" i="25"/>
  <c r="AP689" i="25"/>
  <c r="AP691" i="25"/>
  <c r="AP693" i="25"/>
  <c r="AP695" i="25"/>
  <c r="AP697" i="25"/>
  <c r="AP699" i="25"/>
  <c r="AP701" i="25"/>
  <c r="AP703" i="25"/>
  <c r="AP705" i="25"/>
  <c r="AP707" i="25"/>
  <c r="AP709" i="25"/>
  <c r="AP711" i="25"/>
  <c r="AP713" i="25"/>
  <c r="AP715" i="25"/>
  <c r="AP717" i="25"/>
  <c r="AP719" i="25"/>
  <c r="AP721" i="25"/>
  <c r="AP723" i="25"/>
  <c r="AP725" i="25"/>
  <c r="AP727" i="25"/>
  <c r="AP729" i="25"/>
  <c r="AP731" i="25"/>
  <c r="AP733" i="25"/>
  <c r="AP735" i="25"/>
  <c r="AP737" i="25"/>
  <c r="AP739" i="25"/>
  <c r="AP741" i="25"/>
  <c r="AP743" i="25"/>
  <c r="AP745" i="25"/>
  <c r="AP747" i="25"/>
  <c r="AP749" i="25"/>
  <c r="AP751" i="25"/>
  <c r="AP753" i="25"/>
  <c r="AP755" i="25"/>
  <c r="AP757" i="25"/>
  <c r="AP759" i="25"/>
  <c r="AP761" i="25"/>
  <c r="AP763" i="25"/>
  <c r="AP765" i="25"/>
  <c r="AP767" i="25"/>
  <c r="AP769" i="25"/>
  <c r="AP771" i="25"/>
  <c r="AP773" i="25"/>
  <c r="AP775" i="25"/>
  <c r="AP777" i="25"/>
  <c r="AP779" i="25"/>
  <c r="AP781" i="25"/>
  <c r="AP783" i="25"/>
  <c r="AP785" i="25"/>
  <c r="AP787" i="25"/>
  <c r="AP789" i="25"/>
  <c r="AP791" i="25"/>
  <c r="AP793" i="25"/>
  <c r="AP795" i="25"/>
  <c r="AP797" i="25"/>
  <c r="AP799" i="25"/>
  <c r="AP801" i="25"/>
  <c r="AP803" i="25"/>
  <c r="AP805" i="25"/>
  <c r="AP807" i="25"/>
  <c r="AP809" i="25"/>
  <c r="AP811" i="25"/>
  <c r="AP813" i="25"/>
  <c r="AP815" i="25"/>
  <c r="AP817" i="25"/>
  <c r="AP819" i="25"/>
  <c r="AP821" i="25"/>
  <c r="AP823" i="25"/>
  <c r="AP825" i="25"/>
  <c r="AP827" i="25"/>
  <c r="AP829" i="25"/>
  <c r="AP831" i="25"/>
  <c r="AP833" i="25"/>
  <c r="AP835" i="25"/>
  <c r="AP837" i="25"/>
  <c r="AP839" i="25"/>
  <c r="AP841" i="25"/>
  <c r="AP843" i="25"/>
  <c r="AP845" i="25"/>
  <c r="AP847" i="25"/>
  <c r="AP849" i="25"/>
  <c r="AP851" i="25"/>
  <c r="AP853" i="25"/>
  <c r="AP855" i="25"/>
  <c r="AP857" i="25"/>
  <c r="AP859" i="25"/>
  <c r="AP861" i="25"/>
  <c r="AP863" i="25"/>
  <c r="AP865" i="25"/>
  <c r="AP867" i="25"/>
  <c r="AP869" i="25"/>
  <c r="AP871" i="25"/>
  <c r="AP873" i="25"/>
  <c r="AP875" i="25"/>
  <c r="AP877" i="25"/>
  <c r="AP879" i="25"/>
  <c r="AP881" i="25"/>
  <c r="AP883" i="25"/>
  <c r="AP885" i="25"/>
  <c r="AP887" i="25"/>
  <c r="AP889" i="25"/>
  <c r="AP891" i="25"/>
  <c r="AP893" i="25"/>
  <c r="AP895" i="25"/>
  <c r="AP897" i="25"/>
  <c r="AP899" i="25"/>
  <c r="AP901" i="25"/>
  <c r="AP903" i="25"/>
  <c r="AP905" i="25"/>
  <c r="AP907" i="25"/>
  <c r="AP909" i="25"/>
  <c r="AP911" i="25"/>
  <c r="AP913" i="25"/>
  <c r="AP915" i="25"/>
  <c r="AP917" i="25"/>
  <c r="AP919" i="25"/>
  <c r="AP921" i="25"/>
  <c r="AP923" i="25"/>
  <c r="AP925" i="25"/>
  <c r="AP927" i="25"/>
  <c r="AP929" i="25"/>
  <c r="AP931" i="25"/>
  <c r="AP933" i="25"/>
  <c r="AP935" i="25"/>
  <c r="AP937" i="25"/>
  <c r="AP939" i="25"/>
  <c r="AP941" i="25"/>
  <c r="AP943" i="25"/>
  <c r="AP945" i="25"/>
  <c r="AP947" i="25"/>
  <c r="AP949" i="25"/>
  <c r="AP951" i="25"/>
  <c r="AP953" i="25"/>
  <c r="AP955" i="25"/>
  <c r="AP957" i="25"/>
  <c r="AP959" i="25"/>
  <c r="AP961" i="25"/>
  <c r="AP963" i="25"/>
  <c r="AP965" i="25"/>
  <c r="AP967" i="25"/>
  <c r="AP969" i="25"/>
  <c r="AP971" i="25"/>
  <c r="AP973" i="25"/>
  <c r="AP975" i="25"/>
  <c r="AP977" i="25"/>
  <c r="AP979" i="25"/>
  <c r="AP981" i="25"/>
  <c r="AP983" i="25"/>
  <c r="AP985" i="25"/>
  <c r="AP987" i="25"/>
  <c r="AP989" i="25"/>
  <c r="AP991" i="25"/>
  <c r="AP993" i="25"/>
  <c r="AP995" i="25"/>
  <c r="AP997" i="25"/>
  <c r="AP999" i="25"/>
  <c r="AP1001" i="25"/>
  <c r="AP1003" i="25"/>
  <c r="AP1005" i="25"/>
  <c r="AP1007" i="25"/>
  <c r="AP1009" i="25"/>
  <c r="AP1011" i="25"/>
  <c r="AP1013" i="25"/>
  <c r="AP1015" i="25"/>
  <c r="AP1017" i="25"/>
  <c r="AP1019" i="25"/>
  <c r="AY25" i="25" l="1"/>
  <c r="BD25" i="25"/>
  <c r="BA25" i="25"/>
  <c r="BE25" i="25"/>
  <c r="BL23" i="25"/>
  <c r="BL29" i="25" s="1"/>
  <c r="BA24" i="25"/>
  <c r="BA23" i="25"/>
  <c r="BL24" i="25"/>
  <c r="BL30" i="25" s="1"/>
  <c r="BL22" i="25"/>
  <c r="BL28" i="25" s="1"/>
  <c r="BA22" i="25"/>
  <c r="BD23" i="25"/>
  <c r="BO23" i="25"/>
  <c r="BD24" i="25"/>
  <c r="BO24" i="25"/>
  <c r="BD22" i="25"/>
  <c r="BO22" i="25"/>
  <c r="AZ23" i="25"/>
  <c r="BK23" i="25"/>
  <c r="BK29" i="25" s="1"/>
  <c r="AZ24" i="25"/>
  <c r="BK24" i="25"/>
  <c r="BK30" i="25" s="1"/>
  <c r="AZ22" i="25"/>
  <c r="BK22" i="25"/>
  <c r="BK28" i="25" s="1"/>
  <c r="AV23" i="25"/>
  <c r="BG23" i="25"/>
  <c r="BG29" i="25" s="1"/>
  <c r="AV24" i="25"/>
  <c r="BG24" i="25"/>
  <c r="BG30" i="25" s="1"/>
  <c r="AV22" i="25"/>
  <c r="BG22" i="25"/>
  <c r="BG28" i="25" s="1"/>
  <c r="BC23" i="25"/>
  <c r="BN24" i="25"/>
  <c r="BN23" i="25"/>
  <c r="BC24" i="25"/>
  <c r="BC22" i="25"/>
  <c r="BN22" i="25"/>
  <c r="AY23" i="25"/>
  <c r="BJ24" i="25"/>
  <c r="BJ30" i="25" s="1"/>
  <c r="BJ23" i="25"/>
  <c r="BJ29" i="25" s="1"/>
  <c r="AY24" i="25"/>
  <c r="AY22" i="25"/>
  <c r="BJ22" i="25"/>
  <c r="BJ28" i="25" s="1"/>
  <c r="BF24" i="25"/>
  <c r="BQ24" i="25"/>
  <c r="BQ30" i="25" s="1"/>
  <c r="BF23" i="25"/>
  <c r="BQ23" i="25"/>
  <c r="BQ29" i="25" s="1"/>
  <c r="BF22" i="25"/>
  <c r="BQ22" i="25"/>
  <c r="BQ28" i="25" s="1"/>
  <c r="BB24" i="25"/>
  <c r="BM24" i="25"/>
  <c r="BM30" i="25" s="1"/>
  <c r="BB23" i="25"/>
  <c r="BM23" i="25"/>
  <c r="BM29" i="25" s="1"/>
  <c r="BB22" i="25"/>
  <c r="BM22" i="25"/>
  <c r="BM28" i="25" s="1"/>
  <c r="AX24" i="25"/>
  <c r="BI24" i="25"/>
  <c r="BI30" i="25" s="1"/>
  <c r="AX23" i="25"/>
  <c r="BI23" i="25"/>
  <c r="BI29" i="25" s="1"/>
  <c r="AX22" i="25"/>
  <c r="BI22" i="25"/>
  <c r="BI28" i="25" s="1"/>
  <c r="BP23" i="25"/>
  <c r="BE24" i="25"/>
  <c r="BE23" i="25"/>
  <c r="BP24" i="25"/>
  <c r="BP22" i="25"/>
  <c r="BE22" i="25"/>
  <c r="BH23" i="25"/>
  <c r="BH29" i="25" s="1"/>
  <c r="AW24" i="25"/>
  <c r="AW23" i="25"/>
  <c r="BH24" i="25"/>
  <c r="BH30" i="25" s="1"/>
  <c r="BH22" i="25"/>
  <c r="BH28" i="25" s="1"/>
  <c r="AW22" i="25"/>
</calcChain>
</file>

<file path=xl/sharedStrings.xml><?xml version="1.0" encoding="utf-8"?>
<sst xmlns="http://schemas.openxmlformats.org/spreadsheetml/2006/main" count="170" uniqueCount="104">
  <si>
    <t>Diameter</t>
  </si>
  <si>
    <t>mm</t>
  </si>
  <si>
    <t>Headwall - Square Edge</t>
  </si>
  <si>
    <t>Headwall w/ Wingwalls - Square Edge</t>
  </si>
  <si>
    <t>Diameter =</t>
  </si>
  <si>
    <t>Manning's n =</t>
  </si>
  <si>
    <t>Corrugation</t>
  </si>
  <si>
    <t>n</t>
  </si>
  <si>
    <t>68x13</t>
  </si>
  <si>
    <t>125x25</t>
  </si>
  <si>
    <t>Corrugation =</t>
  </si>
  <si>
    <t>m</t>
  </si>
  <si>
    <t>m^3/s</t>
  </si>
  <si>
    <t>Depth</t>
  </si>
  <si>
    <t>Angle</t>
  </si>
  <si>
    <t>Area</t>
  </si>
  <si>
    <t>WP</t>
  </si>
  <si>
    <t>x D</t>
  </si>
  <si>
    <t>radians</t>
  </si>
  <si>
    <t>x D^2</t>
  </si>
  <si>
    <t>x D^2/3</t>
  </si>
  <si>
    <t>Slope =</t>
  </si>
  <si>
    <t>m/m</t>
  </si>
  <si>
    <t>Rh^2/3</t>
  </si>
  <si>
    <t>Velocity</t>
  </si>
  <si>
    <t>m/s</t>
  </si>
  <si>
    <t>Flow</t>
  </si>
  <si>
    <t>Slope (m/m)</t>
  </si>
  <si>
    <t>Velocity (m/s)</t>
  </si>
  <si>
    <t>Flow (m^3/s)</t>
  </si>
  <si>
    <t>Depth (fraction of D)</t>
  </si>
  <si>
    <t>Velocity &amp; Flow Calculations for …</t>
  </si>
  <si>
    <t>152x51</t>
  </si>
  <si>
    <t>Entrance Type</t>
  </si>
  <si>
    <t>HW/D = 0.5</t>
  </si>
  <si>
    <t>HW/D = 1.0</t>
  </si>
  <si>
    <t>HW/D = 2.0</t>
  </si>
  <si>
    <t>Abrasion Level 1 &amp; 2 Limit</t>
  </si>
  <si>
    <t>Abrasion Level 3 Limit</t>
  </si>
  <si>
    <t>Structure Type =</t>
  </si>
  <si>
    <t>Round</t>
  </si>
  <si>
    <t>Q =</t>
  </si>
  <si>
    <t>V =</t>
  </si>
  <si>
    <t>d =</t>
  </si>
  <si>
    <t>n68x13</t>
  </si>
  <si>
    <t>n125x25</t>
  </si>
  <si>
    <t>Inlet Type =</t>
  </si>
  <si>
    <t>Projecting from fill</t>
  </si>
  <si>
    <t>Mitered/Bevelled to conform to fill slope</t>
  </si>
  <si>
    <t>End Section conforming to fill slope</t>
  </si>
  <si>
    <t>Headwall w/ 33.7 degree bevelled ring (Type B)</t>
  </si>
  <si>
    <t>TW</t>
  </si>
  <si>
    <t>dh</t>
  </si>
  <si>
    <t>HC</t>
  </si>
  <si>
    <t>Af/A</t>
  </si>
  <si>
    <t>Q/(AD^0.5)</t>
  </si>
  <si>
    <t>HW/D</t>
  </si>
  <si>
    <t>K =</t>
  </si>
  <si>
    <t>M =</t>
  </si>
  <si>
    <t>c =</t>
  </si>
  <si>
    <t>Y =</t>
  </si>
  <si>
    <t>Choices</t>
  </si>
  <si>
    <t>HW/D =</t>
  </si>
  <si>
    <t>K</t>
  </si>
  <si>
    <t>M</t>
  </si>
  <si>
    <t>c</t>
  </si>
  <si>
    <t>Y</t>
  </si>
  <si>
    <t>ke</t>
  </si>
  <si>
    <t>p</t>
  </si>
  <si>
    <t>q</t>
  </si>
  <si>
    <t>r</t>
  </si>
  <si>
    <t>s</t>
  </si>
  <si>
    <t>t</t>
  </si>
  <si>
    <t>Type</t>
  </si>
  <si>
    <t>B</t>
  </si>
  <si>
    <t>Entrance Type Data and Formula Constants</t>
  </si>
  <si>
    <t>Description</t>
  </si>
  <si>
    <t>p x^3 =</t>
  </si>
  <si>
    <t>q x^2 =</t>
  </si>
  <si>
    <t>r x =</t>
  </si>
  <si>
    <t>s =</t>
  </si>
  <si>
    <t>Calculations - Round Pipe</t>
  </si>
  <si>
    <t>To determine HW/D and Q/(AD^0.5) relationship …</t>
  </si>
  <si>
    <t>To determine flow and velocity for depth of water, for specific data provided in Entry worksheet …</t>
  </si>
  <si>
    <t>Slope</t>
  </si>
  <si>
    <t>d</t>
  </si>
  <si>
    <t>Scorr =</t>
  </si>
  <si>
    <t>v S^3 =</t>
  </si>
  <si>
    <t>u S^2 =</t>
  </si>
  <si>
    <t>t S =</t>
  </si>
  <si>
    <t>u</t>
  </si>
  <si>
    <t>v</t>
  </si>
  <si>
    <t>Green cells require input</t>
  </si>
  <si>
    <t>Yellow cells require input</t>
  </si>
  <si>
    <t>under specific conditions</t>
  </si>
  <si>
    <t>Velocity =</t>
  </si>
  <si>
    <t xml:space="preserve"> X</t>
  </si>
  <si>
    <t>Depth =</t>
  </si>
  <si>
    <t>d/D</t>
  </si>
  <si>
    <t>To present graphical lines in order of HW/D magnitude</t>
  </si>
  <si>
    <t>Normal Flow =</t>
  </si>
  <si>
    <r>
      <t>m</t>
    </r>
    <r>
      <rPr>
        <vertAlign val="superscript"/>
        <sz val="11"/>
        <color theme="1"/>
        <rFont val="Calibri"/>
        <family val="2"/>
        <scheme val="minor"/>
      </rPr>
      <t>3</t>
    </r>
    <r>
      <rPr>
        <sz val="11"/>
        <color theme="1"/>
        <rFont val="Calibri"/>
        <family val="2"/>
        <scheme val="minor"/>
      </rPr>
      <t>/s</t>
    </r>
  </si>
  <si>
    <t>Note 1 - Maximum flows are based on inlet control.</t>
  </si>
  <si>
    <t>Note 2 - Velocity and depth calculations are based on Manning's Equation.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</si>
</sst>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8" x14ac:knownFonts="1">
    <font>
      <sz val="11"/>
      <color theme="1"/>
      <name val="Calibri"/>
      <family val="2"/>
      <scheme val="minor"/>
    </font>
    <font>
      <b/>
      <sz val="16"/>
      <color theme="1"/>
      <name val="Calibri"/>
      <family val="2"/>
      <scheme val="minor"/>
    </font>
    <font>
      <b/>
      <sz val="14"/>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vertAlign val="superscript"/>
      <sz val="11"/>
      <color theme="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rgb="FFFFFFCC"/>
        <bgColor indexed="64"/>
      </patternFill>
    </fill>
    <fill>
      <patternFill patternType="solid">
        <fgColor rgb="FFFFFF66"/>
        <bgColor indexed="64"/>
      </patternFill>
    </fill>
    <fill>
      <patternFill patternType="solid">
        <fgColor rgb="FF00B050"/>
        <bgColor indexed="64"/>
      </patternFill>
    </fill>
  </fills>
  <borders count="34">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147">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1" fillId="0" borderId="0" xfId="0" applyFont="1"/>
    <xf numFmtId="0" fontId="0" fillId="0" borderId="1" xfId="0" applyBorder="1" applyAlignment="1">
      <alignment horizontal="right"/>
    </xf>
    <xf numFmtId="165" fontId="0" fillId="0" borderId="0" xfId="0" applyNumberFormat="1"/>
    <xf numFmtId="0" fontId="0" fillId="0" borderId="0" xfId="0" applyBorder="1"/>
    <xf numFmtId="0" fontId="2" fillId="0" borderId="0" xfId="0" applyFont="1"/>
    <xf numFmtId="165" fontId="0" fillId="0" borderId="0" xfId="0" applyNumberFormat="1" applyFill="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64" fontId="0" fillId="0" borderId="0" xfId="0" applyNumberFormat="1"/>
    <xf numFmtId="0" fontId="0" fillId="0" borderId="1" xfId="0" applyBorder="1" applyAlignment="1">
      <alignment horizontal="center"/>
    </xf>
    <xf numFmtId="0" fontId="0" fillId="0" borderId="1" xfId="0" applyBorder="1"/>
    <xf numFmtId="2" fontId="0" fillId="0" borderId="11" xfId="0" applyNumberFormat="1" applyBorder="1"/>
    <xf numFmtId="164" fontId="0" fillId="0" borderId="12" xfId="0" applyNumberFormat="1" applyBorder="1"/>
    <xf numFmtId="164" fontId="0" fillId="0" borderId="0" xfId="0" applyNumberFormat="1" applyBorder="1"/>
    <xf numFmtId="164" fontId="0" fillId="0" borderId="13" xfId="0" applyNumberFormat="1" applyBorder="1"/>
    <xf numFmtId="0" fontId="2" fillId="0" borderId="0" xfId="0" applyFont="1" applyAlignment="1">
      <alignment horizontal="center"/>
    </xf>
    <xf numFmtId="164" fontId="0" fillId="0" borderId="10"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0" fontId="0" fillId="0" borderId="0" xfId="0" applyFont="1"/>
    <xf numFmtId="164" fontId="0" fillId="0" borderId="0" xfId="0" applyNumberFormat="1" applyAlignment="1">
      <alignment horizontal="center"/>
    </xf>
    <xf numFmtId="0" fontId="0" fillId="0" borderId="12" xfId="0" applyBorder="1" applyAlignment="1">
      <alignment horizontal="right"/>
    </xf>
    <xf numFmtId="0" fontId="0" fillId="0" borderId="13" xfId="0" applyBorder="1"/>
    <xf numFmtId="0" fontId="0" fillId="0" borderId="11" xfId="0" applyBorder="1"/>
    <xf numFmtId="0" fontId="0" fillId="0" borderId="18" xfId="0" applyBorder="1"/>
    <xf numFmtId="164" fontId="0" fillId="0" borderId="0" xfId="0" applyNumberFormat="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0" fillId="4" borderId="2" xfId="0" applyFill="1" applyBorder="1" applyAlignment="1">
      <alignment horizontal="center"/>
    </xf>
    <xf numFmtId="0" fontId="0" fillId="4" borderId="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6" xfId="0" applyFill="1" applyBorder="1" applyAlignment="1">
      <alignment horizontal="center"/>
    </xf>
    <xf numFmtId="0" fontId="0" fillId="4" borderId="8" xfId="0" applyFill="1" applyBorder="1"/>
    <xf numFmtId="164" fontId="0" fillId="0" borderId="14" xfId="0" applyNumberFormat="1" applyBorder="1" applyAlignment="1">
      <alignment horizontal="center"/>
    </xf>
    <xf numFmtId="164" fontId="0" fillId="0" borderId="12" xfId="0" applyNumberFormat="1" applyBorder="1" applyAlignment="1">
      <alignment horizontal="center"/>
    </xf>
    <xf numFmtId="0" fontId="0" fillId="0" borderId="0" xfId="0" applyFont="1" applyAlignment="1">
      <alignment horizontal="center"/>
    </xf>
    <xf numFmtId="164" fontId="0" fillId="0" borderId="15" xfId="0" applyNumberFormat="1" applyBorder="1" applyAlignment="1">
      <alignment horizontal="center"/>
    </xf>
    <xf numFmtId="164" fontId="0" fillId="0" borderId="1" xfId="0" applyNumberFormat="1" applyBorder="1" applyAlignment="1">
      <alignment horizontal="center"/>
    </xf>
    <xf numFmtId="0" fontId="0" fillId="0" borderId="17" xfId="0" applyBorder="1" applyAlignment="1">
      <alignment horizontal="center"/>
    </xf>
    <xf numFmtId="0" fontId="0" fillId="0" borderId="0" xfId="0" applyBorder="1" applyAlignment="1">
      <alignment horizontal="left"/>
    </xf>
    <xf numFmtId="0" fontId="0" fillId="0" borderId="0" xfId="0" applyFill="1" applyBorder="1"/>
    <xf numFmtId="0" fontId="0" fillId="0" borderId="16" xfId="0" applyBorder="1" applyAlignment="1">
      <alignment horizontal="center"/>
    </xf>
    <xf numFmtId="0" fontId="0" fillId="4" borderId="18" xfId="0" applyFill="1" applyBorder="1" applyAlignment="1">
      <alignment horizontal="center"/>
    </xf>
    <xf numFmtId="0" fontId="0" fillId="4" borderId="1" xfId="0" applyFill="1" applyBorder="1" applyAlignment="1">
      <alignment horizontal="center"/>
    </xf>
    <xf numFmtId="0" fontId="0" fillId="4" borderId="17" xfId="0" applyFill="1" applyBorder="1" applyAlignment="1">
      <alignment horizontal="center"/>
    </xf>
    <xf numFmtId="0" fontId="0" fillId="4" borderId="32" xfId="0" applyFill="1" applyBorder="1" applyAlignment="1">
      <alignment horizontal="center"/>
    </xf>
    <xf numFmtId="0" fontId="0" fillId="4" borderId="29" xfId="0" applyFill="1" applyBorder="1" applyAlignment="1">
      <alignment horizontal="center"/>
    </xf>
    <xf numFmtId="0" fontId="0" fillId="4" borderId="26" xfId="0" applyFill="1" applyBorder="1" applyAlignment="1">
      <alignment horizontal="center"/>
    </xf>
    <xf numFmtId="164" fontId="0" fillId="4" borderId="32" xfId="0" applyNumberFormat="1" applyFill="1" applyBorder="1" applyAlignment="1">
      <alignment horizontal="center"/>
    </xf>
    <xf numFmtId="0" fontId="0" fillId="4" borderId="29" xfId="0" applyFill="1" applyBorder="1"/>
    <xf numFmtId="164" fontId="0" fillId="4" borderId="29" xfId="0" applyNumberFormat="1" applyFill="1" applyBorder="1" applyAlignment="1">
      <alignment horizontal="center"/>
    </xf>
    <xf numFmtId="165" fontId="0" fillId="4" borderId="32" xfId="0" applyNumberFormat="1" applyFill="1" applyBorder="1" applyAlignment="1">
      <alignment horizontal="center"/>
    </xf>
    <xf numFmtId="0" fontId="0" fillId="4" borderId="33" xfId="0" applyFill="1" applyBorder="1" applyAlignment="1">
      <alignment horizontal="center"/>
    </xf>
    <xf numFmtId="0" fontId="0" fillId="4" borderId="30" xfId="0" applyFill="1" applyBorder="1" applyAlignment="1">
      <alignment horizontal="center"/>
    </xf>
    <xf numFmtId="165" fontId="0" fillId="4" borderId="33" xfId="0" applyNumberFormat="1" applyFill="1" applyBorder="1" applyAlignment="1">
      <alignment horizontal="center"/>
    </xf>
    <xf numFmtId="0" fontId="0" fillId="4" borderId="27" xfId="0" applyFill="1" applyBorder="1" applyAlignment="1">
      <alignment horizontal="center"/>
    </xf>
    <xf numFmtId="0" fontId="0" fillId="4" borderId="1" xfId="0" applyFill="1" applyBorder="1"/>
    <xf numFmtId="0" fontId="0" fillId="0" borderId="0" xfId="0" applyFill="1"/>
    <xf numFmtId="0" fontId="0" fillId="0" borderId="3" xfId="0" applyBorder="1"/>
    <xf numFmtId="0" fontId="0" fillId="0" borderId="0" xfId="0" applyFill="1" applyBorder="1" applyAlignment="1">
      <alignment horizontal="left"/>
    </xf>
    <xf numFmtId="0" fontId="0" fillId="0" borderId="1" xfId="0" applyFill="1" applyBorder="1" applyAlignment="1">
      <alignment horizontal="right"/>
    </xf>
    <xf numFmtId="0" fontId="4" fillId="0" borderId="0" xfId="0" applyFont="1"/>
    <xf numFmtId="0" fontId="0" fillId="0" borderId="0" xfId="0" applyFont="1" applyAlignment="1">
      <alignment horizontal="right"/>
    </xf>
    <xf numFmtId="0" fontId="0" fillId="0" borderId="0" xfId="0" applyBorder="1" applyAlignment="1">
      <alignment horizontal="right"/>
    </xf>
    <xf numFmtId="0" fontId="0" fillId="2" borderId="0" xfId="0" applyFill="1"/>
    <xf numFmtId="0" fontId="0" fillId="4" borderId="28" xfId="0" applyFill="1" applyBorder="1" applyAlignment="1">
      <alignment horizontal="center"/>
    </xf>
    <xf numFmtId="0" fontId="0" fillId="0" borderId="9" xfId="0" applyBorder="1"/>
    <xf numFmtId="0" fontId="0" fillId="0" borderId="9" xfId="0"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0" xfId="0" applyBorder="1" applyAlignment="1">
      <alignment horizontal="center"/>
    </xf>
    <xf numFmtId="0" fontId="0" fillId="0" borderId="0" xfId="0" applyFont="1" applyFill="1" applyBorder="1"/>
    <xf numFmtId="164" fontId="0" fillId="0" borderId="0" xfId="0" applyNumberFormat="1" applyFont="1" applyFill="1" applyBorder="1"/>
    <xf numFmtId="165" fontId="0" fillId="0" borderId="0" xfId="0" applyNumberFormat="1" applyFont="1" applyFill="1" applyBorder="1"/>
    <xf numFmtId="165" fontId="0" fillId="0" borderId="0" xfId="0" applyNumberFormat="1" applyBorder="1" applyAlignment="1">
      <alignment horizontal="center"/>
    </xf>
    <xf numFmtId="2" fontId="0" fillId="0" borderId="0" xfId="0" applyNumberFormat="1" applyBorder="1" applyAlignment="1">
      <alignment horizontal="center"/>
    </xf>
    <xf numFmtId="165" fontId="0" fillId="0" borderId="9" xfId="0" applyNumberFormat="1" applyBorder="1" applyAlignment="1">
      <alignment horizontal="center"/>
    </xf>
    <xf numFmtId="2" fontId="0" fillId="0" borderId="9" xfId="0" applyNumberFormat="1" applyBorder="1" applyAlignment="1">
      <alignment horizontal="center"/>
    </xf>
    <xf numFmtId="0" fontId="0" fillId="0" borderId="0" xfId="0" applyNumberFormat="1" applyFont="1"/>
    <xf numFmtId="165" fontId="0" fillId="5" borderId="0" xfId="0" quotePrefix="1" applyNumberFormat="1" applyFill="1"/>
    <xf numFmtId="0" fontId="2" fillId="0" borderId="0" xfId="0" applyFont="1" applyFill="1"/>
    <xf numFmtId="0" fontId="4" fillId="0" borderId="0" xfId="0" applyFont="1" applyFill="1"/>
    <xf numFmtId="0" fontId="0" fillId="0" borderId="0" xfId="0" applyFont="1" applyFill="1"/>
    <xf numFmtId="0" fontId="0" fillId="0" borderId="0" xfId="0" applyFill="1" applyAlignment="1">
      <alignment horizontal="right"/>
    </xf>
    <xf numFmtId="164" fontId="0" fillId="0" borderId="5" xfId="0" applyNumberFormat="1" applyBorder="1" applyAlignment="1">
      <alignment horizontal="center"/>
    </xf>
    <xf numFmtId="0" fontId="0" fillId="0" borderId="2" xfId="0" applyBorder="1"/>
    <xf numFmtId="0" fontId="0" fillId="0" borderId="14" xfId="0" applyBorder="1" applyAlignment="1">
      <alignment horizontal="right"/>
    </xf>
    <xf numFmtId="0" fontId="0" fillId="0" borderId="10" xfId="0" applyBorder="1" applyAlignment="1">
      <alignment horizontal="right"/>
    </xf>
    <xf numFmtId="0" fontId="0" fillId="0" borderId="8" xfId="0" applyBorder="1" applyAlignment="1">
      <alignment horizontal="left"/>
    </xf>
    <xf numFmtId="0" fontId="0" fillId="0" borderId="9" xfId="0" applyBorder="1" applyAlignment="1">
      <alignment horizontal="left"/>
    </xf>
    <xf numFmtId="0" fontId="4" fillId="0" borderId="0" xfId="0" applyFont="1" applyAlignment="1">
      <alignment horizontal="center"/>
    </xf>
    <xf numFmtId="0" fontId="0" fillId="0" borderId="1" xfId="0" applyBorder="1" applyAlignment="1">
      <alignment horizontal="center"/>
    </xf>
    <xf numFmtId="164" fontId="0" fillId="0" borderId="0" xfId="0" applyNumberFormat="1" applyAlignment="1">
      <alignment horizontal="right"/>
    </xf>
    <xf numFmtId="0" fontId="0" fillId="0" borderId="0" xfId="0" applyBorder="1" applyAlignment="1">
      <alignment horizontal="left"/>
    </xf>
    <xf numFmtId="0" fontId="0" fillId="0" borderId="7" xfId="0" applyNumberFormat="1" applyFont="1" applyFill="1" applyBorder="1" applyAlignment="1">
      <alignment horizontal="center"/>
    </xf>
    <xf numFmtId="0" fontId="0" fillId="0" borderId="9" xfId="0" applyNumberFormat="1" applyFont="1" applyFill="1" applyBorder="1" applyAlignment="1">
      <alignment horizontal="center"/>
    </xf>
    <xf numFmtId="0" fontId="0" fillId="0" borderId="0" xfId="0" applyNumberFormat="1" applyFont="1" applyFill="1" applyBorder="1" applyAlignment="1">
      <alignment horizontal="center"/>
    </xf>
    <xf numFmtId="0" fontId="0" fillId="0" borderId="4" xfId="0" applyFill="1" applyBorder="1" applyAlignment="1">
      <alignment horizontal="center"/>
    </xf>
    <xf numFmtId="0" fontId="0" fillId="0" borderId="0" xfId="0" applyBorder="1" applyAlignment="1"/>
    <xf numFmtId="0" fontId="0" fillId="0" borderId="9" xfId="0" applyBorder="1" applyAlignment="1">
      <alignment horizontal="right"/>
    </xf>
    <xf numFmtId="164" fontId="0" fillId="0" borderId="9" xfId="0" applyNumberFormat="1" applyBorder="1" applyAlignment="1">
      <alignment horizontal="center"/>
    </xf>
    <xf numFmtId="0" fontId="6" fillId="2" borderId="22" xfId="0" applyFont="1" applyFill="1" applyBorder="1" applyAlignment="1">
      <alignment horizontal="center"/>
    </xf>
    <xf numFmtId="0" fontId="6" fillId="3" borderId="31" xfId="0" applyFont="1" applyFill="1" applyBorder="1" applyAlignment="1">
      <alignment horizontal="center"/>
    </xf>
    <xf numFmtId="0" fontId="6" fillId="3" borderId="24" xfId="0" applyFont="1" applyFill="1" applyBorder="1" applyAlignment="1">
      <alignment horizontal="center"/>
    </xf>
    <xf numFmtId="0" fontId="4" fillId="2" borderId="22" xfId="0" applyNumberFormat="1" applyFont="1" applyFill="1" applyBorder="1" applyAlignment="1" applyProtection="1">
      <alignment horizontal="center"/>
      <protection locked="0"/>
    </xf>
    <xf numFmtId="0" fontId="2" fillId="0" borderId="0" xfId="0" applyFont="1" applyBorder="1" applyAlignment="1">
      <alignment vertical="center"/>
    </xf>
    <xf numFmtId="2" fontId="0" fillId="0" borderId="0" xfId="0" applyNumberFormat="1" applyFill="1" applyBorder="1"/>
    <xf numFmtId="165" fontId="0" fillId="6" borderId="0" xfId="0" applyNumberFormat="1" applyFill="1"/>
    <xf numFmtId="0" fontId="4" fillId="0" borderId="0" xfId="0" applyFont="1" applyAlignment="1">
      <alignment horizontal="right"/>
    </xf>
    <xf numFmtId="2" fontId="4" fillId="0" borderId="0" xfId="0" applyNumberFormat="1" applyFont="1"/>
    <xf numFmtId="164" fontId="4" fillId="0" borderId="0" xfId="0" applyNumberFormat="1" applyFont="1" applyAlignment="1">
      <alignment horizontal="right"/>
    </xf>
    <xf numFmtId="0" fontId="0" fillId="0" borderId="5" xfId="0" applyNumberFormat="1" applyFont="1" applyFill="1" applyBorder="1" applyAlignment="1">
      <alignment horizontal="center"/>
    </xf>
    <xf numFmtId="164" fontId="5" fillId="0" borderId="0" xfId="0" applyNumberFormat="1" applyFont="1" applyAlignment="1">
      <alignment horizontal="center"/>
    </xf>
    <xf numFmtId="164" fontId="5" fillId="0" borderId="0" xfId="0" applyNumberFormat="1" applyFont="1" applyBorder="1" applyAlignment="1">
      <alignment horizontal="center"/>
    </xf>
    <xf numFmtId="0" fontId="0" fillId="0" borderId="16" xfId="0" applyFill="1" applyBorder="1"/>
    <xf numFmtId="0" fontId="0" fillId="2" borderId="3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2" xfId="0" applyNumberFormat="1" applyFill="1" applyBorder="1" applyAlignment="1" applyProtection="1">
      <alignment horizontal="center"/>
      <protection locked="0"/>
    </xf>
    <xf numFmtId="0" fontId="0" fillId="3" borderId="22" xfId="0" applyFill="1" applyBorder="1" applyAlignment="1" applyProtection="1">
      <alignment horizontal="left"/>
      <protection locked="0"/>
    </xf>
    <xf numFmtId="0" fontId="3" fillId="0" borderId="0" xfId="0" applyFont="1" applyAlignment="1">
      <alignment vertical="center" wrapText="1"/>
    </xf>
    <xf numFmtId="0" fontId="3" fillId="2" borderId="23" xfId="0" applyFont="1" applyFill="1" applyBorder="1" applyAlignment="1" applyProtection="1">
      <alignment horizontal="left"/>
      <protection locked="0"/>
    </xf>
    <xf numFmtId="0" fontId="3" fillId="2" borderId="29" xfId="0" applyFont="1" applyFill="1" applyBorder="1" applyAlignment="1" applyProtection="1">
      <alignment horizontal="left"/>
      <protection locked="0"/>
    </xf>
    <xf numFmtId="0" fontId="3" fillId="2" borderId="25" xfId="0" applyFont="1" applyFill="1" applyBorder="1" applyAlignment="1" applyProtection="1">
      <alignment horizontal="left"/>
      <protection locked="0"/>
    </xf>
    <xf numFmtId="0" fontId="1"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0" xfId="0" applyFill="1"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9" xfId="0" applyFont="1" applyBorder="1" applyAlignment="1">
      <alignment horizontal="left" vertical="top"/>
    </xf>
    <xf numFmtId="0" fontId="0"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Calculations!$AR$33</c:f>
          <c:strCache>
            <c:ptCount val="1"/>
            <c:pt idx="0">
              <c:v>Velocities for 1800 mm Diameter 68x13 CSP, Inlet Type B</c:v>
            </c:pt>
          </c:strCache>
        </c:strRef>
      </c:tx>
      <c:layout/>
      <c:overlay val="0"/>
    </c:title>
    <c:autoTitleDeleted val="0"/>
    <c:plotArea>
      <c:layout/>
      <c:scatterChart>
        <c:scatterStyle val="lineMarker"/>
        <c:varyColors val="0"/>
        <c:ser>
          <c:idx val="3"/>
          <c:order val="0"/>
          <c:tx>
            <c:strRef>
              <c:f>Calculations!$AR$22</c:f>
              <c:strCache>
                <c:ptCount val="1"/>
                <c:pt idx="0">
                  <c:v>HW/D = 2</c:v>
                </c:pt>
              </c:strCache>
            </c:strRef>
          </c:tx>
          <c:spPr>
            <a:ln>
              <a:solidFill>
                <a:srgbClr val="FF0000"/>
              </a:solidFill>
            </a:ln>
          </c:spPr>
          <c:marker>
            <c:symbol val="none"/>
          </c:marker>
          <c:xVal>
            <c:numRef>
              <c:f>Calculations!$BG$21:$BQ$21</c:f>
              <c:numCache>
                <c:formatCode>General</c:formatCode>
                <c:ptCount val="11"/>
                <c:pt idx="0" formatCode="0.000">
                  <c:v>5.0000000000000001E-3</c:v>
                </c:pt>
                <c:pt idx="1">
                  <c:v>0.01</c:v>
                </c:pt>
                <c:pt idx="2">
                  <c:v>0.02</c:v>
                </c:pt>
                <c:pt idx="3">
                  <c:v>0.03</c:v>
                </c:pt>
                <c:pt idx="4">
                  <c:v>0.04</c:v>
                </c:pt>
                <c:pt idx="5">
                  <c:v>0.05</c:v>
                </c:pt>
                <c:pt idx="6">
                  <c:v>6.0000000000000005E-2</c:v>
                </c:pt>
                <c:pt idx="7">
                  <c:v>7.0000000000000007E-2</c:v>
                </c:pt>
                <c:pt idx="8">
                  <c:v>0.08</c:v>
                </c:pt>
                <c:pt idx="9">
                  <c:v>0.09</c:v>
                </c:pt>
                <c:pt idx="10" formatCode="0.00">
                  <c:v>9.9999999999999992E-2</c:v>
                </c:pt>
              </c:numCache>
            </c:numRef>
          </c:xVal>
          <c:yVal>
            <c:numRef>
              <c:f>Calculations!$BG$22:$BQ$22</c:f>
              <c:numCache>
                <c:formatCode>0.000</c:formatCode>
                <c:ptCount val="11"/>
                <c:pt idx="0">
                  <c:v>#N/A</c:v>
                </c:pt>
                <c:pt idx="1">
                  <c:v>#N/A</c:v>
                </c:pt>
                <c:pt idx="2">
                  <c:v>#N/A</c:v>
                </c:pt>
                <c:pt idx="3">
                  <c:v>#N/A</c:v>
                </c:pt>
                <c:pt idx="4">
                  <c:v>#N/A</c:v>
                </c:pt>
                <c:pt idx="5">
                  <c:v>#N/A</c:v>
                </c:pt>
                <c:pt idx="6">
                  <c:v>#N/A</c:v>
                </c:pt>
                <c:pt idx="7">
                  <c:v>#N/A</c:v>
                </c:pt>
                <c:pt idx="8">
                  <c:v>#N/A</c:v>
                </c:pt>
                <c:pt idx="9">
                  <c:v>#N/A</c:v>
                </c:pt>
                <c:pt idx="10">
                  <c:v>#N/A</c:v>
                </c:pt>
              </c:numCache>
            </c:numRef>
          </c:yVal>
          <c:smooth val="0"/>
        </c:ser>
        <c:ser>
          <c:idx val="2"/>
          <c:order val="1"/>
          <c:tx>
            <c:strRef>
              <c:f>Calculations!$AR$28</c:f>
              <c:strCache>
                <c:ptCount val="1"/>
                <c:pt idx="0">
                  <c:v>Note 3</c:v>
                </c:pt>
              </c:strCache>
            </c:strRef>
          </c:tx>
          <c:spPr>
            <a:ln>
              <a:noFill/>
            </a:ln>
          </c:spPr>
          <c:marker>
            <c:symbol val="triangle"/>
            <c:size val="8"/>
            <c:spPr>
              <a:solidFill>
                <a:srgbClr val="FF0000"/>
              </a:solidFill>
              <a:ln>
                <a:noFill/>
              </a:ln>
            </c:spPr>
          </c:marker>
          <c:dLbls>
            <c:dLblPos val="l"/>
            <c:showLegendKey val="0"/>
            <c:showVal val="1"/>
            <c:showCatName val="0"/>
            <c:showSerName val="0"/>
            <c:showPercent val="0"/>
            <c:showBubbleSize val="0"/>
            <c:showLeaderLines val="0"/>
          </c:dLbls>
          <c:xVal>
            <c:numRef>
              <c:f>Calculations!$BR$21</c:f>
              <c:numCache>
                <c:formatCode>General</c:formatCode>
                <c:ptCount val="1"/>
                <c:pt idx="0">
                  <c:v>5.0000000000000001E-3</c:v>
                </c:pt>
              </c:numCache>
            </c:numRef>
          </c:xVal>
          <c:yVal>
            <c:numRef>
              <c:f>Calculations!$BR$28</c:f>
              <c:numCache>
                <c:formatCode>General</c:formatCode>
                <c:ptCount val="1"/>
                <c:pt idx="0">
                  <c:v>#N/A</c:v>
                </c:pt>
              </c:numCache>
            </c:numRef>
          </c:yVal>
          <c:smooth val="0"/>
        </c:ser>
        <c:ser>
          <c:idx val="4"/>
          <c:order val="2"/>
          <c:tx>
            <c:strRef>
              <c:f>Calculations!$AR$23</c:f>
              <c:strCache>
                <c:ptCount val="1"/>
                <c:pt idx="0">
                  <c:v>HW/D = 1.433</c:v>
                </c:pt>
              </c:strCache>
            </c:strRef>
          </c:tx>
          <c:spPr>
            <a:ln>
              <a:solidFill>
                <a:srgbClr val="0070C0"/>
              </a:solidFill>
            </a:ln>
          </c:spPr>
          <c:marker>
            <c:symbol val="none"/>
          </c:marker>
          <c:xVal>
            <c:numRef>
              <c:f>Calculations!$BG$21:$BQ$21</c:f>
              <c:numCache>
                <c:formatCode>General</c:formatCode>
                <c:ptCount val="11"/>
                <c:pt idx="0" formatCode="0.000">
                  <c:v>5.0000000000000001E-3</c:v>
                </c:pt>
                <c:pt idx="1">
                  <c:v>0.01</c:v>
                </c:pt>
                <c:pt idx="2">
                  <c:v>0.02</c:v>
                </c:pt>
                <c:pt idx="3">
                  <c:v>0.03</c:v>
                </c:pt>
                <c:pt idx="4">
                  <c:v>0.04</c:v>
                </c:pt>
                <c:pt idx="5">
                  <c:v>0.05</c:v>
                </c:pt>
                <c:pt idx="6">
                  <c:v>6.0000000000000005E-2</c:v>
                </c:pt>
                <c:pt idx="7">
                  <c:v>7.0000000000000007E-2</c:v>
                </c:pt>
                <c:pt idx="8">
                  <c:v>0.08</c:v>
                </c:pt>
                <c:pt idx="9">
                  <c:v>0.09</c:v>
                </c:pt>
                <c:pt idx="10" formatCode="0.00">
                  <c:v>9.9999999999999992E-2</c:v>
                </c:pt>
              </c:numCache>
            </c:numRef>
          </c:xVal>
          <c:yVal>
            <c:numRef>
              <c:f>Calculations!$BG$23:$BQ$23</c:f>
              <c:numCache>
                <c:formatCode>0.000</c:formatCode>
                <c:ptCount val="11"/>
                <c:pt idx="0">
                  <c:v>#N/A</c:v>
                </c:pt>
                <c:pt idx="1">
                  <c:v>#N/A</c:v>
                </c:pt>
                <c:pt idx="2">
                  <c:v>#N/A</c:v>
                </c:pt>
                <c:pt idx="3">
                  <c:v>#N/A</c:v>
                </c:pt>
                <c:pt idx="4">
                  <c:v>#N/A</c:v>
                </c:pt>
                <c:pt idx="5">
                  <c:v>#N/A</c:v>
                </c:pt>
                <c:pt idx="6">
                  <c:v>#N/A</c:v>
                </c:pt>
                <c:pt idx="7">
                  <c:v>#N/A</c:v>
                </c:pt>
                <c:pt idx="8">
                  <c:v>#N/A</c:v>
                </c:pt>
                <c:pt idx="9">
                  <c:v>#N/A</c:v>
                </c:pt>
                <c:pt idx="10">
                  <c:v>#N/A</c:v>
                </c:pt>
              </c:numCache>
            </c:numRef>
          </c:yVal>
          <c:smooth val="0"/>
        </c:ser>
        <c:ser>
          <c:idx val="6"/>
          <c:order val="3"/>
          <c:tx>
            <c:strRef>
              <c:f>Calculations!$AR$29</c:f>
              <c:strCache>
                <c:ptCount val="1"/>
                <c:pt idx="0">
                  <c:v>Note 3</c:v>
                </c:pt>
              </c:strCache>
            </c:strRef>
          </c:tx>
          <c:spPr>
            <a:ln>
              <a:noFill/>
            </a:ln>
          </c:spPr>
          <c:marker>
            <c:symbol val="square"/>
            <c:size val="7"/>
            <c:spPr>
              <a:solidFill>
                <a:srgbClr val="0070C0"/>
              </a:solidFill>
              <a:ln>
                <a:noFill/>
              </a:ln>
            </c:spPr>
          </c:marker>
          <c:dLbls>
            <c:dLblPos val="l"/>
            <c:showLegendKey val="0"/>
            <c:showVal val="1"/>
            <c:showCatName val="0"/>
            <c:showSerName val="0"/>
            <c:showPercent val="0"/>
            <c:showBubbleSize val="0"/>
            <c:showLeaderLines val="0"/>
          </c:dLbls>
          <c:xVal>
            <c:numRef>
              <c:f>Calculations!$BR$21</c:f>
              <c:numCache>
                <c:formatCode>General</c:formatCode>
                <c:ptCount val="1"/>
                <c:pt idx="0">
                  <c:v>5.0000000000000001E-3</c:v>
                </c:pt>
              </c:numCache>
            </c:numRef>
          </c:xVal>
          <c:yVal>
            <c:numRef>
              <c:f>Calculations!$BR$29</c:f>
              <c:numCache>
                <c:formatCode>General</c:formatCode>
                <c:ptCount val="1"/>
                <c:pt idx="0">
                  <c:v>#N/A</c:v>
                </c:pt>
              </c:numCache>
            </c:numRef>
          </c:yVal>
          <c:smooth val="0"/>
        </c:ser>
        <c:ser>
          <c:idx val="5"/>
          <c:order val="4"/>
          <c:tx>
            <c:strRef>
              <c:f>Calculations!$AR$24</c:f>
              <c:strCache>
                <c:ptCount val="1"/>
                <c:pt idx="0">
                  <c:v>HW/D = 1</c:v>
                </c:pt>
              </c:strCache>
            </c:strRef>
          </c:tx>
          <c:spPr>
            <a:ln>
              <a:solidFill>
                <a:srgbClr val="00B050"/>
              </a:solidFill>
            </a:ln>
          </c:spPr>
          <c:marker>
            <c:symbol val="none"/>
          </c:marker>
          <c:xVal>
            <c:numRef>
              <c:f>Calculations!$BG$21:$BQ$21</c:f>
              <c:numCache>
                <c:formatCode>General</c:formatCode>
                <c:ptCount val="11"/>
                <c:pt idx="0" formatCode="0.000">
                  <c:v>5.0000000000000001E-3</c:v>
                </c:pt>
                <c:pt idx="1">
                  <c:v>0.01</c:v>
                </c:pt>
                <c:pt idx="2">
                  <c:v>0.02</c:v>
                </c:pt>
                <c:pt idx="3">
                  <c:v>0.03</c:v>
                </c:pt>
                <c:pt idx="4">
                  <c:v>0.04</c:v>
                </c:pt>
                <c:pt idx="5">
                  <c:v>0.05</c:v>
                </c:pt>
                <c:pt idx="6">
                  <c:v>6.0000000000000005E-2</c:v>
                </c:pt>
                <c:pt idx="7">
                  <c:v>7.0000000000000007E-2</c:v>
                </c:pt>
                <c:pt idx="8">
                  <c:v>0.08</c:v>
                </c:pt>
                <c:pt idx="9">
                  <c:v>0.09</c:v>
                </c:pt>
                <c:pt idx="10" formatCode="0.00">
                  <c:v>9.9999999999999992E-2</c:v>
                </c:pt>
              </c:numCache>
            </c:numRef>
          </c:xVal>
          <c:yVal>
            <c:numRef>
              <c:f>Calculations!$BG$24:$BQ$24</c:f>
              <c:numCache>
                <c:formatCode>0.000</c:formatCode>
                <c:ptCount val="11"/>
                <c:pt idx="0">
                  <c:v>#N/A</c:v>
                </c:pt>
                <c:pt idx="1">
                  <c:v>#N/A</c:v>
                </c:pt>
                <c:pt idx="2">
                  <c:v>#N/A</c:v>
                </c:pt>
                <c:pt idx="3">
                  <c:v>#N/A</c:v>
                </c:pt>
                <c:pt idx="4">
                  <c:v>#N/A</c:v>
                </c:pt>
                <c:pt idx="5">
                  <c:v>#N/A</c:v>
                </c:pt>
                <c:pt idx="6">
                  <c:v>#N/A</c:v>
                </c:pt>
                <c:pt idx="7">
                  <c:v>#N/A</c:v>
                </c:pt>
                <c:pt idx="8">
                  <c:v>#N/A</c:v>
                </c:pt>
                <c:pt idx="9">
                  <c:v>#N/A</c:v>
                </c:pt>
                <c:pt idx="10">
                  <c:v>#N/A</c:v>
                </c:pt>
              </c:numCache>
            </c:numRef>
          </c:yVal>
          <c:smooth val="0"/>
        </c:ser>
        <c:ser>
          <c:idx val="7"/>
          <c:order val="5"/>
          <c:tx>
            <c:strRef>
              <c:f>Calculations!$AR$30</c:f>
              <c:strCache>
                <c:ptCount val="1"/>
                <c:pt idx="0">
                  <c:v>Note 3</c:v>
                </c:pt>
              </c:strCache>
            </c:strRef>
          </c:tx>
          <c:spPr>
            <a:ln>
              <a:noFill/>
            </a:ln>
          </c:spPr>
          <c:marker>
            <c:symbol val="diamond"/>
            <c:size val="10"/>
            <c:spPr>
              <a:solidFill>
                <a:srgbClr val="00B050"/>
              </a:solidFill>
              <a:ln>
                <a:noFill/>
              </a:ln>
            </c:spPr>
          </c:marker>
          <c:dLbls>
            <c:dLblPos val="l"/>
            <c:showLegendKey val="0"/>
            <c:showVal val="1"/>
            <c:showCatName val="0"/>
            <c:showSerName val="0"/>
            <c:showPercent val="0"/>
            <c:showBubbleSize val="0"/>
            <c:showLeaderLines val="0"/>
          </c:dLbls>
          <c:xVal>
            <c:numRef>
              <c:f>Calculations!$BR$21</c:f>
              <c:numCache>
                <c:formatCode>General</c:formatCode>
                <c:ptCount val="1"/>
                <c:pt idx="0">
                  <c:v>5.0000000000000001E-3</c:v>
                </c:pt>
              </c:numCache>
            </c:numRef>
          </c:xVal>
          <c:yVal>
            <c:numRef>
              <c:f>Calculations!$BR$30</c:f>
              <c:numCache>
                <c:formatCode>General</c:formatCode>
                <c:ptCount val="1"/>
                <c:pt idx="0">
                  <c:v>#N/A</c:v>
                </c:pt>
              </c:numCache>
            </c:numRef>
          </c:yVal>
          <c:smooth val="0"/>
        </c:ser>
        <c:ser>
          <c:idx val="8"/>
          <c:order val="6"/>
          <c:tx>
            <c:strRef>
              <c:f>Calculations!$AR$25</c:f>
              <c:strCache>
                <c:ptCount val="1"/>
                <c:pt idx="0">
                  <c:v>HW/D = 0.5</c:v>
                </c:pt>
              </c:strCache>
            </c:strRef>
          </c:tx>
          <c:spPr>
            <a:ln>
              <a:solidFill>
                <a:schemeClr val="bg2">
                  <a:lumMod val="50000"/>
                </a:schemeClr>
              </a:solidFill>
            </a:ln>
          </c:spPr>
          <c:marker>
            <c:symbol val="none"/>
          </c:marker>
          <c:xVal>
            <c:numRef>
              <c:f>Calculations!$BG$21:$BQ$21</c:f>
              <c:numCache>
                <c:formatCode>General</c:formatCode>
                <c:ptCount val="11"/>
                <c:pt idx="0" formatCode="0.000">
                  <c:v>5.0000000000000001E-3</c:v>
                </c:pt>
                <c:pt idx="1">
                  <c:v>0.01</c:v>
                </c:pt>
                <c:pt idx="2">
                  <c:v>0.02</c:v>
                </c:pt>
                <c:pt idx="3">
                  <c:v>0.03</c:v>
                </c:pt>
                <c:pt idx="4">
                  <c:v>0.04</c:v>
                </c:pt>
                <c:pt idx="5">
                  <c:v>0.05</c:v>
                </c:pt>
                <c:pt idx="6">
                  <c:v>6.0000000000000005E-2</c:v>
                </c:pt>
                <c:pt idx="7">
                  <c:v>7.0000000000000007E-2</c:v>
                </c:pt>
                <c:pt idx="8">
                  <c:v>0.08</c:v>
                </c:pt>
                <c:pt idx="9">
                  <c:v>0.09</c:v>
                </c:pt>
                <c:pt idx="10" formatCode="0.00">
                  <c:v>9.9999999999999992E-2</c:v>
                </c:pt>
              </c:numCache>
            </c:numRef>
          </c:xVal>
          <c:yVal>
            <c:numRef>
              <c:f>Calculations!$BG$25:$BQ$25</c:f>
              <c:numCache>
                <c:formatCode>0.000</c:formatCode>
                <c:ptCount val="11"/>
                <c:pt idx="0">
                  <c:v>1.8204630380845244</c:v>
                </c:pt>
                <c:pt idx="1">
                  <c:v>2.3395482229439071</c:v>
                </c:pt>
                <c:pt idx="2">
                  <c:v>3.0009840054716097</c:v>
                </c:pt>
                <c:pt idx="3">
                  <c:v>3.4703677475960828</c:v>
                </c:pt>
                <c:pt idx="4">
                  <c:v>3.8461020917806037</c:v>
                </c:pt>
                <c:pt idx="5">
                  <c:v>4.1541651559682897</c:v>
                </c:pt>
                <c:pt idx="6">
                  <c:v>4.4329004333149671</c:v>
                </c:pt>
                <c:pt idx="7">
                  <c:v>4.6838861242345438</c:v>
                </c:pt>
                <c:pt idx="8">
                  <c:v>4.9078463450291396</c:v>
                </c:pt>
                <c:pt idx="9">
                  <c:v>5.113544720087118</c:v>
                </c:pt>
                <c:pt idx="10">
                  <c:v>5.3080919732016696</c:v>
                </c:pt>
              </c:numCache>
            </c:numRef>
          </c:yVal>
          <c:smooth val="0"/>
        </c:ser>
        <c:ser>
          <c:idx val="9"/>
          <c:order val="7"/>
          <c:tx>
            <c:strRef>
              <c:f>Calculations!$AR$31</c:f>
              <c:strCache>
                <c:ptCount val="1"/>
                <c:pt idx="0">
                  <c:v>Qmax = 1.829 m^3/s</c:v>
                </c:pt>
              </c:strCache>
            </c:strRef>
          </c:tx>
          <c:spPr>
            <a:ln>
              <a:noFill/>
            </a:ln>
          </c:spPr>
          <c:marker>
            <c:symbol val="circle"/>
            <c:size val="7"/>
            <c:spPr>
              <a:solidFill>
                <a:schemeClr val="bg2">
                  <a:lumMod val="50000"/>
                </a:schemeClr>
              </a:solidFill>
              <a:ln>
                <a:noFill/>
              </a:ln>
            </c:spPr>
          </c:marker>
          <c:dLbls>
            <c:dLblPos val="l"/>
            <c:showLegendKey val="0"/>
            <c:showVal val="1"/>
            <c:showCatName val="0"/>
            <c:showSerName val="0"/>
            <c:showPercent val="0"/>
            <c:showBubbleSize val="0"/>
            <c:showLeaderLines val="0"/>
          </c:dLbls>
          <c:xVal>
            <c:numRef>
              <c:f>Calculations!$BR$21</c:f>
              <c:numCache>
                <c:formatCode>General</c:formatCode>
                <c:ptCount val="1"/>
                <c:pt idx="0">
                  <c:v>5.0000000000000001E-3</c:v>
                </c:pt>
              </c:numCache>
            </c:numRef>
          </c:xVal>
          <c:yVal>
            <c:numRef>
              <c:f>Calculations!$BR$31</c:f>
              <c:numCache>
                <c:formatCode>General</c:formatCode>
                <c:ptCount val="1"/>
                <c:pt idx="0">
                  <c:v>1.82</c:v>
                </c:pt>
              </c:numCache>
            </c:numRef>
          </c:yVal>
          <c:smooth val="0"/>
        </c:ser>
        <c:ser>
          <c:idx val="1"/>
          <c:order val="8"/>
          <c:tx>
            <c:strRef>
              <c:f>Calculations!$AR$27</c:f>
              <c:strCache>
                <c:ptCount val="1"/>
                <c:pt idx="0">
                  <c:v>Abrasion Level 3 Limit</c:v>
                </c:pt>
              </c:strCache>
            </c:strRef>
          </c:tx>
          <c:spPr>
            <a:ln w="38100">
              <a:solidFill>
                <a:schemeClr val="tx1"/>
              </a:solidFill>
              <a:prstDash val="sysDash"/>
            </a:ln>
          </c:spPr>
          <c:marker>
            <c:symbol val="none"/>
          </c:marker>
          <c:xVal>
            <c:numRef>
              <c:f>Calculations!$BG$21:$BQ$21</c:f>
              <c:numCache>
                <c:formatCode>General</c:formatCode>
                <c:ptCount val="11"/>
                <c:pt idx="0" formatCode="0.000">
                  <c:v>5.0000000000000001E-3</c:v>
                </c:pt>
                <c:pt idx="1">
                  <c:v>0.01</c:v>
                </c:pt>
                <c:pt idx="2">
                  <c:v>0.02</c:v>
                </c:pt>
                <c:pt idx="3">
                  <c:v>0.03</c:v>
                </c:pt>
                <c:pt idx="4">
                  <c:v>0.04</c:v>
                </c:pt>
                <c:pt idx="5">
                  <c:v>0.05</c:v>
                </c:pt>
                <c:pt idx="6">
                  <c:v>6.0000000000000005E-2</c:v>
                </c:pt>
                <c:pt idx="7">
                  <c:v>7.0000000000000007E-2</c:v>
                </c:pt>
                <c:pt idx="8">
                  <c:v>0.08</c:v>
                </c:pt>
                <c:pt idx="9">
                  <c:v>0.09</c:v>
                </c:pt>
                <c:pt idx="10" formatCode="0.00">
                  <c:v>9.9999999999999992E-2</c:v>
                </c:pt>
              </c:numCache>
            </c:numRef>
          </c:xVal>
          <c:yVal>
            <c:numRef>
              <c:f>Calculations!$BG$27:$BQ$27</c:f>
              <c:numCache>
                <c:formatCode>0.000</c:formatCode>
                <c:ptCount val="11"/>
                <c:pt idx="0">
                  <c:v>4.5</c:v>
                </c:pt>
                <c:pt idx="1">
                  <c:v>4.5</c:v>
                </c:pt>
                <c:pt idx="2">
                  <c:v>4.5</c:v>
                </c:pt>
                <c:pt idx="3">
                  <c:v>4.5</c:v>
                </c:pt>
                <c:pt idx="4">
                  <c:v>4.5</c:v>
                </c:pt>
                <c:pt idx="5">
                  <c:v>4.5</c:v>
                </c:pt>
                <c:pt idx="6">
                  <c:v>4.5</c:v>
                </c:pt>
                <c:pt idx="7">
                  <c:v>4.5</c:v>
                </c:pt>
                <c:pt idx="8">
                  <c:v>4.5</c:v>
                </c:pt>
                <c:pt idx="9">
                  <c:v>4.5</c:v>
                </c:pt>
                <c:pt idx="10">
                  <c:v>4.5</c:v>
                </c:pt>
              </c:numCache>
            </c:numRef>
          </c:yVal>
          <c:smooth val="0"/>
        </c:ser>
        <c:ser>
          <c:idx val="0"/>
          <c:order val="9"/>
          <c:tx>
            <c:strRef>
              <c:f>Calculations!$AR$26</c:f>
              <c:strCache>
                <c:ptCount val="1"/>
                <c:pt idx="0">
                  <c:v>Abrasion Level 1 &amp; 2 Limit</c:v>
                </c:pt>
              </c:strCache>
            </c:strRef>
          </c:tx>
          <c:spPr>
            <a:ln w="38100">
              <a:solidFill>
                <a:schemeClr val="bg1">
                  <a:lumMod val="65000"/>
                </a:schemeClr>
              </a:solidFill>
              <a:prstDash val="sysDash"/>
            </a:ln>
          </c:spPr>
          <c:marker>
            <c:symbol val="none"/>
          </c:marker>
          <c:xVal>
            <c:numRef>
              <c:f>Calculations!$BG$21:$BQ$21</c:f>
              <c:numCache>
                <c:formatCode>General</c:formatCode>
                <c:ptCount val="11"/>
                <c:pt idx="0" formatCode="0.000">
                  <c:v>5.0000000000000001E-3</c:v>
                </c:pt>
                <c:pt idx="1">
                  <c:v>0.01</c:v>
                </c:pt>
                <c:pt idx="2">
                  <c:v>0.02</c:v>
                </c:pt>
                <c:pt idx="3">
                  <c:v>0.03</c:v>
                </c:pt>
                <c:pt idx="4">
                  <c:v>0.04</c:v>
                </c:pt>
                <c:pt idx="5">
                  <c:v>0.05</c:v>
                </c:pt>
                <c:pt idx="6">
                  <c:v>6.0000000000000005E-2</c:v>
                </c:pt>
                <c:pt idx="7">
                  <c:v>7.0000000000000007E-2</c:v>
                </c:pt>
                <c:pt idx="8">
                  <c:v>0.08</c:v>
                </c:pt>
                <c:pt idx="9">
                  <c:v>0.09</c:v>
                </c:pt>
                <c:pt idx="10" formatCode="0.00">
                  <c:v>9.9999999999999992E-2</c:v>
                </c:pt>
              </c:numCache>
            </c:numRef>
          </c:xVal>
          <c:yVal>
            <c:numRef>
              <c:f>Calculations!$BG$26:$BQ$26</c:f>
              <c:numCache>
                <c:formatCode>0.000</c:formatCode>
                <c:ptCount val="11"/>
                <c:pt idx="0">
                  <c:v>1.5</c:v>
                </c:pt>
                <c:pt idx="1">
                  <c:v>1.5</c:v>
                </c:pt>
                <c:pt idx="2">
                  <c:v>1.5</c:v>
                </c:pt>
                <c:pt idx="3">
                  <c:v>1.5</c:v>
                </c:pt>
                <c:pt idx="4">
                  <c:v>1.5</c:v>
                </c:pt>
                <c:pt idx="5">
                  <c:v>1.5</c:v>
                </c:pt>
                <c:pt idx="6">
                  <c:v>1.5</c:v>
                </c:pt>
                <c:pt idx="7">
                  <c:v>1.5</c:v>
                </c:pt>
                <c:pt idx="8">
                  <c:v>1.5</c:v>
                </c:pt>
                <c:pt idx="9">
                  <c:v>1.5</c:v>
                </c:pt>
                <c:pt idx="10">
                  <c:v>1.5</c:v>
                </c:pt>
              </c:numCache>
            </c:numRef>
          </c:yVal>
          <c:smooth val="0"/>
        </c:ser>
        <c:ser>
          <c:idx val="10"/>
          <c:order val="10"/>
          <c:tx>
            <c:strRef>
              <c:f>Calculations!$AR$32</c:f>
              <c:strCache>
                <c:ptCount val="1"/>
                <c:pt idx="0">
                  <c:v>Specific Flow = 0.5 m^3/s</c:v>
                </c:pt>
              </c:strCache>
            </c:strRef>
          </c:tx>
          <c:spPr>
            <a:ln>
              <a:noFill/>
            </a:ln>
          </c:spPr>
          <c:marker>
            <c:symbol val="x"/>
            <c:size val="7"/>
            <c:spPr>
              <a:ln w="19050">
                <a:solidFill>
                  <a:schemeClr val="tx1"/>
                </a:solidFill>
              </a:ln>
            </c:spPr>
          </c:marker>
          <c:dLbls>
            <c:dLblPos val="l"/>
            <c:showLegendKey val="0"/>
            <c:showVal val="1"/>
            <c:showCatName val="0"/>
            <c:showSerName val="0"/>
            <c:showPercent val="0"/>
            <c:showBubbleSize val="0"/>
            <c:showLeaderLines val="0"/>
          </c:dLbls>
          <c:xVal>
            <c:numRef>
              <c:f>Calculations!$BR$21</c:f>
              <c:numCache>
                <c:formatCode>General</c:formatCode>
                <c:ptCount val="1"/>
                <c:pt idx="0">
                  <c:v>5.0000000000000001E-3</c:v>
                </c:pt>
              </c:numCache>
            </c:numRef>
          </c:xVal>
          <c:yVal>
            <c:numRef>
              <c:f>Calculations!$BR$32</c:f>
              <c:numCache>
                <c:formatCode>0.000</c:formatCode>
                <c:ptCount val="1"/>
                <c:pt idx="0">
                  <c:v>1.2588385635409938</c:v>
                </c:pt>
              </c:numCache>
            </c:numRef>
          </c:yVal>
          <c:smooth val="0"/>
        </c:ser>
        <c:dLbls>
          <c:showLegendKey val="0"/>
          <c:showVal val="0"/>
          <c:showCatName val="0"/>
          <c:showSerName val="0"/>
          <c:showPercent val="0"/>
          <c:showBubbleSize val="0"/>
        </c:dLbls>
        <c:axId val="180276224"/>
        <c:axId val="180552832"/>
      </c:scatterChart>
      <c:valAx>
        <c:axId val="180276224"/>
        <c:scaling>
          <c:orientation val="minMax"/>
          <c:max val="0.1"/>
          <c:min val="0"/>
        </c:scaling>
        <c:delete val="0"/>
        <c:axPos val="b"/>
        <c:title>
          <c:tx>
            <c:rich>
              <a:bodyPr/>
              <a:lstStyle/>
              <a:p>
                <a:pPr>
                  <a:defRPr/>
                </a:pPr>
                <a:r>
                  <a:rPr lang="en-US"/>
                  <a:t>Slope (m/m)</a:t>
                </a:r>
              </a:p>
            </c:rich>
          </c:tx>
          <c:layout/>
          <c:overlay val="0"/>
        </c:title>
        <c:numFmt formatCode="0.00" sourceLinked="0"/>
        <c:majorTickMark val="out"/>
        <c:minorTickMark val="none"/>
        <c:tickLblPos val="nextTo"/>
        <c:crossAx val="180552832"/>
        <c:crosses val="autoZero"/>
        <c:crossBetween val="midCat"/>
        <c:majorUnit val="1.0000000000000002E-2"/>
      </c:valAx>
      <c:valAx>
        <c:axId val="180552832"/>
        <c:scaling>
          <c:orientation val="minMax"/>
        </c:scaling>
        <c:delete val="0"/>
        <c:axPos val="l"/>
        <c:majorGridlines/>
        <c:title>
          <c:tx>
            <c:rich>
              <a:bodyPr rot="-5400000" vert="horz"/>
              <a:lstStyle/>
              <a:p>
                <a:pPr>
                  <a:defRPr/>
                </a:pPr>
                <a:r>
                  <a:rPr lang="en-US"/>
                  <a:t>Velocity (m/s)</a:t>
                </a:r>
              </a:p>
            </c:rich>
          </c:tx>
          <c:layout/>
          <c:overlay val="0"/>
        </c:title>
        <c:numFmt formatCode="0.0" sourceLinked="0"/>
        <c:majorTickMark val="out"/>
        <c:minorTickMark val="none"/>
        <c:tickLblPos val="nextTo"/>
        <c:crossAx val="180276224"/>
        <c:crosses val="autoZero"/>
        <c:crossBetween val="midCat"/>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23</xdr:col>
      <xdr:colOff>478954</xdr:colOff>
      <xdr:row>31</xdr:row>
      <xdr:rowOff>105309</xdr:rowOff>
    </xdr:to>
    <xdr:graphicFrame macro="">
      <xdr:nvGraphicFramePr>
        <xdr:cNvPr id="8" name="Chart 7"/>
        <xdr:cNvGraphicFramePr>
          <a:graphicFrameLocks noGrp="1"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419100</xdr:colOff>
      <xdr:row>10</xdr:row>
      <xdr:rowOff>28575</xdr:rowOff>
    </xdr:from>
    <xdr:to>
      <xdr:col>23</xdr:col>
      <xdr:colOff>314326</xdr:colOff>
      <xdr:row>19</xdr:row>
      <xdr:rowOff>123825</xdr:rowOff>
    </xdr:to>
    <xdr:grpSp>
      <xdr:nvGrpSpPr>
        <xdr:cNvPr id="7" name="Group 6"/>
        <xdr:cNvGrpSpPr/>
      </xdr:nvGrpSpPr>
      <xdr:grpSpPr>
        <a:xfrm>
          <a:off x="12534900" y="2019300"/>
          <a:ext cx="1724026" cy="1876425"/>
          <a:chOff x="12401550" y="2085975"/>
          <a:chExt cx="1952625" cy="1847850"/>
        </a:xfrm>
      </xdr:grpSpPr>
      <xdr:sp macro="" textlink="">
        <xdr:nvSpPr>
          <xdr:cNvPr id="2" name="Rectangle 1"/>
          <xdr:cNvSpPr/>
        </xdr:nvSpPr>
        <xdr:spPr>
          <a:xfrm>
            <a:off x="12401550" y="2085975"/>
            <a:ext cx="1952625" cy="4476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4" name="Rectangle 3"/>
          <xdr:cNvSpPr/>
        </xdr:nvSpPr>
        <xdr:spPr>
          <a:xfrm>
            <a:off x="12401550" y="2552700"/>
            <a:ext cx="1952625" cy="4476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5" name="Rectangle 4"/>
          <xdr:cNvSpPr/>
        </xdr:nvSpPr>
        <xdr:spPr>
          <a:xfrm>
            <a:off x="12401550" y="3019425"/>
            <a:ext cx="1952625" cy="4476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6" name="Rectangle 5"/>
          <xdr:cNvSpPr/>
        </xdr:nvSpPr>
        <xdr:spPr>
          <a:xfrm>
            <a:off x="12401550" y="3486150"/>
            <a:ext cx="1952625" cy="4476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B1:X36"/>
  <sheetViews>
    <sheetView showGridLines="0" showRowColHeaders="0" tabSelected="1" zoomScaleNormal="100" workbookViewId="0">
      <selection activeCell="E4" sqref="E4"/>
    </sheetView>
  </sheetViews>
  <sheetFormatPr defaultRowHeight="15" x14ac:dyDescent="0.25"/>
  <cols>
    <col min="1" max="1" width="1.7109375" customWidth="1"/>
    <col min="2" max="2" width="8.7109375" customWidth="1"/>
    <col min="3" max="3" width="4.7109375" customWidth="1"/>
    <col min="4" max="4" width="15.42578125" bestFit="1" customWidth="1"/>
    <col min="5" max="5" width="11" style="3" customWidth="1"/>
    <col min="6" max="6" width="6.42578125" bestFit="1" customWidth="1"/>
    <col min="7" max="7" width="4.7109375" customWidth="1"/>
    <col min="8" max="8" width="19.7109375" customWidth="1"/>
    <col min="9" max="9" width="8.7109375" customWidth="1"/>
  </cols>
  <sheetData>
    <row r="1" spans="2:10" s="4" customFormat="1" ht="21.75" thickBot="1" x14ac:dyDescent="0.4">
      <c r="B1" s="132" t="s">
        <v>31</v>
      </c>
      <c r="C1" s="132"/>
      <c r="D1" s="132"/>
      <c r="E1" s="132"/>
      <c r="F1" s="132"/>
      <c r="G1" s="132"/>
      <c r="H1" s="132"/>
      <c r="I1" s="132"/>
    </row>
    <row r="2" spans="2:10" x14ac:dyDescent="0.25">
      <c r="B2" s="94"/>
      <c r="C2" s="14"/>
      <c r="D2" s="14"/>
      <c r="E2" s="97"/>
      <c r="F2" s="14"/>
      <c r="G2" s="14"/>
      <c r="H2" s="14"/>
      <c r="I2" s="67"/>
    </row>
    <row r="3" spans="2:10" x14ac:dyDescent="0.25">
      <c r="B3" s="10"/>
      <c r="C3" s="7"/>
      <c r="D3" s="72" t="s">
        <v>39</v>
      </c>
      <c r="E3" s="34" t="s">
        <v>40</v>
      </c>
      <c r="F3" s="7"/>
      <c r="G3" s="7"/>
      <c r="H3" s="110" t="s">
        <v>92</v>
      </c>
      <c r="I3" s="11"/>
    </row>
    <row r="4" spans="2:10" x14ac:dyDescent="0.25">
      <c r="B4" s="10"/>
      <c r="C4" s="7"/>
      <c r="D4" s="72" t="s">
        <v>4</v>
      </c>
      <c r="E4" s="124">
        <v>1800</v>
      </c>
      <c r="F4" s="7" t="s">
        <v>1</v>
      </c>
      <c r="G4" s="7"/>
      <c r="H4" s="111" t="s">
        <v>93</v>
      </c>
      <c r="I4" s="11"/>
    </row>
    <row r="5" spans="2:10" x14ac:dyDescent="0.25">
      <c r="B5" s="10"/>
      <c r="C5" s="7"/>
      <c r="D5" s="72" t="s">
        <v>10</v>
      </c>
      <c r="E5" s="50" t="str">
        <f>IF(OR(Diameter=1200,Diameter=1400,Diameter=1600,Diameter=1800,Diameter=2000,Diameter=2200,Diameter=2400),"Choose &gt;&gt;&gt;",VLOOKUP(Diameter,Data!$P$5:$Q$33,Data!Q1,FALSE))</f>
        <v>Choose &gt;&gt;&gt;</v>
      </c>
      <c r="F5" s="127" t="s">
        <v>8</v>
      </c>
      <c r="G5" s="68"/>
      <c r="H5" s="112" t="s">
        <v>94</v>
      </c>
      <c r="I5" s="11"/>
    </row>
    <row r="6" spans="2:10" x14ac:dyDescent="0.25">
      <c r="B6" s="10"/>
      <c r="C6" s="7"/>
      <c r="D6" s="72" t="s">
        <v>5</v>
      </c>
      <c r="E6" s="33">
        <f>IF(OR(Diameter=1200,Diameter=1400,Diameter=1600,Diameter=1800,Diameter=2000,Diameter=2200,Diameter=2400),IF(RCorrugationChoice="68x13",VLOOKUP(Diameter,Data!$P$5:$T$33,Data!S1,FALSE),VLOOKUP(Diameter,Data!$P$5:$T$33,Data!T1,FALSE)),VLOOKUP(Diameter,Data!$P$5:$T$33,Data!R1,FALSE))</f>
        <v>2.1000000000000001E-2</v>
      </c>
      <c r="F6" s="7"/>
      <c r="G6" s="7"/>
      <c r="H6" s="7"/>
      <c r="I6" s="11"/>
    </row>
    <row r="7" spans="2:10" x14ac:dyDescent="0.25">
      <c r="B7" s="10"/>
      <c r="C7" s="7"/>
      <c r="D7" s="72" t="s">
        <v>46</v>
      </c>
      <c r="E7" s="129" t="s">
        <v>50</v>
      </c>
      <c r="F7" s="130"/>
      <c r="G7" s="130"/>
      <c r="H7" s="131"/>
      <c r="I7" s="11"/>
    </row>
    <row r="8" spans="2:10" x14ac:dyDescent="0.25">
      <c r="B8" s="10"/>
      <c r="C8" s="7"/>
      <c r="D8" s="72" t="s">
        <v>21</v>
      </c>
      <c r="E8" s="125">
        <v>5.0000000000000001E-3</v>
      </c>
      <c r="F8" s="7" t="s">
        <v>22</v>
      </c>
      <c r="G8" s="7"/>
      <c r="H8" s="7"/>
      <c r="I8" s="11"/>
    </row>
    <row r="9" spans="2:10" x14ac:dyDescent="0.25">
      <c r="B9" s="10"/>
      <c r="C9" s="7"/>
      <c r="D9" s="72" t="s">
        <v>62</v>
      </c>
      <c r="E9" s="126">
        <v>1.4330000000000001</v>
      </c>
      <c r="F9" s="7"/>
      <c r="G9" s="7"/>
      <c r="H9" s="7"/>
      <c r="I9" s="11"/>
    </row>
    <row r="10" spans="2:10" x14ac:dyDescent="0.25">
      <c r="B10" s="10"/>
      <c r="C10" s="7"/>
      <c r="D10" s="72"/>
      <c r="E10" s="68"/>
      <c r="F10" s="7"/>
      <c r="G10" s="7"/>
      <c r="H10" s="7"/>
      <c r="I10" s="11"/>
    </row>
    <row r="11" spans="2:10" x14ac:dyDescent="0.25">
      <c r="B11" s="10"/>
      <c r="C11" s="7"/>
      <c r="D11" s="77" t="str">
        <f>"HW/D = "&amp;RHWoverD</f>
        <v>HW/D = 1.433</v>
      </c>
      <c r="E11" s="121">
        <f>VLOOKUP(RHWoverD,Calculations!$I$22:$J$1020,2,TRUE)*(PI()/4*(Diameter/1000)^2)*((Diameter/1000)^0.5)</f>
        <v>9.3958438304658038</v>
      </c>
      <c r="F11" s="7"/>
      <c r="G11" s="7"/>
      <c r="H11" s="7"/>
      <c r="I11" s="11"/>
      <c r="J11" s="15"/>
    </row>
    <row r="12" spans="2:10" ht="17.25" x14ac:dyDescent="0.25">
      <c r="B12" s="10"/>
      <c r="C12" s="7"/>
      <c r="D12" s="95" t="s">
        <v>41</v>
      </c>
      <c r="E12" s="45" t="str">
        <f>IF(RQMax&lt;MAX(Calculations!$O$22:$O$1021),VLOOKUP(RQMax,Calculations!$O$22:$O$1021,1,TRUE),"Note 3")</f>
        <v>Note 3</v>
      </c>
      <c r="F12" s="123" t="s">
        <v>101</v>
      </c>
      <c r="G12" s="7"/>
      <c r="H12" s="7"/>
      <c r="I12" s="93"/>
    </row>
    <row r="13" spans="2:10" x14ac:dyDescent="0.25">
      <c r="B13" s="10"/>
      <c r="C13" s="7"/>
      <c r="D13" s="29" t="s">
        <v>42</v>
      </c>
      <c r="E13" s="33" t="str">
        <f>IF(E12="Note 3","N/A",VLOOKUP(RQMax,Calculations!$O$22:$P$1021,Calculations!$P$18-Calculations!$N$18,TRUE))</f>
        <v>N/A</v>
      </c>
      <c r="F13" s="30" t="s">
        <v>25</v>
      </c>
      <c r="G13" s="7"/>
      <c r="H13" s="7"/>
      <c r="I13" s="11"/>
    </row>
    <row r="14" spans="2:10" x14ac:dyDescent="0.25">
      <c r="B14" s="10"/>
      <c r="C14" s="7"/>
      <c r="D14" s="96" t="s">
        <v>43</v>
      </c>
      <c r="E14" s="46" t="str">
        <f>IF(E12="Note 3","N/A",VLOOKUP(RQMax,Calculations!$O$22:$Q$1021,Calculations!$Q$18-Calculations!$N$18,TRUE)*Diameter/1000)</f>
        <v>N/A</v>
      </c>
      <c r="F14" s="31" t="s">
        <v>11</v>
      </c>
      <c r="G14" s="7"/>
      <c r="H14" s="7"/>
      <c r="I14" s="11"/>
      <c r="J14" s="15"/>
    </row>
    <row r="15" spans="2:10" ht="15.75" thickBot="1" x14ac:dyDescent="0.3">
      <c r="B15" s="10"/>
      <c r="C15" s="7"/>
      <c r="D15" s="7"/>
      <c r="E15" s="48"/>
      <c r="F15" s="7"/>
      <c r="G15" s="7"/>
      <c r="H15" s="7"/>
      <c r="I15" s="11"/>
    </row>
    <row r="16" spans="2:10" x14ac:dyDescent="0.25">
      <c r="B16" s="10"/>
      <c r="C16" s="94"/>
      <c r="D16" s="14"/>
      <c r="E16" s="97"/>
      <c r="F16" s="14"/>
      <c r="G16" s="67"/>
      <c r="H16" s="7"/>
      <c r="I16" s="11"/>
    </row>
    <row r="17" spans="2:10" x14ac:dyDescent="0.25">
      <c r="B17" s="10"/>
      <c r="C17" s="10"/>
      <c r="D17" s="102" t="s">
        <v>36</v>
      </c>
      <c r="E17" s="122">
        <f>VLOOKUP(2,Calculations!$I$22:$J$1020,2,TRUE)*(PI()/4*(Diameter/1000)^2)*((Diameter/1000)^0.5)</f>
        <v>13.058510489062185</v>
      </c>
      <c r="F17" s="7"/>
      <c r="G17" s="11"/>
      <c r="H17" s="7"/>
      <c r="I17" s="11"/>
      <c r="J17" s="15"/>
    </row>
    <row r="18" spans="2:10" ht="17.25" x14ac:dyDescent="0.25">
      <c r="B18" s="10"/>
      <c r="C18" s="10"/>
      <c r="D18" s="95" t="s">
        <v>41</v>
      </c>
      <c r="E18" s="45" t="str">
        <f>IF(RQmax_2_0&lt;MAX(Calculations!$O$22:$O$1021),VLOOKUP(RQmax_2_0,Calculations!$O$22:$O$1021,1,TRUE),"Note 3")</f>
        <v>Note 3</v>
      </c>
      <c r="F18" s="123" t="s">
        <v>101</v>
      </c>
      <c r="G18" s="11"/>
      <c r="H18" s="7"/>
      <c r="I18" s="11"/>
    </row>
    <row r="19" spans="2:10" x14ac:dyDescent="0.25">
      <c r="B19" s="10"/>
      <c r="C19" s="10"/>
      <c r="D19" s="29" t="s">
        <v>42</v>
      </c>
      <c r="E19" s="33" t="str">
        <f>IF(E18="Note 3","N/A",VLOOKUP(RQmax_2_0,Calculations!$O$22:$P$1021,Calculations!$P$18-Calculations!$N$18,TRUE))</f>
        <v>N/A</v>
      </c>
      <c r="F19" s="30" t="s">
        <v>25</v>
      </c>
      <c r="G19" s="11"/>
      <c r="H19" s="7"/>
      <c r="I19" s="93"/>
    </row>
    <row r="20" spans="2:10" x14ac:dyDescent="0.25">
      <c r="B20" s="10"/>
      <c r="C20" s="10"/>
      <c r="D20" s="96" t="s">
        <v>43</v>
      </c>
      <c r="E20" s="46" t="str">
        <f>IF(E18="Note 3","N/A",VLOOKUP(RQmax_2_0,Calculations!$O$22:$Q$1021,Calculations!$Q$18-Calculations!$N$18,TRUE)*Diameter/1000)</f>
        <v>N/A</v>
      </c>
      <c r="F20" s="31" t="s">
        <v>11</v>
      </c>
      <c r="G20" s="11"/>
      <c r="H20" s="7"/>
      <c r="I20" s="11"/>
      <c r="J20" s="15"/>
    </row>
    <row r="21" spans="2:10" x14ac:dyDescent="0.25">
      <c r="B21" s="10"/>
      <c r="C21" s="10"/>
      <c r="D21" s="7"/>
      <c r="E21" s="102"/>
      <c r="F21" s="7"/>
      <c r="G21" s="11"/>
      <c r="H21" s="7"/>
      <c r="I21" s="11"/>
    </row>
    <row r="22" spans="2:10" x14ac:dyDescent="0.25">
      <c r="B22" s="10"/>
      <c r="C22" s="10"/>
      <c r="D22" s="102" t="s">
        <v>35</v>
      </c>
      <c r="E22" s="122">
        <f>VLOOKUP(1,Calculations!$I$22:$J$1020,2,TRUE)*(PI()/4*(Diameter/1000)^2)*((Diameter/1000)^0.5)</f>
        <v>5.9064814169656774</v>
      </c>
      <c r="F22" s="7"/>
      <c r="G22" s="11"/>
      <c r="H22" s="7"/>
      <c r="I22" s="11"/>
      <c r="J22" s="15"/>
    </row>
    <row r="23" spans="2:10" ht="17.25" x14ac:dyDescent="0.25">
      <c r="B23" s="10"/>
      <c r="C23" s="10"/>
      <c r="D23" s="95" t="s">
        <v>41</v>
      </c>
      <c r="E23" s="45" t="str">
        <f>IF(RQmax_1_0&lt;MAX(Calculations!$O$22:$O$1021),VLOOKUP(RQmax_1_0,Calculations!$O$22:$O$1021,1,TRUE),"Note 3")</f>
        <v>Note 3</v>
      </c>
      <c r="F23" s="123" t="s">
        <v>101</v>
      </c>
      <c r="G23" s="11"/>
      <c r="H23" s="7"/>
      <c r="I23" s="11"/>
    </row>
    <row r="24" spans="2:10" x14ac:dyDescent="0.25">
      <c r="B24" s="10"/>
      <c r="C24" s="10"/>
      <c r="D24" s="29" t="s">
        <v>42</v>
      </c>
      <c r="E24" s="33" t="str">
        <f>IF(E23="Note 3","N/A",VLOOKUP(RQmax_1_0,Calculations!$O$22:$P$1021,Calculations!$P$18-Calculations!$N$18,TRUE))</f>
        <v>N/A</v>
      </c>
      <c r="F24" s="30" t="s">
        <v>25</v>
      </c>
      <c r="G24" s="11"/>
      <c r="H24" s="7"/>
      <c r="I24" s="11"/>
    </row>
    <row r="25" spans="2:10" x14ac:dyDescent="0.25">
      <c r="B25" s="10"/>
      <c r="C25" s="10"/>
      <c r="D25" s="96" t="s">
        <v>43</v>
      </c>
      <c r="E25" s="46" t="str">
        <f>IF(E23="Note 3","N/A",VLOOKUP(RQmax_1_0,Calculations!$O$22:$Q$1021,Calculations!$Q$18-Calculations!$N$18,TRUE)*Diameter/1000)</f>
        <v>N/A</v>
      </c>
      <c r="F25" s="31" t="s">
        <v>11</v>
      </c>
      <c r="G25" s="11"/>
      <c r="H25" s="7"/>
      <c r="I25" s="93"/>
      <c r="J25" s="15"/>
    </row>
    <row r="26" spans="2:10" x14ac:dyDescent="0.25">
      <c r="B26" s="10"/>
      <c r="C26" s="10"/>
      <c r="D26" s="7"/>
      <c r="E26" s="102"/>
      <c r="F26" s="7"/>
      <c r="G26" s="11"/>
      <c r="H26" s="7"/>
      <c r="I26" s="11"/>
    </row>
    <row r="27" spans="2:10" x14ac:dyDescent="0.25">
      <c r="B27" s="10"/>
      <c r="C27" s="10"/>
      <c r="D27" s="102" t="s">
        <v>34</v>
      </c>
      <c r="E27" s="122">
        <f>VLOOKUP(0.5,Calculations!$I$22:$J$1020,2,TRUE)*(PI()/4*(Diameter/1000)^2)*((Diameter/1000)^0.5)</f>
        <v>1.8322908465327798</v>
      </c>
      <c r="F27" s="7"/>
      <c r="G27" s="11"/>
      <c r="H27" s="7"/>
      <c r="I27" s="11"/>
      <c r="J27" s="15"/>
    </row>
    <row r="28" spans="2:10" ht="17.25" x14ac:dyDescent="0.25">
      <c r="B28" s="10"/>
      <c r="C28" s="10"/>
      <c r="D28" s="95" t="s">
        <v>41</v>
      </c>
      <c r="E28" s="45">
        <f>IF(RQmax_0_5&lt;MAX(Calculations!$O$22:$O$1021),VLOOKUP(RQmax_0_5,Calculations!$O$22:$O$1021,1,TRUE),"Note 3")</f>
        <v>1.8289559360600969</v>
      </c>
      <c r="F28" s="123" t="s">
        <v>101</v>
      </c>
      <c r="G28" s="11"/>
      <c r="H28" s="7"/>
      <c r="I28" s="11"/>
    </row>
    <row r="29" spans="2:10" x14ac:dyDescent="0.25">
      <c r="B29" s="10"/>
      <c r="C29" s="10"/>
      <c r="D29" s="29" t="s">
        <v>42</v>
      </c>
      <c r="E29" s="33">
        <f>IF(E28="Note 3","N/A",VLOOKUP(RQmax_0_5,Calculations!$O$22:$P$1021,Calculations!$P$18-Calculations!$N$18,TRUE))</f>
        <v>1.8204630380845244</v>
      </c>
      <c r="F29" s="30" t="s">
        <v>25</v>
      </c>
      <c r="G29" s="11"/>
      <c r="H29" s="7"/>
      <c r="I29" s="11"/>
    </row>
    <row r="30" spans="2:10" x14ac:dyDescent="0.25">
      <c r="B30" s="10"/>
      <c r="C30" s="10"/>
      <c r="D30" s="96" t="s">
        <v>43</v>
      </c>
      <c r="E30" s="46">
        <f>IF(E28="Note 3","N/A",VLOOKUP(RQmax_0_5,Calculations!$O$22:$Q$1021,Calculations!$Q$18-Calculations!$N$18,TRUE)*Diameter/1000)</f>
        <v>0.75060000000000004</v>
      </c>
      <c r="F30" s="31" t="s">
        <v>11</v>
      </c>
      <c r="G30" s="11"/>
      <c r="H30" s="7"/>
      <c r="I30" s="11"/>
      <c r="J30" s="15"/>
    </row>
    <row r="31" spans="2:10" ht="15.75" thickBot="1" x14ac:dyDescent="0.3">
      <c r="B31" s="10"/>
      <c r="C31" s="12"/>
      <c r="D31" s="108"/>
      <c r="E31" s="109"/>
      <c r="F31" s="75"/>
      <c r="G31" s="13"/>
      <c r="H31" s="7"/>
      <c r="I31" s="11"/>
      <c r="J31" s="15"/>
    </row>
    <row r="32" spans="2:10" x14ac:dyDescent="0.25">
      <c r="B32" s="10"/>
      <c r="C32" s="7"/>
      <c r="D32" s="72"/>
      <c r="E32" s="33"/>
      <c r="F32" s="7"/>
      <c r="G32" s="7"/>
      <c r="H32" s="7"/>
      <c r="I32" s="11"/>
      <c r="J32" s="15"/>
    </row>
    <row r="33" spans="2:24" ht="17.25" x14ac:dyDescent="0.25">
      <c r="B33" s="10"/>
      <c r="C33" s="7"/>
      <c r="D33" s="72" t="s">
        <v>100</v>
      </c>
      <c r="E33" s="113">
        <v>0.5</v>
      </c>
      <c r="F33" s="49" t="s">
        <v>101</v>
      </c>
      <c r="G33" s="49"/>
      <c r="H33" s="7"/>
      <c r="I33" s="11"/>
      <c r="J33" s="15"/>
      <c r="K33" s="133" t="s">
        <v>102</v>
      </c>
      <c r="L33" s="133"/>
      <c r="M33" s="133"/>
      <c r="N33" s="133"/>
      <c r="O33" s="133"/>
      <c r="P33" s="133"/>
      <c r="Q33" s="133"/>
      <c r="R33" s="133"/>
      <c r="S33" s="133"/>
      <c r="T33" s="133"/>
      <c r="U33" s="133"/>
      <c r="V33" s="133"/>
      <c r="W33" s="133"/>
      <c r="X33" s="133"/>
    </row>
    <row r="34" spans="2:24" ht="15" customHeight="1" x14ac:dyDescent="0.25">
      <c r="B34" s="10"/>
      <c r="C34" s="7"/>
      <c r="D34" s="72" t="s">
        <v>95</v>
      </c>
      <c r="E34" s="33">
        <f>IF(Flow&lt;=MAX(Calculations!$O$22:$O$1021),VLOOKUP(Flow,Calculations!$O$22:$P$1021,2,TRUE),"Note 3")</f>
        <v>1.2588385635409938</v>
      </c>
      <c r="F34" s="49" t="s">
        <v>25</v>
      </c>
      <c r="G34" s="114" t="s">
        <v>96</v>
      </c>
      <c r="H34" s="7"/>
      <c r="I34" s="11"/>
      <c r="J34" s="15"/>
      <c r="K34" s="133" t="s">
        <v>103</v>
      </c>
      <c r="L34" s="133"/>
      <c r="M34" s="133"/>
      <c r="N34" s="133"/>
      <c r="O34" s="133"/>
      <c r="P34" s="133"/>
      <c r="Q34" s="133"/>
      <c r="R34" s="133"/>
      <c r="S34" s="133"/>
      <c r="T34" s="133"/>
      <c r="U34" s="133"/>
      <c r="V34" s="133"/>
      <c r="W34" s="133"/>
      <c r="X34" s="133"/>
    </row>
    <row r="35" spans="2:24" ht="15" customHeight="1" x14ac:dyDescent="0.25">
      <c r="B35" s="10"/>
      <c r="C35" s="7"/>
      <c r="D35" s="72" t="s">
        <v>97</v>
      </c>
      <c r="E35" s="33">
        <f>IF(Flow&lt;=MAX(Calculations!$O$22:$O$1021),VLOOKUP(Flow,Calculations!$O$22:$Q$1021,3,TRUE)*(Diameter/1000),"Note 3")</f>
        <v>0.38159999999999999</v>
      </c>
      <c r="F35" s="49" t="s">
        <v>11</v>
      </c>
      <c r="G35" s="49"/>
      <c r="H35" s="7"/>
      <c r="I35" s="11"/>
      <c r="J35" s="15"/>
      <c r="K35" s="134" t="str">
        <f>IF(OR(E12="Note 3",E18="Note 3",E23="Note 3",E28="Note 3",E34="Note 3"),"Note 3 - The flow that the inlet can allow exceeds the maximum flow that the pipe can accommodate as an open channel.  More detailed calculations (outside the scope of this tool) are required in order to determine the flow velocity.","")</f>
        <v>Note 3 - The flow that the inlet can allow exceeds the maximum flow that the pipe can accommodate as an open channel.  More detailed calculations (outside the scope of this tool) are required in order to determine the flow velocity.</v>
      </c>
      <c r="L35" s="134"/>
      <c r="M35" s="134"/>
      <c r="N35" s="134"/>
      <c r="O35" s="134"/>
      <c r="P35" s="134"/>
      <c r="Q35" s="134"/>
      <c r="R35" s="134"/>
      <c r="S35" s="134"/>
      <c r="T35" s="134"/>
      <c r="U35" s="134"/>
      <c r="V35" s="134"/>
      <c r="W35" s="134"/>
      <c r="X35" s="128"/>
    </row>
    <row r="36" spans="2:24" ht="15.75" thickBot="1" x14ac:dyDescent="0.3">
      <c r="B36" s="12"/>
      <c r="C36" s="75"/>
      <c r="D36" s="75"/>
      <c r="E36" s="98"/>
      <c r="F36" s="75"/>
      <c r="G36" s="75"/>
      <c r="H36" s="75"/>
      <c r="I36" s="13"/>
      <c r="K36" s="134"/>
      <c r="L36" s="134"/>
      <c r="M36" s="134"/>
      <c r="N36" s="134"/>
      <c r="O36" s="134"/>
      <c r="P36" s="134"/>
      <c r="Q36" s="134"/>
      <c r="R36" s="134"/>
      <c r="S36" s="134"/>
      <c r="T36" s="134"/>
      <c r="U36" s="134"/>
      <c r="V36" s="134"/>
      <c r="W36" s="134"/>
      <c r="X36" s="128"/>
    </row>
  </sheetData>
  <sheetProtection password="A90E" sheet="1" objects="1" scenarios="1" selectLockedCells="1"/>
  <mergeCells count="5">
    <mergeCell ref="E7:H7"/>
    <mergeCell ref="B1:I1"/>
    <mergeCell ref="K33:X33"/>
    <mergeCell ref="K34:X34"/>
    <mergeCell ref="K35:W36"/>
  </mergeCells>
  <dataValidations xWindow="416" yWindow="357" count="6">
    <dataValidation type="decimal" allowBlank="1" showInputMessage="1" showErrorMessage="1" error="HW/D must be between 0.25 and 3." prompt="Choose a value no smalller than 0.25 and no larger than 3 ..." sqref="E9">
      <formula1>0.25</formula1>
      <formula2>3</formula2>
    </dataValidation>
    <dataValidation type="decimal" operator="greaterThan" allowBlank="1" showInputMessage="1" showErrorMessage="1" error="Value must be greater than 0 (zero)." sqref="E33">
      <formula1>0</formula1>
    </dataValidation>
    <dataValidation type="decimal" operator="greaterThan" allowBlank="1" showInputMessage="1" showErrorMessage="1" error="Value must be greater than 0.0025 (0.25%)." prompt="Value must be greater than 0.0025 m/m (0.25%)." sqref="E8">
      <formula1>0.0025</formula1>
    </dataValidation>
    <dataValidation type="list" allowBlank="1" showInputMessage="1" showErrorMessage="1" error="Only Diameters from drop down list are valid." prompt="Choose diameter from drop-down list ..." sqref="E4">
      <formula1>DiameterList</formula1>
    </dataValidation>
    <dataValidation type="list" allowBlank="1" showInputMessage="1" showErrorMessage="1" error="Must choose corrugation from drop-down list." prompt="Choose corrugation from drop-down list when the cell to the left shows &quot;Choose &gt;&gt;&gt;&quot; ..." sqref="F5">
      <formula1>CorrugationList</formula1>
    </dataValidation>
    <dataValidation type="list" allowBlank="1" showInputMessage="1" showErrorMessage="1" error="You can only choose an inlet type from the drop down list." prompt="Choose inlet type from drop-down list ..." sqref="E7:H7">
      <formula1>InletTypeList</formula1>
    </dataValidation>
  </dataValidations>
  <printOptions horizontalCentered="1" verticalCentered="1"/>
  <pageMargins left="0.11811023622047245" right="0.11811023622047245" top="0.15748031496062992" bottom="0.15748031496062992" header="0.31496062992125984" footer="0.31496062992125984"/>
  <pageSetup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33"/>
  <sheetViews>
    <sheetView workbookViewId="0">
      <selection activeCell="A21" sqref="A21:A26"/>
    </sheetView>
  </sheetViews>
  <sheetFormatPr defaultRowHeight="15" x14ac:dyDescent="0.25"/>
  <cols>
    <col min="1" max="1" width="43.85546875" bestFit="1" customWidth="1"/>
    <col min="2" max="2" width="5.28515625" bestFit="1" customWidth="1"/>
    <col min="3" max="3" width="7" customWidth="1"/>
    <col min="4" max="4" width="7.28515625" bestFit="1" customWidth="1"/>
    <col min="5" max="5" width="8.28515625" bestFit="1" customWidth="1"/>
    <col min="6" max="6" width="7" bestFit="1" customWidth="1"/>
    <col min="7" max="7" width="6.5703125" bestFit="1" customWidth="1"/>
    <col min="8" max="10" width="7.7109375" bestFit="1" customWidth="1"/>
    <col min="11" max="11" width="9" bestFit="1" customWidth="1"/>
    <col min="12" max="12" width="7.7109375" bestFit="1" customWidth="1"/>
    <col min="13" max="14" width="7" bestFit="1" customWidth="1"/>
    <col min="17" max="17" width="11.42578125" bestFit="1" customWidth="1"/>
    <col min="18" max="19" width="11.42578125" style="2" bestFit="1" customWidth="1"/>
    <col min="20" max="20" width="8.140625" style="2" bestFit="1" customWidth="1"/>
  </cols>
  <sheetData>
    <row r="1" spans="1:21" x14ac:dyDescent="0.25">
      <c r="P1" s="2">
        <v>1</v>
      </c>
      <c r="Q1" s="2">
        <v>2</v>
      </c>
      <c r="R1" s="2">
        <v>3</v>
      </c>
      <c r="S1" s="2">
        <v>4</v>
      </c>
      <c r="T1" s="2">
        <v>5</v>
      </c>
    </row>
    <row r="2" spans="1:21" ht="15.75" thickBot="1" x14ac:dyDescent="0.3">
      <c r="U2" s="20"/>
    </row>
    <row r="3" spans="1:21" x14ac:dyDescent="0.25">
      <c r="A3" s="36" t="s">
        <v>6</v>
      </c>
      <c r="B3" s="106"/>
      <c r="C3" s="34"/>
      <c r="D3" s="107"/>
      <c r="E3" s="7"/>
      <c r="F3" s="7"/>
      <c r="G3" s="7"/>
      <c r="H3" s="7"/>
      <c r="I3" s="7"/>
      <c r="J3" s="7"/>
      <c r="K3" s="7"/>
      <c r="L3" s="7"/>
      <c r="M3" s="7"/>
      <c r="N3" s="7"/>
      <c r="O3" s="7"/>
      <c r="P3" s="36" t="s">
        <v>0</v>
      </c>
      <c r="Q3" s="41" t="s">
        <v>6</v>
      </c>
      <c r="R3" s="36" t="s">
        <v>7</v>
      </c>
      <c r="S3" s="37" t="s">
        <v>44</v>
      </c>
      <c r="T3" s="38" t="s">
        <v>45</v>
      </c>
      <c r="U3" s="20"/>
    </row>
    <row r="4" spans="1:21" x14ac:dyDescent="0.25">
      <c r="A4" s="74" t="s">
        <v>61</v>
      </c>
      <c r="B4" s="106"/>
      <c r="C4" s="34"/>
      <c r="D4" s="7"/>
      <c r="E4" s="7"/>
      <c r="F4" s="7"/>
      <c r="G4" s="7"/>
      <c r="H4" s="7"/>
      <c r="I4" s="7"/>
      <c r="J4" s="7"/>
      <c r="K4" s="7"/>
      <c r="L4" s="7"/>
      <c r="M4" s="7"/>
      <c r="N4" s="7"/>
      <c r="O4" s="7"/>
      <c r="P4" s="51" t="s">
        <v>61</v>
      </c>
      <c r="Q4" s="65"/>
      <c r="R4" s="51"/>
      <c r="S4" s="52"/>
      <c r="T4" s="53"/>
      <c r="U4" s="20"/>
    </row>
    <row r="5" spans="1:21" x14ac:dyDescent="0.25">
      <c r="A5" s="39" t="s">
        <v>8</v>
      </c>
      <c r="B5" s="106"/>
      <c r="C5" s="34"/>
      <c r="D5" s="7"/>
      <c r="E5" s="7"/>
      <c r="F5" s="7"/>
      <c r="G5" s="7"/>
      <c r="H5" s="7"/>
      <c r="I5" s="7"/>
      <c r="J5" s="7"/>
      <c r="K5" s="7"/>
      <c r="L5" s="7"/>
      <c r="M5" s="7"/>
      <c r="N5" s="7"/>
      <c r="O5" s="7"/>
      <c r="P5" s="51">
        <v>300</v>
      </c>
      <c r="Q5" s="52" t="s">
        <v>8</v>
      </c>
      <c r="R5" s="51">
        <v>1.2999999999999999E-2</v>
      </c>
      <c r="S5" s="52"/>
      <c r="T5" s="53"/>
      <c r="U5" s="20"/>
    </row>
    <row r="6" spans="1:21" ht="15.75" thickBot="1" x14ac:dyDescent="0.3">
      <c r="A6" s="40" t="s">
        <v>9</v>
      </c>
      <c r="B6" s="106"/>
      <c r="C6" s="34"/>
      <c r="D6" s="7"/>
      <c r="E6" s="7"/>
      <c r="F6" s="7"/>
      <c r="G6" s="7"/>
      <c r="H6" s="7"/>
      <c r="I6" s="7"/>
      <c r="J6" s="7"/>
      <c r="K6" s="7"/>
      <c r="L6" s="7"/>
      <c r="M6" s="7"/>
      <c r="N6" s="7"/>
      <c r="O6" s="7"/>
      <c r="P6" s="54">
        <v>400</v>
      </c>
      <c r="Q6" s="55" t="s">
        <v>8</v>
      </c>
      <c r="R6" s="54">
        <v>1.4E-2</v>
      </c>
      <c r="S6" s="55"/>
      <c r="T6" s="56"/>
      <c r="U6" s="20"/>
    </row>
    <row r="7" spans="1:21" x14ac:dyDescent="0.25">
      <c r="A7" s="14"/>
      <c r="B7" s="7"/>
      <c r="C7" s="7"/>
      <c r="D7" s="7"/>
      <c r="E7" s="7"/>
      <c r="F7" s="7"/>
      <c r="G7" s="7"/>
      <c r="H7" s="7"/>
      <c r="I7" s="7"/>
      <c r="J7" s="7"/>
      <c r="K7" s="7"/>
      <c r="L7" s="7"/>
      <c r="M7" s="7"/>
      <c r="N7" s="7"/>
      <c r="O7" s="7"/>
      <c r="P7" s="54">
        <v>500</v>
      </c>
      <c r="Q7" s="55" t="s">
        <v>8</v>
      </c>
      <c r="R7" s="54">
        <v>1.4999999999999999E-2</v>
      </c>
      <c r="S7" s="55"/>
      <c r="T7" s="56"/>
    </row>
    <row r="8" spans="1:21" x14ac:dyDescent="0.25">
      <c r="A8" s="34"/>
      <c r="B8" s="34"/>
      <c r="C8" s="34"/>
      <c r="D8" s="34"/>
      <c r="E8" s="34"/>
      <c r="F8" s="34"/>
      <c r="G8" s="34"/>
      <c r="H8" s="2"/>
      <c r="I8" s="2"/>
      <c r="J8" s="2"/>
      <c r="K8" s="2"/>
      <c r="L8" s="2"/>
      <c r="M8" s="2"/>
      <c r="N8" s="2"/>
      <c r="O8" s="7"/>
      <c r="P8" s="54">
        <v>600</v>
      </c>
      <c r="Q8" s="55" t="s">
        <v>8</v>
      </c>
      <c r="R8" s="54">
        <v>1.6E-2</v>
      </c>
      <c r="S8" s="55"/>
      <c r="T8" s="56"/>
    </row>
    <row r="9" spans="1:21" x14ac:dyDescent="0.25">
      <c r="A9" s="138"/>
      <c r="B9" s="138"/>
      <c r="C9" s="138"/>
      <c r="D9" s="138"/>
      <c r="E9" s="49"/>
      <c r="F9" s="49"/>
      <c r="G9" s="49"/>
      <c r="H9" s="7"/>
      <c r="I9" s="7"/>
      <c r="J9" s="7"/>
      <c r="K9" s="7"/>
      <c r="L9" s="7"/>
      <c r="M9" s="7"/>
      <c r="N9" s="7"/>
      <c r="O9" s="7"/>
      <c r="P9" s="54">
        <v>900</v>
      </c>
      <c r="Q9" s="55" t="s">
        <v>8</v>
      </c>
      <c r="R9" s="54">
        <v>1.7999999999999999E-2</v>
      </c>
      <c r="S9" s="55"/>
      <c r="T9" s="56"/>
    </row>
    <row r="10" spans="1:21" x14ac:dyDescent="0.25">
      <c r="A10" s="49"/>
      <c r="B10" s="49"/>
      <c r="C10" s="49"/>
      <c r="D10" s="49"/>
      <c r="E10" s="49"/>
      <c r="F10" s="49"/>
      <c r="G10" s="49"/>
      <c r="H10" s="7"/>
      <c r="I10" s="7"/>
      <c r="J10" s="7"/>
      <c r="K10" s="7"/>
      <c r="L10" s="7"/>
      <c r="M10" s="7"/>
      <c r="N10" s="7"/>
      <c r="O10" s="7"/>
      <c r="P10" s="54">
        <v>1000</v>
      </c>
      <c r="Q10" s="55" t="s">
        <v>8</v>
      </c>
      <c r="R10" s="57">
        <v>1.8666666666666665E-2</v>
      </c>
      <c r="S10" s="55"/>
      <c r="T10" s="56"/>
    </row>
    <row r="11" spans="1:21" x14ac:dyDescent="0.25">
      <c r="A11" s="49"/>
      <c r="B11" s="49"/>
      <c r="C11" s="49"/>
      <c r="D11" s="49"/>
      <c r="E11" s="49"/>
      <c r="F11" s="49"/>
      <c r="G11" s="49"/>
      <c r="H11" s="49"/>
      <c r="I11" s="49"/>
      <c r="J11" s="49"/>
      <c r="K11" s="49"/>
      <c r="L11" s="49"/>
      <c r="M11" s="49"/>
      <c r="N11" s="49"/>
      <c r="O11" s="7"/>
      <c r="P11" s="54">
        <v>1200</v>
      </c>
      <c r="Q11" s="58"/>
      <c r="R11" s="54"/>
      <c r="S11" s="59">
        <v>0.02</v>
      </c>
      <c r="T11" s="56">
        <v>2.1000000000000001E-2</v>
      </c>
    </row>
    <row r="12" spans="1:21" x14ac:dyDescent="0.25">
      <c r="A12" s="49"/>
      <c r="B12" s="49"/>
      <c r="C12" s="49"/>
      <c r="D12" s="49"/>
      <c r="E12" s="49"/>
      <c r="F12" s="49"/>
      <c r="G12" s="49"/>
      <c r="H12" s="49"/>
      <c r="I12" s="49"/>
      <c r="J12" s="49"/>
      <c r="K12" s="49"/>
      <c r="L12" s="49"/>
      <c r="M12" s="49"/>
      <c r="N12" s="49"/>
      <c r="O12" s="7"/>
      <c r="P12" s="54">
        <v>1400</v>
      </c>
      <c r="Q12" s="58"/>
      <c r="R12" s="54"/>
      <c r="S12" s="55">
        <v>2.1000000000000001E-2</v>
      </c>
      <c r="T12" s="56">
        <v>2.1999999999999999E-2</v>
      </c>
    </row>
    <row r="13" spans="1:21" x14ac:dyDescent="0.25">
      <c r="A13" s="49"/>
      <c r="B13" s="49"/>
      <c r="C13" s="49"/>
      <c r="D13" s="115"/>
      <c r="E13" s="49"/>
      <c r="F13" s="49"/>
      <c r="G13" s="49"/>
      <c r="H13" s="49"/>
      <c r="I13" s="49"/>
      <c r="J13" s="49"/>
      <c r="K13" s="49"/>
      <c r="L13" s="49"/>
      <c r="M13" s="49"/>
      <c r="N13" s="49"/>
      <c r="O13" s="7"/>
      <c r="P13" s="54">
        <v>1500</v>
      </c>
      <c r="Q13" s="55" t="s">
        <v>32</v>
      </c>
      <c r="R13" s="60">
        <v>3.3000000000000002E-2</v>
      </c>
      <c r="S13" s="55"/>
      <c r="T13" s="56"/>
    </row>
    <row r="14" spans="1:21" x14ac:dyDescent="0.25">
      <c r="A14" s="49"/>
      <c r="B14" s="49"/>
      <c r="C14" s="49"/>
      <c r="D14" s="49"/>
      <c r="E14" s="49"/>
      <c r="F14" s="49"/>
      <c r="G14" s="49"/>
      <c r="H14" s="49"/>
      <c r="I14" s="49"/>
      <c r="J14" s="49"/>
      <c r="K14" s="49"/>
      <c r="L14" s="49"/>
      <c r="M14" s="49"/>
      <c r="N14" s="49"/>
      <c r="O14" s="7"/>
      <c r="P14" s="54">
        <v>1600</v>
      </c>
      <c r="Q14" s="58"/>
      <c r="R14" s="54"/>
      <c r="S14" s="55">
        <v>2.1000000000000001E-2</v>
      </c>
      <c r="T14" s="56">
        <v>2.3E-2</v>
      </c>
    </row>
    <row r="15" spans="1:21" x14ac:dyDescent="0.25">
      <c r="A15" s="49"/>
      <c r="B15" s="49"/>
      <c r="C15" s="49"/>
      <c r="D15" s="49"/>
      <c r="E15" s="49"/>
      <c r="F15" s="49"/>
      <c r="G15" s="49"/>
      <c r="H15" s="49"/>
      <c r="I15" s="49"/>
      <c r="J15" s="49"/>
      <c r="K15" s="49"/>
      <c r="L15" s="49"/>
      <c r="M15" s="49"/>
      <c r="N15" s="49"/>
      <c r="O15" s="7"/>
      <c r="P15" s="54">
        <v>1660</v>
      </c>
      <c r="Q15" s="55" t="s">
        <v>32</v>
      </c>
      <c r="R15" s="60">
        <v>3.27E-2</v>
      </c>
      <c r="S15" s="55"/>
      <c r="T15" s="56"/>
    </row>
    <row r="16" spans="1:21" x14ac:dyDescent="0.25">
      <c r="A16" s="49"/>
      <c r="B16" s="49"/>
      <c r="C16" s="49"/>
      <c r="D16" s="49"/>
      <c r="E16" s="49"/>
      <c r="F16" s="49"/>
      <c r="G16" s="49"/>
      <c r="H16" s="49"/>
      <c r="I16" s="49"/>
      <c r="J16" s="49"/>
      <c r="K16" s="49"/>
      <c r="L16" s="49"/>
      <c r="M16" s="49"/>
      <c r="N16" s="49"/>
      <c r="O16" s="7"/>
      <c r="P16" s="54">
        <v>1800</v>
      </c>
      <c r="Q16" s="58"/>
      <c r="R16" s="54"/>
      <c r="S16" s="55">
        <v>2.1000000000000001E-2</v>
      </c>
      <c r="T16" s="56">
        <v>2.4E-2</v>
      </c>
    </row>
    <row r="17" spans="1:20" x14ac:dyDescent="0.25">
      <c r="O17" s="7"/>
      <c r="P17" s="54">
        <v>1810</v>
      </c>
      <c r="Q17" s="55" t="s">
        <v>32</v>
      </c>
      <c r="R17" s="60">
        <v>3.2500000000000001E-2</v>
      </c>
      <c r="S17" s="55"/>
      <c r="T17" s="56"/>
    </row>
    <row r="18" spans="1:20" ht="15.75" thickBot="1" x14ac:dyDescent="0.3">
      <c r="A18" s="2">
        <v>1</v>
      </c>
      <c r="B18" s="2">
        <v>2</v>
      </c>
      <c r="C18" s="2">
        <v>3</v>
      </c>
      <c r="D18" s="2">
        <v>4</v>
      </c>
      <c r="E18" s="2">
        <v>5</v>
      </c>
      <c r="F18" s="2">
        <v>6</v>
      </c>
      <c r="G18" s="2">
        <v>7</v>
      </c>
      <c r="H18" s="2">
        <v>8</v>
      </c>
      <c r="I18" s="2">
        <v>9</v>
      </c>
      <c r="J18" s="2">
        <v>10</v>
      </c>
      <c r="K18" s="2">
        <v>11</v>
      </c>
      <c r="L18" s="2">
        <v>12</v>
      </c>
      <c r="M18" s="2">
        <v>13</v>
      </c>
      <c r="N18" s="2">
        <v>14</v>
      </c>
      <c r="O18" s="7"/>
      <c r="P18" s="54">
        <v>1970</v>
      </c>
      <c r="Q18" s="55" t="s">
        <v>32</v>
      </c>
      <c r="R18" s="60">
        <v>3.2199999999999999E-2</v>
      </c>
      <c r="S18" s="55"/>
      <c r="T18" s="56"/>
    </row>
    <row r="19" spans="1:20" x14ac:dyDescent="0.25">
      <c r="A19" s="135" t="s">
        <v>75</v>
      </c>
      <c r="B19" s="136"/>
      <c r="C19" s="136"/>
      <c r="D19" s="136"/>
      <c r="E19" s="136"/>
      <c r="F19" s="136"/>
      <c r="G19" s="136"/>
      <c r="H19" s="136"/>
      <c r="I19" s="136"/>
      <c r="J19" s="136"/>
      <c r="K19" s="136"/>
      <c r="L19" s="136"/>
      <c r="M19" s="136"/>
      <c r="N19" s="137"/>
      <c r="O19" s="7"/>
      <c r="P19" s="54">
        <v>2000</v>
      </c>
      <c r="Q19" s="58"/>
      <c r="R19" s="54"/>
      <c r="S19" s="55">
        <v>2.1000000000000001E-2</v>
      </c>
      <c r="T19" s="56">
        <v>2.5000000000000001E-2</v>
      </c>
    </row>
    <row r="20" spans="1:20" x14ac:dyDescent="0.25">
      <c r="A20" s="32" t="s">
        <v>76</v>
      </c>
      <c r="B20" s="78" t="s">
        <v>73</v>
      </c>
      <c r="C20" s="78" t="s">
        <v>67</v>
      </c>
      <c r="D20" s="78" t="s">
        <v>63</v>
      </c>
      <c r="E20" s="78" t="s">
        <v>64</v>
      </c>
      <c r="F20" s="78" t="s">
        <v>65</v>
      </c>
      <c r="G20" s="78" t="s">
        <v>66</v>
      </c>
      <c r="H20" s="78" t="s">
        <v>68</v>
      </c>
      <c r="I20" s="78" t="s">
        <v>69</v>
      </c>
      <c r="J20" s="78" t="s">
        <v>70</v>
      </c>
      <c r="K20" s="78" t="s">
        <v>71</v>
      </c>
      <c r="L20" s="100" t="s">
        <v>91</v>
      </c>
      <c r="M20" s="100" t="s">
        <v>90</v>
      </c>
      <c r="N20" s="47" t="s">
        <v>72</v>
      </c>
      <c r="O20" s="7"/>
      <c r="P20" s="54">
        <v>2120</v>
      </c>
      <c r="Q20" s="55" t="s">
        <v>32</v>
      </c>
      <c r="R20" s="60">
        <v>3.2000000000000001E-2</v>
      </c>
      <c r="S20" s="55"/>
      <c r="T20" s="56"/>
    </row>
    <row r="21" spans="1:20" x14ac:dyDescent="0.25">
      <c r="A21" s="10" t="s">
        <v>49</v>
      </c>
      <c r="B21" s="79">
        <v>1</v>
      </c>
      <c r="C21" s="79">
        <v>0.5</v>
      </c>
      <c r="D21" s="83">
        <v>7.7999999999999996E-3</v>
      </c>
      <c r="E21" s="84">
        <v>2</v>
      </c>
      <c r="F21" s="79">
        <v>3.7900000000000003E-2</v>
      </c>
      <c r="G21" s="79">
        <v>0.69</v>
      </c>
      <c r="H21" s="105">
        <v>1.0800000000000001E-2</v>
      </c>
      <c r="I21" s="105">
        <v>-4.4999999999999998E-2</v>
      </c>
      <c r="J21" s="105">
        <v>0.49199999999999999</v>
      </c>
      <c r="K21" s="105">
        <v>0.2747</v>
      </c>
      <c r="L21" s="105">
        <v>0</v>
      </c>
      <c r="M21" s="105">
        <v>0</v>
      </c>
      <c r="N21" s="120">
        <v>-0.5</v>
      </c>
      <c r="O21" s="7"/>
      <c r="P21" s="54">
        <v>2200</v>
      </c>
      <c r="Q21" s="58"/>
      <c r="R21" s="54"/>
      <c r="S21" s="55">
        <v>2.1000000000000001E-2</v>
      </c>
      <c r="T21" s="56">
        <v>2.5000000000000001E-2</v>
      </c>
    </row>
    <row r="22" spans="1:20" x14ac:dyDescent="0.25">
      <c r="A22" s="10" t="s">
        <v>2</v>
      </c>
      <c r="B22" s="79">
        <v>1</v>
      </c>
      <c r="C22" s="79">
        <v>0.5</v>
      </c>
      <c r="D22" s="83">
        <v>7.7999999999999996E-3</v>
      </c>
      <c r="E22" s="84">
        <v>2</v>
      </c>
      <c r="F22" s="79">
        <v>3.7900000000000003E-2</v>
      </c>
      <c r="G22" s="79">
        <v>0.69</v>
      </c>
      <c r="H22" s="105">
        <v>1.0800000000000001E-2</v>
      </c>
      <c r="I22" s="105">
        <v>-4.4999999999999998E-2</v>
      </c>
      <c r="J22" s="105">
        <v>0.49199999999999999</v>
      </c>
      <c r="K22" s="105">
        <v>0.2747</v>
      </c>
      <c r="L22" s="105">
        <v>0</v>
      </c>
      <c r="M22" s="105">
        <v>0</v>
      </c>
      <c r="N22" s="120">
        <v>-0.5</v>
      </c>
      <c r="O22" s="7"/>
      <c r="P22" s="54">
        <v>2280</v>
      </c>
      <c r="Q22" s="55" t="s">
        <v>32</v>
      </c>
      <c r="R22" s="60">
        <v>3.1699999999999999E-2</v>
      </c>
      <c r="S22" s="55"/>
      <c r="T22" s="56"/>
    </row>
    <row r="23" spans="1:20" x14ac:dyDescent="0.25">
      <c r="A23" s="10" t="s">
        <v>50</v>
      </c>
      <c r="B23" s="79" t="s">
        <v>74</v>
      </c>
      <c r="C23" s="34">
        <v>0.25</v>
      </c>
      <c r="D23" s="83">
        <v>1.8E-3</v>
      </c>
      <c r="E23" s="84">
        <v>2.5</v>
      </c>
      <c r="F23" s="79">
        <v>2.4299999999999999E-2</v>
      </c>
      <c r="G23" s="79">
        <v>0.83</v>
      </c>
      <c r="H23" s="105">
        <v>1.26E-2</v>
      </c>
      <c r="I23" s="105">
        <v>-5.9799999999999999E-2</v>
      </c>
      <c r="J23" s="105">
        <v>0.48459999999999998</v>
      </c>
      <c r="K23" s="105">
        <v>0.2777</v>
      </c>
      <c r="L23" s="105">
        <v>0</v>
      </c>
      <c r="M23" s="105">
        <v>0</v>
      </c>
      <c r="N23" s="120">
        <v>-0.5</v>
      </c>
      <c r="O23" s="7"/>
      <c r="P23" s="54">
        <v>2400</v>
      </c>
      <c r="Q23" s="58"/>
      <c r="R23" s="54"/>
      <c r="S23" s="55">
        <v>2.1000000000000001E-2</v>
      </c>
      <c r="T23" s="56">
        <v>2.5000000000000001E-2</v>
      </c>
    </row>
    <row r="24" spans="1:20" x14ac:dyDescent="0.25">
      <c r="A24" s="10" t="s">
        <v>3</v>
      </c>
      <c r="B24" s="79">
        <v>1</v>
      </c>
      <c r="C24" s="34">
        <v>0.5</v>
      </c>
      <c r="D24" s="83">
        <v>7.7999999999999996E-3</v>
      </c>
      <c r="E24" s="84">
        <v>2</v>
      </c>
      <c r="F24" s="79">
        <v>3.7900000000000003E-2</v>
      </c>
      <c r="G24" s="79">
        <v>0.69</v>
      </c>
      <c r="H24" s="105">
        <v>1.0800000000000001E-2</v>
      </c>
      <c r="I24" s="105">
        <v>-4.4999999999999998E-2</v>
      </c>
      <c r="J24" s="105">
        <v>0.49199999999999999</v>
      </c>
      <c r="K24" s="105">
        <v>0.2747</v>
      </c>
      <c r="L24" s="105">
        <v>0</v>
      </c>
      <c r="M24" s="105">
        <v>0</v>
      </c>
      <c r="N24" s="120">
        <v>-0.5</v>
      </c>
      <c r="O24" s="7"/>
      <c r="P24" s="54">
        <v>2430</v>
      </c>
      <c r="Q24" s="55" t="s">
        <v>32</v>
      </c>
      <c r="R24" s="60">
        <v>3.1300000000000001E-2</v>
      </c>
      <c r="S24" s="55"/>
      <c r="T24" s="56"/>
    </row>
    <row r="25" spans="1:20" x14ac:dyDescent="0.25">
      <c r="A25" s="10" t="s">
        <v>48</v>
      </c>
      <c r="B25" s="79">
        <v>2</v>
      </c>
      <c r="C25" s="34">
        <v>0.7</v>
      </c>
      <c r="D25" s="83">
        <v>2.1000000000000001E-2</v>
      </c>
      <c r="E25" s="84">
        <v>1.33</v>
      </c>
      <c r="F25" s="79">
        <v>4.6300000000000001E-2</v>
      </c>
      <c r="G25" s="79">
        <v>0.75</v>
      </c>
      <c r="H25" s="105">
        <v>1.0200000000000001E-2</v>
      </c>
      <c r="I25" s="105">
        <v>-6.0100000000000001E-2</v>
      </c>
      <c r="J25" s="105">
        <v>0.53569999999999995</v>
      </c>
      <c r="K25" s="105">
        <v>0.26719999999999999</v>
      </c>
      <c r="L25" s="105">
        <v>0</v>
      </c>
      <c r="M25" s="105">
        <v>0</v>
      </c>
      <c r="N25" s="120">
        <v>0.7</v>
      </c>
      <c r="O25" s="7"/>
      <c r="P25" s="54">
        <v>2590</v>
      </c>
      <c r="Q25" s="55" t="s">
        <v>32</v>
      </c>
      <c r="R25" s="60">
        <v>3.1E-2</v>
      </c>
      <c r="S25" s="55"/>
      <c r="T25" s="56"/>
    </row>
    <row r="26" spans="1:20" ht="15.75" thickBot="1" x14ac:dyDescent="0.3">
      <c r="A26" s="12" t="s">
        <v>47</v>
      </c>
      <c r="B26" s="76">
        <v>3</v>
      </c>
      <c r="C26" s="76">
        <v>0.9</v>
      </c>
      <c r="D26" s="85">
        <v>3.4000000000000002E-2</v>
      </c>
      <c r="E26" s="86">
        <v>1.5</v>
      </c>
      <c r="F26" s="76">
        <v>5.5300000000000002E-2</v>
      </c>
      <c r="G26" s="76">
        <v>0.54</v>
      </c>
      <c r="H26" s="104">
        <v>9.1000000000000004E-3</v>
      </c>
      <c r="I26" s="104">
        <v>-3.8100000000000002E-2</v>
      </c>
      <c r="J26" s="104">
        <v>0.55900000000000005</v>
      </c>
      <c r="K26" s="104">
        <v>0.25929999999999997</v>
      </c>
      <c r="L26" s="104">
        <v>0</v>
      </c>
      <c r="M26" s="104">
        <v>0</v>
      </c>
      <c r="N26" s="103">
        <v>-0.5</v>
      </c>
      <c r="O26" s="7"/>
      <c r="P26" s="54">
        <v>2700</v>
      </c>
      <c r="Q26" s="55" t="s">
        <v>9</v>
      </c>
      <c r="R26" s="54">
        <v>2.5000000000000001E-2</v>
      </c>
      <c r="S26" s="55"/>
      <c r="T26" s="56"/>
    </row>
    <row r="27" spans="1:20" x14ac:dyDescent="0.25">
      <c r="O27" s="7"/>
      <c r="P27" s="54">
        <v>2740</v>
      </c>
      <c r="Q27" s="55" t="s">
        <v>32</v>
      </c>
      <c r="R27" s="60">
        <v>3.0700000000000002E-2</v>
      </c>
      <c r="S27" s="55"/>
      <c r="T27" s="56"/>
    </row>
    <row r="28" spans="1:20" x14ac:dyDescent="0.25">
      <c r="F28" s="7"/>
      <c r="G28" s="7"/>
      <c r="H28" s="7"/>
      <c r="I28" s="7"/>
      <c r="J28" s="7"/>
      <c r="K28" s="7"/>
      <c r="L28" s="7"/>
      <c r="M28" s="7"/>
      <c r="N28" s="7"/>
      <c r="O28" s="7"/>
      <c r="P28" s="54">
        <v>3000</v>
      </c>
      <c r="Q28" s="55" t="s">
        <v>9</v>
      </c>
      <c r="R28" s="54">
        <v>2.5000000000000001E-2</v>
      </c>
      <c r="S28" s="55"/>
      <c r="T28" s="56"/>
    </row>
    <row r="29" spans="1:20" x14ac:dyDescent="0.25">
      <c r="F29" s="7"/>
      <c r="G29" s="7"/>
      <c r="H29" s="7"/>
      <c r="I29" s="7"/>
      <c r="J29" s="7"/>
      <c r="K29" s="7"/>
      <c r="L29" s="7"/>
      <c r="M29" s="7"/>
      <c r="N29" s="7"/>
      <c r="O29" s="7"/>
      <c r="P29" s="54">
        <v>3050</v>
      </c>
      <c r="Q29" s="55" t="s">
        <v>32</v>
      </c>
      <c r="R29" s="60">
        <v>0.03</v>
      </c>
      <c r="S29" s="55"/>
      <c r="T29" s="56"/>
    </row>
    <row r="30" spans="1:20" x14ac:dyDescent="0.25">
      <c r="F30" s="7"/>
      <c r="G30" s="7"/>
      <c r="H30" s="7"/>
      <c r="I30" s="7"/>
      <c r="J30" s="7"/>
      <c r="K30" s="7"/>
      <c r="L30" s="7"/>
      <c r="M30" s="7"/>
      <c r="N30" s="7"/>
      <c r="O30" s="7"/>
      <c r="P30" s="54">
        <v>3300</v>
      </c>
      <c r="Q30" s="55" t="s">
        <v>9</v>
      </c>
      <c r="R30" s="54">
        <v>2.5000000000000001E-2</v>
      </c>
      <c r="S30" s="55"/>
      <c r="T30" s="56"/>
    </row>
    <row r="31" spans="1:20" x14ac:dyDescent="0.25">
      <c r="D31" s="82"/>
      <c r="E31" s="81"/>
      <c r="F31" s="80"/>
      <c r="G31" s="80"/>
      <c r="H31" s="80"/>
      <c r="I31" s="80"/>
      <c r="J31" s="80"/>
      <c r="K31" s="80"/>
      <c r="L31" s="80"/>
      <c r="M31" s="80"/>
      <c r="N31" s="80"/>
      <c r="O31" s="7"/>
      <c r="P31" s="54">
        <v>3360</v>
      </c>
      <c r="Q31" s="55" t="s">
        <v>32</v>
      </c>
      <c r="R31" s="60">
        <v>2.9600000000000001E-2</v>
      </c>
      <c r="S31" s="55"/>
      <c r="T31" s="56"/>
    </row>
    <row r="32" spans="1:20" x14ac:dyDescent="0.25">
      <c r="D32" s="81"/>
      <c r="E32" s="80"/>
      <c r="F32" s="80"/>
      <c r="G32" s="80"/>
      <c r="H32" s="80"/>
      <c r="I32" s="80"/>
      <c r="J32" s="80"/>
      <c r="K32" s="80"/>
      <c r="L32" s="80"/>
      <c r="M32" s="80"/>
      <c r="N32" s="80"/>
      <c r="O32" s="7"/>
      <c r="P32" s="54">
        <v>3600</v>
      </c>
      <c r="Q32" s="55" t="s">
        <v>9</v>
      </c>
      <c r="R32" s="54">
        <v>2.5000000000000001E-2</v>
      </c>
      <c r="S32" s="55"/>
      <c r="T32" s="56"/>
    </row>
    <row r="33" spans="4:20" ht="15.75" thickBot="1" x14ac:dyDescent="0.3">
      <c r="D33" s="80"/>
      <c r="E33" s="80"/>
      <c r="F33" s="80"/>
      <c r="G33" s="82"/>
      <c r="H33" s="80"/>
      <c r="I33" s="80"/>
      <c r="J33" s="80"/>
      <c r="K33" s="80"/>
      <c r="L33" s="80"/>
      <c r="M33" s="80"/>
      <c r="N33" s="80"/>
      <c r="O33" s="7"/>
      <c r="P33" s="61">
        <v>3670</v>
      </c>
      <c r="Q33" s="62" t="s">
        <v>32</v>
      </c>
      <c r="R33" s="63">
        <v>2.92E-2</v>
      </c>
      <c r="S33" s="62"/>
      <c r="T33" s="64"/>
    </row>
  </sheetData>
  <sortState ref="A19:B26">
    <sortCondition ref="A5:A12"/>
  </sortState>
  <mergeCells count="2">
    <mergeCell ref="A19:N19"/>
    <mergeCell ref="A9:D9"/>
  </mergeCells>
  <printOptions horizontalCentered="1"/>
  <pageMargins left="0.70866141732283472" right="0.70866141732283472" top="0.15748031496062992" bottom="0.15748031496062992" header="0.31496062992125984" footer="0.31496062992125984"/>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R1021"/>
  <sheetViews>
    <sheetView topLeftCell="AR1" workbookViewId="0">
      <pane ySplit="21" topLeftCell="A28" activePane="bottomLeft" state="frozen"/>
      <selection activeCell="I8" sqref="I8"/>
      <selection pane="bottomLeft" activeCell="BR32" sqref="BR32"/>
    </sheetView>
  </sheetViews>
  <sheetFormatPr defaultRowHeight="15" x14ac:dyDescent="0.25"/>
  <cols>
    <col min="2" max="2" width="7.42578125" bestFit="1" customWidth="1"/>
    <col min="3" max="3" width="7" bestFit="1" customWidth="1"/>
    <col min="4" max="5" width="6.5703125" bestFit="1" customWidth="1"/>
    <col min="6" max="6" width="7.5703125" bestFit="1" customWidth="1"/>
    <col min="7" max="7" width="6.5703125" bestFit="1" customWidth="1"/>
    <col min="8" max="8" width="7.42578125" bestFit="1" customWidth="1"/>
    <col min="9" max="9" width="7.7109375" bestFit="1" customWidth="1"/>
    <col min="10" max="10" width="10.85546875" bestFit="1" customWidth="1"/>
    <col min="11" max="11" width="3.7109375" style="66" customWidth="1"/>
    <col min="12" max="12" width="6.42578125" bestFit="1" customWidth="1"/>
    <col min="13" max="13" width="7.5703125" bestFit="1" customWidth="1"/>
    <col min="14" max="14" width="8.28515625" bestFit="1" customWidth="1"/>
    <col min="15" max="17" width="8.28515625" customWidth="1"/>
    <col min="19" max="19" width="6.42578125" bestFit="1" customWidth="1"/>
    <col min="20" max="26" width="5.5703125" bestFit="1" customWidth="1"/>
    <col min="27" max="30" width="6.5703125" bestFit="1" customWidth="1"/>
    <col min="31" max="41" width="5.5703125" bestFit="1" customWidth="1"/>
    <col min="42" max="42" width="6.42578125" bestFit="1" customWidth="1"/>
    <col min="44" max="44" width="49.140625" bestFit="1" customWidth="1"/>
    <col min="45" max="45" width="19" bestFit="1" customWidth="1"/>
    <col min="48" max="50" width="5.7109375" bestFit="1" customWidth="1"/>
    <col min="51" max="69" width="5.5703125" bestFit="1" customWidth="1"/>
    <col min="70" max="70" width="9.140625" style="2"/>
  </cols>
  <sheetData>
    <row r="1" spans="1:70" s="8" customFormat="1" ht="18.75" x14ac:dyDescent="0.3">
      <c r="A1" s="8" t="s">
        <v>81</v>
      </c>
      <c r="K1" s="89"/>
      <c r="BR1" s="22"/>
    </row>
    <row r="2" spans="1:70" s="70" customFormat="1" ht="15" customHeight="1" x14ac:dyDescent="0.25">
      <c r="I2" s="71" t="str">
        <f>"Type "&amp;VLOOKUP(RInletType,Data!$A$21:$N$26,Data!$B$18,FALSE)</f>
        <v>Type B</v>
      </c>
      <c r="K2" s="90"/>
      <c r="U2" s="70" t="s">
        <v>99</v>
      </c>
      <c r="Z2" s="117"/>
      <c r="AA2" s="117"/>
      <c r="BR2" s="99"/>
    </row>
    <row r="3" spans="1:70" s="70" customFormat="1" ht="15" customHeight="1" x14ac:dyDescent="0.25">
      <c r="H3" s="71" t="s">
        <v>21</v>
      </c>
      <c r="I3" s="87">
        <f>RSlope</f>
        <v>5.0000000000000001E-3</v>
      </c>
      <c r="K3" s="90"/>
      <c r="Z3" s="117"/>
      <c r="AA3" s="117"/>
      <c r="BR3" s="99"/>
    </row>
    <row r="4" spans="1:70" s="70" customFormat="1" ht="15" customHeight="1" x14ac:dyDescent="0.25">
      <c r="H4" s="71" t="s">
        <v>57</v>
      </c>
      <c r="I4" s="87">
        <f>VLOOKUP(RInletType,Data!$A$21:$N$26,Data!$D$18,FALSE)</f>
        <v>1.8E-3</v>
      </c>
      <c r="K4" s="90"/>
      <c r="U4" s="70">
        <v>2</v>
      </c>
      <c r="V4" s="70">
        <f>IF(V7=1,2,1)</f>
        <v>1</v>
      </c>
      <c r="X4" s="70">
        <v>1</v>
      </c>
      <c r="Y4" s="118">
        <f>IF(V4=1,U4,U7)</f>
        <v>2</v>
      </c>
      <c r="Z4" s="119" t="str">
        <f>IF($Y4=2,'Input&amp;Results'!$E$18,IF($Y4=1,'Input&amp;Results'!$E$23,IF($Y4=0.5,'Input&amp;Results'!$E$28,'Input&amp;Results'!$E$12)))</f>
        <v>Note 3</v>
      </c>
      <c r="AA4" s="119" t="str">
        <f>IF($Y4=2,'Input&amp;Results'!$E$19,IF($Y4=1,'Input&amp;Results'!$E$24,IF($Y4=0.5,'Input&amp;Results'!$E$29,'Input&amp;Results'!$E$13)))</f>
        <v>N/A</v>
      </c>
      <c r="BR4" s="99"/>
    </row>
    <row r="5" spans="1:70" s="70" customFormat="1" ht="15" customHeight="1" x14ac:dyDescent="0.25">
      <c r="H5" s="71" t="s">
        <v>58</v>
      </c>
      <c r="I5" s="87">
        <f>VLOOKUP(RInletType,Data!$A$21:$N$26,Data!$E$18,FALSE)</f>
        <v>2.5</v>
      </c>
      <c r="K5" s="90"/>
      <c r="U5" s="70">
        <v>1</v>
      </c>
      <c r="V5" s="70">
        <f>IF(OR(V7=1,V7=2),3,2)</f>
        <v>3</v>
      </c>
      <c r="X5" s="70">
        <v>2</v>
      </c>
      <c r="Y5" s="118">
        <f>IF(V4=2,U4,IF(V5=2,U5,U7))</f>
        <v>1.4330000000000001</v>
      </c>
      <c r="Z5" s="119" t="str">
        <f>IF($Y5=2,'Input&amp;Results'!$E$18,IF($Y5=1,'Input&amp;Results'!$E$23,IF($Y5=0.5,'Input&amp;Results'!$E$28,'Input&amp;Results'!$E$12)))</f>
        <v>Note 3</v>
      </c>
      <c r="AA5" s="119" t="str">
        <f>IF($Y5=2,'Input&amp;Results'!$E$19,IF($Y5=1,'Input&amp;Results'!$E$24,IF($Y5=0.5,'Input&amp;Results'!$E$29,'Input&amp;Results'!$E$13)))</f>
        <v>N/A</v>
      </c>
      <c r="BR5" s="99"/>
    </row>
    <row r="6" spans="1:70" s="70" customFormat="1" ht="15" customHeight="1" x14ac:dyDescent="0.25">
      <c r="H6" s="71" t="s">
        <v>59</v>
      </c>
      <c r="I6" s="87">
        <f>VLOOKUP(RInletType,Data!$A$21:$N$26,Data!$F$18,FALSE)</f>
        <v>2.4299999999999999E-2</v>
      </c>
      <c r="K6" s="90"/>
      <c r="U6" s="70">
        <v>0.5</v>
      </c>
      <c r="V6" s="70">
        <f>IF(OR(V7=1,V7=2,V7=3),4,3)</f>
        <v>4</v>
      </c>
      <c r="X6" s="70">
        <v>3</v>
      </c>
      <c r="Y6" s="118">
        <f>IF(V5=3,U5,IF(V6=3,U6,U7))</f>
        <v>1</v>
      </c>
      <c r="Z6" s="119" t="str">
        <f>IF($Y6=2,'Input&amp;Results'!$E$18,IF($Y6=1,'Input&amp;Results'!$E$23,IF($Y6=0.5,'Input&amp;Results'!$E$28,'Input&amp;Results'!$E$12)))</f>
        <v>Note 3</v>
      </c>
      <c r="AA6" s="119" t="str">
        <f>IF($Y6=2,'Input&amp;Results'!$E$19,IF($Y6=1,'Input&amp;Results'!$E$24,IF($Y6=0.5,'Input&amp;Results'!$E$29,'Input&amp;Results'!$E$13)))</f>
        <v>N/A</v>
      </c>
      <c r="BR6" s="99"/>
    </row>
    <row r="7" spans="1:70" s="70" customFormat="1" ht="15" customHeight="1" x14ac:dyDescent="0.25">
      <c r="H7" s="71" t="s">
        <v>60</v>
      </c>
      <c r="I7" s="87">
        <f>VLOOKUP(RInletType,Data!$A$21:$N$26,Data!$G$18,FALSE)</f>
        <v>0.83</v>
      </c>
      <c r="K7" s="90"/>
      <c r="U7" s="70">
        <f>RHWoverD</f>
        <v>1.4330000000000001</v>
      </c>
      <c r="V7" s="70">
        <f>IF(U7=0.5,3,IF(U7=MIN(U4:U7),4,IF(U7=MAX(U4:U7),1,IF(AND(U7&gt;=U6,U7&lt;U5),3,2))))</f>
        <v>2</v>
      </c>
      <c r="X7" s="70">
        <v>4</v>
      </c>
      <c r="Y7" s="118">
        <f>IF(V6=4,U6,U7)</f>
        <v>0.5</v>
      </c>
      <c r="Z7" s="119">
        <f>IF($Y7=2,'Input&amp;Results'!$E$18,IF($Y7=1,'Input&amp;Results'!$E$23,IF($Y7=0.5,'Input&amp;Results'!$E$28,'Input&amp;Results'!$E$12)))</f>
        <v>1.8289559360600969</v>
      </c>
      <c r="AA7" s="119">
        <f>IF($Y7=2,'Input&amp;Results'!$E$19,IF($Y7=1,'Input&amp;Results'!$E$24,IF($Y7=0.5,'Input&amp;Results'!$E$29,'Input&amp;Results'!$E$13)))</f>
        <v>1.8204630380845244</v>
      </c>
      <c r="BR7" s="99"/>
    </row>
    <row r="8" spans="1:70" s="70" customFormat="1" ht="15" customHeight="1" x14ac:dyDescent="0.25">
      <c r="H8" s="71" t="s">
        <v>86</v>
      </c>
      <c r="I8" s="87">
        <f>IF(I2="Type 2",0.7,-0.5)</f>
        <v>-0.5</v>
      </c>
      <c r="K8" s="90"/>
      <c r="BR8" s="99"/>
    </row>
    <row r="9" spans="1:70" s="70" customFormat="1" ht="15" customHeight="1" x14ac:dyDescent="0.25">
      <c r="H9" s="71" t="s">
        <v>77</v>
      </c>
      <c r="I9" s="87">
        <f>VLOOKUP(RInletType,Data!$A$21:$N$26,Data!$H$18,FALSE)</f>
        <v>1.26E-2</v>
      </c>
      <c r="K9" s="90"/>
      <c r="BR9" s="99"/>
    </row>
    <row r="10" spans="1:70" s="70" customFormat="1" ht="15" customHeight="1" x14ac:dyDescent="0.25">
      <c r="H10" s="71" t="s">
        <v>78</v>
      </c>
      <c r="I10" s="87">
        <f>VLOOKUP(RInletType,Data!$A$21:$N$26,Data!$I$18,FALSE)</f>
        <v>-5.9799999999999999E-2</v>
      </c>
      <c r="K10" s="90"/>
      <c r="BR10" s="99"/>
    </row>
    <row r="11" spans="1:70" s="70" customFormat="1" ht="15" customHeight="1" x14ac:dyDescent="0.25">
      <c r="H11" s="71" t="s">
        <v>79</v>
      </c>
      <c r="I11" s="87">
        <f>VLOOKUP(RInletType,Data!$A$21:$N$26,Data!$J$18,FALSE)</f>
        <v>0.48459999999999998</v>
      </c>
      <c r="K11" s="90"/>
      <c r="BR11" s="99"/>
    </row>
    <row r="12" spans="1:70" s="70" customFormat="1" ht="15" customHeight="1" x14ac:dyDescent="0.25">
      <c r="H12" s="71" t="s">
        <v>80</v>
      </c>
      <c r="I12" s="87">
        <f>VLOOKUP(RInletType,Data!$A$21:$N$26,Data!$K$18,FALSE)</f>
        <v>0.2777</v>
      </c>
      <c r="K12" s="90"/>
      <c r="BR12" s="99"/>
    </row>
    <row r="13" spans="1:70" s="70" customFormat="1" ht="15" customHeight="1" x14ac:dyDescent="0.25">
      <c r="H13" s="71" t="s">
        <v>87</v>
      </c>
      <c r="I13" s="87">
        <f>VLOOKUP(RInletType,Data!$A$21:$N$26,Data!$L$18,FALSE)</f>
        <v>0</v>
      </c>
      <c r="K13" s="90"/>
      <c r="BR13" s="99"/>
    </row>
    <row r="14" spans="1:70" s="70" customFormat="1" ht="15" customHeight="1" x14ac:dyDescent="0.25">
      <c r="H14" s="71" t="s">
        <v>88</v>
      </c>
      <c r="I14" s="87">
        <f>VLOOKUP(RInletType,Data!$A$21:$N$26,Data!$M$18,FALSE)</f>
        <v>0</v>
      </c>
      <c r="K14" s="90"/>
      <c r="BR14" s="99"/>
    </row>
    <row r="15" spans="1:70" s="70" customFormat="1" ht="15" customHeight="1" x14ac:dyDescent="0.25">
      <c r="H15" s="71" t="s">
        <v>89</v>
      </c>
      <c r="I15" s="87">
        <f>VLOOKUP(RInletType,Data!$A$21:$N$26,Data!$N$18,FALSE)</f>
        <v>-0.5</v>
      </c>
      <c r="K15" s="90"/>
      <c r="BR15" s="99"/>
    </row>
    <row r="16" spans="1:70" s="70" customFormat="1" ht="15" customHeight="1" x14ac:dyDescent="0.25">
      <c r="J16" s="27"/>
      <c r="K16" s="91"/>
      <c r="BR16" s="99"/>
    </row>
    <row r="17" spans="1:70" s="27" customFormat="1" ht="30" customHeight="1" thickBot="1" x14ac:dyDescent="0.3">
      <c r="A17" s="145" t="s">
        <v>82</v>
      </c>
      <c r="B17" s="145"/>
      <c r="C17" s="145"/>
      <c r="D17" s="145"/>
      <c r="E17" s="145"/>
      <c r="F17" s="145"/>
      <c r="G17" s="145"/>
      <c r="H17" s="145"/>
      <c r="I17" s="145"/>
      <c r="J17" s="145"/>
      <c r="K17" s="91"/>
      <c r="L17" s="146" t="s">
        <v>83</v>
      </c>
      <c r="M17" s="146"/>
      <c r="N17" s="146"/>
      <c r="O17" s="146"/>
      <c r="P17" s="146"/>
      <c r="Q17" s="146"/>
      <c r="BR17" s="44"/>
    </row>
    <row r="18" spans="1:70" ht="18.75" x14ac:dyDescent="0.3">
      <c r="A18" s="73">
        <v>1</v>
      </c>
      <c r="B18" s="73">
        <v>2</v>
      </c>
      <c r="C18" s="73">
        <v>3</v>
      </c>
      <c r="D18" s="73">
        <v>4</v>
      </c>
      <c r="E18" s="73">
        <v>5</v>
      </c>
      <c r="F18" s="73">
        <v>6</v>
      </c>
      <c r="G18" s="73">
        <v>7</v>
      </c>
      <c r="H18" s="73">
        <v>8</v>
      </c>
      <c r="I18" s="73">
        <v>9</v>
      </c>
      <c r="J18" s="73">
        <v>10</v>
      </c>
      <c r="K18" s="73">
        <v>11</v>
      </c>
      <c r="L18" s="73">
        <v>12</v>
      </c>
      <c r="M18" s="73">
        <v>13</v>
      </c>
      <c r="N18" s="73">
        <v>14</v>
      </c>
      <c r="O18" s="73">
        <v>15</v>
      </c>
      <c r="P18" s="73">
        <v>16</v>
      </c>
      <c r="Q18" s="73">
        <v>17</v>
      </c>
      <c r="S18" s="22"/>
      <c r="T18" s="27">
        <v>1</v>
      </c>
      <c r="U18" s="27">
        <v>2</v>
      </c>
      <c r="V18" s="27">
        <v>3</v>
      </c>
      <c r="W18" s="27">
        <v>4</v>
      </c>
      <c r="X18" s="27">
        <v>5</v>
      </c>
      <c r="Y18" s="27">
        <v>6</v>
      </c>
      <c r="Z18" s="27">
        <v>7</v>
      </c>
      <c r="AA18" s="27">
        <v>8</v>
      </c>
      <c r="AB18" s="27">
        <v>9</v>
      </c>
      <c r="AC18" s="27">
        <v>10</v>
      </c>
      <c r="AD18" s="27">
        <v>11</v>
      </c>
      <c r="AE18" s="27">
        <v>12</v>
      </c>
      <c r="AF18" s="27">
        <v>13</v>
      </c>
      <c r="AG18" s="27">
        <v>14</v>
      </c>
      <c r="AH18" s="27">
        <v>15</v>
      </c>
      <c r="AI18" s="27">
        <v>16</v>
      </c>
      <c r="AJ18" s="27">
        <v>17</v>
      </c>
      <c r="AK18" s="27">
        <v>18</v>
      </c>
      <c r="AL18" s="27">
        <v>19</v>
      </c>
      <c r="AM18" s="27">
        <v>20</v>
      </c>
      <c r="AN18" s="27">
        <v>21</v>
      </c>
      <c r="AO18" s="27">
        <v>22</v>
      </c>
      <c r="AP18" s="44">
        <v>23</v>
      </c>
      <c r="AR18" s="27" t="s">
        <v>6</v>
      </c>
      <c r="AS18" s="2" t="str">
        <f>IF(OR(Diameter=1200,Diameter=1400,Diameter=1600,Diameter=1800,Diameter=2000,Diameter=2200,Diameter=2400),RCorrugationChoice,RCorrugation)</f>
        <v>68x13</v>
      </c>
      <c r="AT18" s="8"/>
      <c r="AU18" s="8"/>
      <c r="AV18" s="27">
        <v>0</v>
      </c>
      <c r="AW18" s="27">
        <f t="shared" ref="AW18:BF18" si="0">AV18+1</f>
        <v>1</v>
      </c>
      <c r="AX18" s="27">
        <f t="shared" si="0"/>
        <v>2</v>
      </c>
      <c r="AY18" s="27">
        <f t="shared" si="0"/>
        <v>3</v>
      </c>
      <c r="AZ18" s="27">
        <f t="shared" si="0"/>
        <v>4</v>
      </c>
      <c r="BA18" s="27">
        <f t="shared" si="0"/>
        <v>5</v>
      </c>
      <c r="BB18" s="27">
        <f t="shared" si="0"/>
        <v>6</v>
      </c>
      <c r="BC18" s="27">
        <f t="shared" si="0"/>
        <v>7</v>
      </c>
      <c r="BD18" s="27">
        <f t="shared" si="0"/>
        <v>8</v>
      </c>
      <c r="BE18" s="27">
        <f t="shared" si="0"/>
        <v>9</v>
      </c>
      <c r="BF18" s="27">
        <f t="shared" si="0"/>
        <v>10</v>
      </c>
      <c r="BG18" s="8"/>
      <c r="BH18" s="8"/>
      <c r="BI18" s="8"/>
      <c r="BJ18" s="8"/>
      <c r="BK18" s="8"/>
      <c r="BL18" s="8"/>
      <c r="BM18" s="8"/>
      <c r="BN18" s="8"/>
      <c r="BO18" s="8"/>
      <c r="BP18" s="8"/>
      <c r="BQ18" s="8"/>
    </row>
    <row r="19" spans="1:70" s="66" customFormat="1" x14ac:dyDescent="0.25">
      <c r="S19" s="2"/>
      <c r="T19" s="139" t="s">
        <v>29</v>
      </c>
      <c r="U19" s="140"/>
      <c r="V19" s="140"/>
      <c r="W19" s="140"/>
      <c r="X19" s="140"/>
      <c r="Y19" s="140"/>
      <c r="Z19" s="140"/>
      <c r="AA19" s="140"/>
      <c r="AB19" s="140"/>
      <c r="AC19" s="140"/>
      <c r="AD19" s="141"/>
      <c r="AE19" s="139" t="s">
        <v>28</v>
      </c>
      <c r="AF19" s="140"/>
      <c r="AG19" s="140"/>
      <c r="AH19" s="140"/>
      <c r="AI19" s="140"/>
      <c r="AJ19" s="140"/>
      <c r="AK19" s="140"/>
      <c r="AL19" s="140"/>
      <c r="AM19" s="140"/>
      <c r="AN19" s="140"/>
      <c r="AO19" s="141"/>
      <c r="AP19" s="2"/>
      <c r="AR19" t="s">
        <v>33</v>
      </c>
      <c r="AS19" s="2" t="str">
        <f>VLOOKUP(RInletType,Data!$A$21:$C$26,Data!B18,FALSE)</f>
        <v>B</v>
      </c>
      <c r="AT19"/>
      <c r="AU19"/>
      <c r="AV19" s="139" t="s">
        <v>30</v>
      </c>
      <c r="AW19" s="140"/>
      <c r="AX19" s="140"/>
      <c r="AY19" s="140"/>
      <c r="AZ19" s="140"/>
      <c r="BA19" s="140"/>
      <c r="BB19" s="140"/>
      <c r="BC19" s="140"/>
      <c r="BD19" s="140"/>
      <c r="BE19" s="140"/>
      <c r="BF19" s="141"/>
      <c r="BG19" s="139" t="s">
        <v>28</v>
      </c>
      <c r="BH19" s="140"/>
      <c r="BI19" s="140"/>
      <c r="BJ19" s="140"/>
      <c r="BK19" s="140"/>
      <c r="BL19" s="140"/>
      <c r="BM19" s="140"/>
      <c r="BN19" s="140"/>
      <c r="BO19" s="140"/>
      <c r="BP19" s="140"/>
      <c r="BQ19" s="141"/>
      <c r="BR19" s="35" t="s">
        <v>24</v>
      </c>
    </row>
    <row r="20" spans="1:70" x14ac:dyDescent="0.25">
      <c r="A20" s="1"/>
      <c r="B20" s="1" t="s">
        <v>14</v>
      </c>
      <c r="C20" s="1" t="s">
        <v>15</v>
      </c>
      <c r="D20" s="1" t="s">
        <v>16</v>
      </c>
      <c r="E20" s="1" t="s">
        <v>51</v>
      </c>
      <c r="F20" s="1" t="s">
        <v>52</v>
      </c>
      <c r="G20" s="1" t="s">
        <v>53</v>
      </c>
      <c r="H20" s="1" t="s">
        <v>54</v>
      </c>
      <c r="I20" s="1" t="s">
        <v>56</v>
      </c>
      <c r="J20" s="1" t="s">
        <v>55</v>
      </c>
      <c r="K20" s="92"/>
      <c r="L20" s="1"/>
      <c r="M20" s="1" t="s">
        <v>23</v>
      </c>
      <c r="N20" s="1" t="s">
        <v>24</v>
      </c>
      <c r="O20" s="1" t="s">
        <v>26</v>
      </c>
      <c r="P20" s="1" t="s">
        <v>24</v>
      </c>
      <c r="Q20" s="1" t="s">
        <v>13</v>
      </c>
      <c r="S20" s="2"/>
      <c r="T20" s="142" t="s">
        <v>27</v>
      </c>
      <c r="U20" s="143"/>
      <c r="V20" s="143"/>
      <c r="W20" s="143"/>
      <c r="X20" s="143"/>
      <c r="Y20" s="143"/>
      <c r="Z20" s="143"/>
      <c r="AA20" s="143"/>
      <c r="AB20" s="143"/>
      <c r="AC20" s="143"/>
      <c r="AD20" s="144"/>
      <c r="AE20" s="142" t="s">
        <v>27</v>
      </c>
      <c r="AF20" s="143"/>
      <c r="AG20" s="143"/>
      <c r="AH20" s="143"/>
      <c r="AI20" s="143"/>
      <c r="AJ20" s="143"/>
      <c r="AK20" s="143"/>
      <c r="AL20" s="143"/>
      <c r="AM20" s="143"/>
      <c r="AN20" s="143"/>
      <c r="AO20" s="144"/>
      <c r="AP20" s="2"/>
      <c r="AV20" s="142" t="s">
        <v>27</v>
      </c>
      <c r="AW20" s="143"/>
      <c r="AX20" s="143"/>
      <c r="AY20" s="143"/>
      <c r="AZ20" s="143"/>
      <c r="BA20" s="143"/>
      <c r="BB20" s="143"/>
      <c r="BC20" s="143"/>
      <c r="BD20" s="143"/>
      <c r="BE20" s="143"/>
      <c r="BF20" s="144"/>
      <c r="BG20" s="142" t="s">
        <v>27</v>
      </c>
      <c r="BH20" s="143"/>
      <c r="BI20" s="143"/>
      <c r="BJ20" s="143"/>
      <c r="BK20" s="143"/>
      <c r="BL20" s="143"/>
      <c r="BM20" s="143"/>
      <c r="BN20" s="143"/>
      <c r="BO20" s="143"/>
      <c r="BP20" s="143"/>
      <c r="BQ20" s="144"/>
      <c r="BR20" s="2" t="s">
        <v>84</v>
      </c>
    </row>
    <row r="21" spans="1:70" x14ac:dyDescent="0.25">
      <c r="A21" s="5" t="s">
        <v>98</v>
      </c>
      <c r="B21" s="5" t="s">
        <v>18</v>
      </c>
      <c r="C21" s="5" t="s">
        <v>19</v>
      </c>
      <c r="D21" s="5" t="s">
        <v>17</v>
      </c>
      <c r="E21" s="5" t="s">
        <v>17</v>
      </c>
      <c r="F21" s="5" t="s">
        <v>17</v>
      </c>
      <c r="G21" s="69" t="s">
        <v>17</v>
      </c>
      <c r="H21" s="17"/>
      <c r="I21" s="7"/>
      <c r="L21" s="1" t="s">
        <v>85</v>
      </c>
      <c r="M21" s="5" t="s">
        <v>20</v>
      </c>
      <c r="N21" s="5" t="s">
        <v>25</v>
      </c>
      <c r="O21" s="5" t="s">
        <v>12</v>
      </c>
      <c r="P21" s="5" t="s">
        <v>25</v>
      </c>
      <c r="Q21" s="1" t="s">
        <v>17</v>
      </c>
      <c r="S21" s="16" t="s">
        <v>85</v>
      </c>
      <c r="T21" s="23">
        <v>5.0000000000000001E-3</v>
      </c>
      <c r="U21" s="17">
        <v>0.01</v>
      </c>
      <c r="V21" s="17">
        <f t="shared" ref="V21:AD21" si="1">U21+0.01</f>
        <v>0.02</v>
      </c>
      <c r="W21" s="17">
        <f t="shared" si="1"/>
        <v>0.03</v>
      </c>
      <c r="X21" s="17">
        <f t="shared" si="1"/>
        <v>0.04</v>
      </c>
      <c r="Y21" s="17">
        <f t="shared" si="1"/>
        <v>0.05</v>
      </c>
      <c r="Z21" s="17">
        <f t="shared" si="1"/>
        <v>6.0000000000000005E-2</v>
      </c>
      <c r="AA21" s="17">
        <f t="shared" si="1"/>
        <v>7.0000000000000007E-2</v>
      </c>
      <c r="AB21" s="17">
        <f t="shared" si="1"/>
        <v>0.08</v>
      </c>
      <c r="AC21" s="17">
        <f t="shared" si="1"/>
        <v>0.09</v>
      </c>
      <c r="AD21" s="18">
        <f t="shared" si="1"/>
        <v>9.9999999999999992E-2</v>
      </c>
      <c r="AE21" s="23">
        <v>5.0000000000000001E-3</v>
      </c>
      <c r="AF21" s="17">
        <v>0.01</v>
      </c>
      <c r="AG21" s="17">
        <f t="shared" ref="AG21:AO21" si="2">AF21+0.01</f>
        <v>0.02</v>
      </c>
      <c r="AH21" s="17">
        <f t="shared" si="2"/>
        <v>0.03</v>
      </c>
      <c r="AI21" s="17">
        <f t="shared" si="2"/>
        <v>0.04</v>
      </c>
      <c r="AJ21" s="17">
        <f t="shared" si="2"/>
        <v>0.05</v>
      </c>
      <c r="AK21" s="17">
        <f t="shared" si="2"/>
        <v>6.0000000000000005E-2</v>
      </c>
      <c r="AL21" s="17">
        <f t="shared" si="2"/>
        <v>7.0000000000000007E-2</v>
      </c>
      <c r="AM21" s="17">
        <f t="shared" si="2"/>
        <v>0.08</v>
      </c>
      <c r="AN21" s="17">
        <f t="shared" si="2"/>
        <v>0.09</v>
      </c>
      <c r="AO21" s="18">
        <f t="shared" si="2"/>
        <v>9.9999999999999992E-2</v>
      </c>
      <c r="AP21" s="16" t="s">
        <v>85</v>
      </c>
      <c r="AV21" s="23">
        <v>5.0000000000000001E-3</v>
      </c>
      <c r="AW21" s="17">
        <v>0.01</v>
      </c>
      <c r="AX21" s="17">
        <f t="shared" ref="AX21:BF21" si="3">AW21+0.01</f>
        <v>0.02</v>
      </c>
      <c r="AY21" s="17">
        <f t="shared" si="3"/>
        <v>0.03</v>
      </c>
      <c r="AZ21" s="17">
        <f t="shared" si="3"/>
        <v>0.04</v>
      </c>
      <c r="BA21" s="17">
        <f t="shared" si="3"/>
        <v>0.05</v>
      </c>
      <c r="BB21" s="17">
        <f t="shared" si="3"/>
        <v>6.0000000000000005E-2</v>
      </c>
      <c r="BC21" s="17">
        <f t="shared" si="3"/>
        <v>7.0000000000000007E-2</v>
      </c>
      <c r="BD21" s="17">
        <f t="shared" si="3"/>
        <v>0.08</v>
      </c>
      <c r="BE21" s="17">
        <f t="shared" si="3"/>
        <v>0.09</v>
      </c>
      <c r="BF21" s="18">
        <f t="shared" si="3"/>
        <v>9.9999999999999992E-2</v>
      </c>
      <c r="BG21" s="23">
        <v>5.0000000000000001E-3</v>
      </c>
      <c r="BH21" s="17">
        <v>0.01</v>
      </c>
      <c r="BI21" s="17">
        <f t="shared" ref="BI21:BQ21" si="4">BH21+0.01</f>
        <v>0.02</v>
      </c>
      <c r="BJ21" s="17">
        <f t="shared" si="4"/>
        <v>0.03</v>
      </c>
      <c r="BK21" s="17">
        <f t="shared" si="4"/>
        <v>0.04</v>
      </c>
      <c r="BL21" s="17">
        <f t="shared" si="4"/>
        <v>0.05</v>
      </c>
      <c r="BM21" s="17">
        <f t="shared" si="4"/>
        <v>6.0000000000000005E-2</v>
      </c>
      <c r="BN21" s="17">
        <f t="shared" si="4"/>
        <v>7.0000000000000007E-2</v>
      </c>
      <c r="BO21" s="17">
        <f t="shared" si="4"/>
        <v>0.08</v>
      </c>
      <c r="BP21" s="17">
        <f t="shared" si="4"/>
        <v>0.09</v>
      </c>
      <c r="BQ21" s="18">
        <f t="shared" si="4"/>
        <v>9.9999999999999992E-2</v>
      </c>
      <c r="BR21" s="2">
        <f>RSlope</f>
        <v>5.0000000000000001E-3</v>
      </c>
    </row>
    <row r="22" spans="1:70" x14ac:dyDescent="0.25">
      <c r="A22" s="15">
        <v>1E-3</v>
      </c>
      <c r="B22" s="6">
        <f>2*ACOS((0.5-A22)/0.5)</f>
        <v>0.12651219775028677</v>
      </c>
      <c r="C22" s="6">
        <f t="shared" ref="C22:C85" si="5">$B22/8+($A22/2-0.25)*SIN($B22/2)</f>
        <v>4.2151050765288495E-5</v>
      </c>
      <c r="D22" s="6">
        <f>B22/2</f>
        <v>6.3256098875143385E-2</v>
      </c>
      <c r="E22" s="6">
        <f t="shared" ref="E22:E85" si="6">SIN(B22/2)</f>
        <v>6.3213922517116466E-2</v>
      </c>
      <c r="F22" s="6">
        <f t="shared" ref="F22:F85" si="7">C22/E22</f>
        <v>6.6680011438738406E-4</v>
      </c>
      <c r="G22" s="6">
        <f t="shared" ref="G22:G85" si="8">A22+F22/2</f>
        <v>1.333400057193692E-3</v>
      </c>
      <c r="H22" s="6">
        <f t="shared" ref="H22:H85" si="9">C22/$C$1021</f>
        <v>5.3668384686504658E-5</v>
      </c>
      <c r="I22" s="6">
        <f>IF(J22&lt;=1.93,MAX($G22+K*(1.811*$J22)^M+SCorr*Slope,0),IF(J22&gt;=2.21,cc*(1.811*$J22)^2+Y+SCorr*Slope,p*$J22^3+q*$J22^2+rr*$J22+s+v*Slope^3+u*Slope^2+t*Slope))</f>
        <v>0</v>
      </c>
      <c r="J22" s="6">
        <f>H22*(9.806*F22)^0.5</f>
        <v>4.3397259130375248E-6</v>
      </c>
      <c r="K22" s="9"/>
      <c r="L22" s="15">
        <f>A22</f>
        <v>1E-3</v>
      </c>
      <c r="M22" s="6">
        <f>(C22/D22)^(2/3)</f>
        <v>7.6290536182850571E-3</v>
      </c>
      <c r="N22" s="15">
        <f t="shared" ref="N22:N85" si="10">M22*(Slope^0.5)/(RMannings_n)*((Diameter/1000)^(2/3))</f>
        <v>3.8011765791293985E-2</v>
      </c>
      <c r="O22" s="15">
        <f t="shared" ref="O22:O85" si="11">C22*N22*(Diameter/1000)^2</f>
        <v>5.1912442173325699E-6</v>
      </c>
      <c r="P22" s="15">
        <f>N22</f>
        <v>3.8011765791293985E-2</v>
      </c>
      <c r="Q22" s="15">
        <f>L22</f>
        <v>1E-3</v>
      </c>
      <c r="S22" s="28">
        <f>A22</f>
        <v>1E-3</v>
      </c>
      <c r="T22" s="19">
        <f t="shared" ref="T22:T85" si="12">$C22*AE22*((Diameter/1000)^2)</f>
        <v>5.1912442173325699E-6</v>
      </c>
      <c r="U22" s="19">
        <f t="shared" ref="U22:U85" si="13">$C22*AF22*((Diameter/1000)^2)</f>
        <v>7.3415279777426244E-6</v>
      </c>
      <c r="V22" s="19">
        <f t="shared" ref="V22:V85" si="14">$C22*AG22*((Diameter/1000)^2)</f>
        <v>1.038248843466514E-5</v>
      </c>
      <c r="W22" s="19">
        <f t="shared" ref="W22:W85" si="15">$C22*AH22*((Diameter/1000)^2)</f>
        <v>1.2715899462638618E-5</v>
      </c>
      <c r="X22" s="19">
        <f t="shared" ref="X22:X85" si="16">$C22*AI22*((Diameter/1000)^2)</f>
        <v>1.4683055955485249E-5</v>
      </c>
      <c r="Y22" s="19">
        <f t="shared" ref="Y22:Y85" si="17">$C22*AJ22*((Diameter/1000)^2)</f>
        <v>1.6416155616949069E-5</v>
      </c>
      <c r="Z22" s="19">
        <f t="shared" ref="Z22:Z85" si="18">$C22*AK22*((Diameter/1000)^2)</f>
        <v>1.7982997477836285E-5</v>
      </c>
      <c r="AA22" s="19">
        <f t="shared" ref="AA22:AA85" si="19">$C22*AL22*((Diameter/1000)^2)</f>
        <v>1.942385727232992E-5</v>
      </c>
      <c r="AB22" s="19">
        <f t="shared" ref="AB22:AB85" si="20">$C22*AM22*((Diameter/1000)^2)</f>
        <v>2.0764976869330279E-5</v>
      </c>
      <c r="AC22" s="19">
        <f t="shared" ref="AC22:AC85" si="21">$C22*AN22*((Diameter/1000)^2)</f>
        <v>2.2024583933227873E-5</v>
      </c>
      <c r="AD22" s="19">
        <f t="shared" ref="AD22:AD85" si="22">$C22*AO22*((Diameter/1000)^2)</f>
        <v>2.3215949915516638E-5</v>
      </c>
      <c r="AE22" s="19">
        <f t="shared" ref="AE22:AO31" si="23">$M22*AE$21^0.5/RMannings_n*(Diameter/1000)^(2/3)</f>
        <v>3.8011765791293985E-2</v>
      </c>
      <c r="AF22" s="19">
        <f t="shared" si="23"/>
        <v>5.3756754711797625E-2</v>
      </c>
      <c r="AG22" s="19">
        <f t="shared" si="23"/>
        <v>7.6023531582587969E-2</v>
      </c>
      <c r="AH22" s="19">
        <f t="shared" si="23"/>
        <v>9.3109430410851124E-2</v>
      </c>
      <c r="AI22" s="19">
        <f t="shared" si="23"/>
        <v>0.10751350942359525</v>
      </c>
      <c r="AJ22" s="19">
        <f t="shared" si="23"/>
        <v>0.12020375778536159</v>
      </c>
      <c r="AK22" s="19">
        <f t="shared" si="23"/>
        <v>0.13167661927185956</v>
      </c>
      <c r="AL22" s="19">
        <f t="shared" si="23"/>
        <v>0.14222700425731616</v>
      </c>
      <c r="AM22" s="19">
        <f t="shared" si="23"/>
        <v>0.15204706316517594</v>
      </c>
      <c r="AN22" s="19">
        <f t="shared" si="23"/>
        <v>0.16127026413539289</v>
      </c>
      <c r="AO22" s="19">
        <f t="shared" si="23"/>
        <v>0.16999378450826888</v>
      </c>
      <c r="AP22" s="42">
        <f t="shared" ref="AP22:AP85" si="24">S22</f>
        <v>1E-3</v>
      </c>
      <c r="AR22" s="3" t="str">
        <f>"HW/D = "&amp;Y4</f>
        <v>HW/D = 2</v>
      </c>
      <c r="AS22" s="1" t="str">
        <f>AR22&amp;", Qmax = "</f>
        <v xml:space="preserve">HW/D = 2, Qmax = </v>
      </c>
      <c r="AT22" s="101" t="str">
        <f>Z4</f>
        <v>Note 3</v>
      </c>
      <c r="AU22" t="s">
        <v>12</v>
      </c>
      <c r="AV22" s="19" t="e">
        <f>IF($AT22&lt;MAX(Calculations!T$22:T$1021),VLOOKUP($AT22,Calculations!T$22:$AP$1021,Calculations!$AP$18-AV$18,TRUE),NA())</f>
        <v>#N/A</v>
      </c>
      <c r="AW22" s="20" t="e">
        <f>IF($AT22&lt;MAX(Calculations!U$22:U$1021),VLOOKUP($AT22,Calculations!U$22:$AP$1021,Calculations!$AP$18-AW$18,TRUE),NA())</f>
        <v>#N/A</v>
      </c>
      <c r="AX22" s="20" t="e">
        <f>IF($AT22&lt;MAX(Calculations!V$22:V$1021),VLOOKUP($AT22,Calculations!V$22:$AP$1021,Calculations!$AP$18-AX$18,TRUE),NA())</f>
        <v>#N/A</v>
      </c>
      <c r="AY22" s="20" t="e">
        <f>IF($AT22&lt;MAX(Calculations!W$22:W$1021),VLOOKUP($AT22,Calculations!W$22:$AP$1021,Calculations!$AP$18-AY$18,TRUE),NA())</f>
        <v>#N/A</v>
      </c>
      <c r="AZ22" s="20" t="e">
        <f>IF($AT22&lt;MAX(Calculations!X$22:X$1021),VLOOKUP($AT22,Calculations!X$22:$AP$1021,Calculations!$AP$18-AZ$18,TRUE),NA())</f>
        <v>#N/A</v>
      </c>
      <c r="BA22" s="20" t="e">
        <f>IF($AT22&lt;MAX(Calculations!Y$22:Y$1021),VLOOKUP($AT22,Calculations!Y$22:$AP$1021,Calculations!$AP$18-BA$18,TRUE),NA())</f>
        <v>#N/A</v>
      </c>
      <c r="BB22" s="20" t="e">
        <f>IF($AT22&lt;MAX(Calculations!Z$22:Z$1021),VLOOKUP($AT22,Calculations!Z$22:$AP$1021,Calculations!$AP$18-BB$18,TRUE),NA())</f>
        <v>#N/A</v>
      </c>
      <c r="BC22" s="20" t="e">
        <f>IF($AT22&lt;MAX(Calculations!AA$22:AA$1021),VLOOKUP($AT22,Calculations!AA$22:$AP$1021,Calculations!$AP$18-BC$18,TRUE),NA())</f>
        <v>#N/A</v>
      </c>
      <c r="BD22" s="20" t="e">
        <f>IF($AT22&lt;MAX(Calculations!AB$22:AB$1021),VLOOKUP($AT22,Calculations!AB$22:$AP$1021,Calculations!$AP$18-BD$18,TRUE),NA())</f>
        <v>#N/A</v>
      </c>
      <c r="BE22" s="20" t="e">
        <f>IF($AT22&lt;MAX(Calculations!AC$22:AC$1021),VLOOKUP($AT22,Calculations!AC$22:$AP$1021,Calculations!$AP$18-BE$18,TRUE),NA())</f>
        <v>#N/A</v>
      </c>
      <c r="BF22" s="21" t="e">
        <f>IF($AT22&lt;MAX(Calculations!AD$22:AD$1021),VLOOKUP($AT22,Calculations!AD$22:$AP$1021,Calculations!$AP$18-BF$18,TRUE),NA())</f>
        <v>#N/A</v>
      </c>
      <c r="BG22" s="24" t="e">
        <f>IF($AT22&lt;MAX(Calculations!T$22:T$1021),VLOOKUP($AT22,Calculations!T$22:$AP$1021,12,TRUE),NA())</f>
        <v>#N/A</v>
      </c>
      <c r="BH22" s="25" t="e">
        <f>IF($AT22&lt;MAX(Calculations!U$22:U$1021),VLOOKUP($AT22,Calculations!U$22:$AP$1021,12,TRUE),NA())</f>
        <v>#N/A</v>
      </c>
      <c r="BI22" s="25" t="e">
        <f>IF($AT22&lt;MAX(Calculations!V$22:V$1021),VLOOKUP($AT22,Calculations!V$22:$AP$1021,12,TRUE),NA())</f>
        <v>#N/A</v>
      </c>
      <c r="BJ22" s="25" t="e">
        <f>IF($AT22&lt;MAX(Calculations!W$22:W$1021),VLOOKUP($AT22,Calculations!W$22:$AP$1021,12,TRUE),NA())</f>
        <v>#N/A</v>
      </c>
      <c r="BK22" s="25" t="e">
        <f>IF($AT22&lt;MAX(Calculations!X$22:X$1021),VLOOKUP($AT22,Calculations!X$22:$AP$1021,12,TRUE),NA())</f>
        <v>#N/A</v>
      </c>
      <c r="BL22" s="25" t="e">
        <f>IF($AT22&lt;MAX(Calculations!Y$22:Y$1021),VLOOKUP($AT22,Calculations!Y$22:$AP$1021,12,TRUE),NA())</f>
        <v>#N/A</v>
      </c>
      <c r="BM22" s="25" t="e">
        <f>IF($AT22&lt;MAX(Calculations!Z$22:Z$1021),VLOOKUP($AT22,Calculations!Z$22:$AP$1021,12,TRUE),NA())</f>
        <v>#N/A</v>
      </c>
      <c r="BN22" s="25" t="e">
        <f>IF($AT22&lt;MAX(Calculations!AA$22:AA$1021),VLOOKUP($AT22,Calculations!AA$22:$AP$1021,12,TRUE),NA())</f>
        <v>#N/A</v>
      </c>
      <c r="BO22" s="25" t="e">
        <f>IF($AT22&lt;MAX(Calculations!AB$22:AB$1021),VLOOKUP($AT22,Calculations!AB$22:$AP$1021,12,TRUE),NA())</f>
        <v>#N/A</v>
      </c>
      <c r="BP22" s="25" t="e">
        <f>IF($AT22&lt;MAX(Calculations!AC$22:AC$1021),VLOOKUP($AT22,Calculations!AC$22:$AP$1021,12,TRUE),NA())</f>
        <v>#N/A</v>
      </c>
      <c r="BQ22" s="26" t="e">
        <f>IF($AT22&lt;MAX(Calculations!AD$22:AD$1021),VLOOKUP($AT22,Calculations!AD$22:$AP$1021,12,TRUE),NA())</f>
        <v>#N/A</v>
      </c>
    </row>
    <row r="23" spans="1:70" x14ac:dyDescent="0.25">
      <c r="A23" s="15">
        <v>2E-3</v>
      </c>
      <c r="B23" s="6">
        <f>2*ACOS((0.5-A23)/0.5)</f>
        <v>0.17894512040898913</v>
      </c>
      <c r="C23" s="6">
        <f t="shared" si="5"/>
        <v>1.1918537904975074E-4</v>
      </c>
      <c r="D23" s="6">
        <f t="shared" ref="D23:D86" si="25">B23/2</f>
        <v>8.9472560204494567E-2</v>
      </c>
      <c r="E23" s="6">
        <f t="shared" si="6"/>
        <v>8.9353231614754586E-2</v>
      </c>
      <c r="F23" s="6">
        <f t="shared" si="7"/>
        <v>1.3338675825807522E-3</v>
      </c>
      <c r="G23" s="6">
        <f t="shared" si="8"/>
        <v>2.6669337912903759E-3</v>
      </c>
      <c r="H23" s="6">
        <f t="shared" si="9"/>
        <v>1.5175153776039244E-4</v>
      </c>
      <c r="I23" s="6">
        <f t="shared" ref="I23:I85" si="26">MAX($G23+K*(1.811*$J23)^M+SCorr*Slope,0)</f>
        <v>1.6693379130034488E-4</v>
      </c>
      <c r="J23" s="6">
        <f t="shared" ref="J23:J86" si="27">H23*(9.806*F23)^0.5</f>
        <v>1.7355431030253613E-5</v>
      </c>
      <c r="K23" s="9"/>
      <c r="L23" s="15">
        <f t="shared" ref="L23:L86" si="28">A23</f>
        <v>2E-3</v>
      </c>
      <c r="M23" s="6">
        <f>(C23/D23)^(2/3)</f>
        <v>1.2106596784318352E-2</v>
      </c>
      <c r="N23" s="15">
        <f t="shared" si="10"/>
        <v>6.0321128218599342E-2</v>
      </c>
      <c r="O23" s="15">
        <f t="shared" si="11"/>
        <v>2.3293644761873305E-5</v>
      </c>
      <c r="P23" s="15">
        <f t="shared" ref="P23:P86" si="29">N23</f>
        <v>6.0321128218599342E-2</v>
      </c>
      <c r="Q23" s="15">
        <f t="shared" ref="Q23:Q86" si="30">L23</f>
        <v>2E-3</v>
      </c>
      <c r="S23" s="28">
        <f t="shared" ref="S23:S86" si="31">A23</f>
        <v>2E-3</v>
      </c>
      <c r="T23" s="19">
        <f t="shared" si="12"/>
        <v>2.3293644761873305E-5</v>
      </c>
      <c r="U23" s="19">
        <f t="shared" si="13"/>
        <v>3.2942188339342234E-5</v>
      </c>
      <c r="V23" s="19">
        <f t="shared" si="14"/>
        <v>4.6587289523746611E-5</v>
      </c>
      <c r="W23" s="19">
        <f t="shared" si="15"/>
        <v>5.7057543916243784E-5</v>
      </c>
      <c r="X23" s="19">
        <f t="shared" si="16"/>
        <v>6.5884376678684468E-5</v>
      </c>
      <c r="Y23" s="19">
        <f t="shared" si="17"/>
        <v>7.3660972454370132E-5</v>
      </c>
      <c r="Z23" s="19">
        <f t="shared" si="18"/>
        <v>8.0691552442050402E-5</v>
      </c>
      <c r="AA23" s="19">
        <f t="shared" si="19"/>
        <v>8.7156837988151408E-5</v>
      </c>
      <c r="AB23" s="19">
        <f t="shared" si="20"/>
        <v>9.3174579047493222E-5</v>
      </c>
      <c r="AC23" s="19">
        <f t="shared" si="21"/>
        <v>9.8826565018026715E-5</v>
      </c>
      <c r="AD23" s="19">
        <f t="shared" si="22"/>
        <v>1.0417234626256124E-4</v>
      </c>
      <c r="AE23" s="19">
        <f t="shared" si="23"/>
        <v>6.0321128218599342E-2</v>
      </c>
      <c r="AF23" s="19">
        <f t="shared" si="23"/>
        <v>8.5306957624389598E-2</v>
      </c>
      <c r="AG23" s="19">
        <f t="shared" si="23"/>
        <v>0.12064225643719868</v>
      </c>
      <c r="AH23" s="19">
        <f t="shared" si="23"/>
        <v>0.14775598484456803</v>
      </c>
      <c r="AI23" s="19">
        <f t="shared" si="23"/>
        <v>0.1706139152487792</v>
      </c>
      <c r="AJ23" s="19">
        <f t="shared" si="23"/>
        <v>0.19075215620182909</v>
      </c>
      <c r="AK23" s="19">
        <f t="shared" si="23"/>
        <v>0.20895851768898155</v>
      </c>
      <c r="AL23" s="19">
        <f t="shared" si="23"/>
        <v>0.22570099497766033</v>
      </c>
      <c r="AM23" s="19">
        <f t="shared" si="23"/>
        <v>0.24128451287439737</v>
      </c>
      <c r="AN23" s="19">
        <f t="shared" si="23"/>
        <v>0.25592087287316884</v>
      </c>
      <c r="AO23" s="19">
        <f t="shared" si="23"/>
        <v>0.26976428635253785</v>
      </c>
      <c r="AP23" s="43">
        <f t="shared" si="24"/>
        <v>2E-3</v>
      </c>
      <c r="AR23" s="3" t="str">
        <f>"HW/D = "&amp;Y5</f>
        <v>HW/D = 1.433</v>
      </c>
      <c r="AS23" s="1" t="str">
        <f>AR23&amp;", Qmax = "</f>
        <v xml:space="preserve">HW/D = 1.433, Qmax = </v>
      </c>
      <c r="AT23" s="101" t="str">
        <f>Z5</f>
        <v>Note 3</v>
      </c>
      <c r="AU23" t="s">
        <v>12</v>
      </c>
      <c r="AV23" s="19" t="e">
        <f>IF($AT23&lt;MAX(Calculations!T$22:T$1021),VLOOKUP($AT23,Calculations!T$22:$AP$1021,Calculations!$AP$18-AV$18,TRUE),NA())</f>
        <v>#N/A</v>
      </c>
      <c r="AW23" s="20" t="e">
        <f>IF($AT23&lt;MAX(Calculations!U$22:U$1021),VLOOKUP($AT23,Calculations!U$22:$AP$1021,Calculations!$AP$18-AW$18,TRUE),NA())</f>
        <v>#N/A</v>
      </c>
      <c r="AX23" s="20" t="e">
        <f>IF($AT23&lt;MAX(Calculations!V$22:V$1021),VLOOKUP($AT23,Calculations!V$22:$AP$1021,Calculations!$AP$18-AX$18,TRUE),NA())</f>
        <v>#N/A</v>
      </c>
      <c r="AY23" s="20" t="e">
        <f>IF($AT23&lt;MAX(Calculations!W$22:W$1021),VLOOKUP($AT23,Calculations!W$22:$AP$1021,Calculations!$AP$18-AY$18,TRUE),NA())</f>
        <v>#N/A</v>
      </c>
      <c r="AZ23" s="20" t="e">
        <f>IF($AT23&lt;MAX(Calculations!X$22:X$1021),VLOOKUP($AT23,Calculations!X$22:$AP$1021,Calculations!$AP$18-AZ$18,TRUE),NA())</f>
        <v>#N/A</v>
      </c>
      <c r="BA23" s="20" t="e">
        <f>IF($AT23&lt;MAX(Calculations!Y$22:Y$1021),VLOOKUP($AT23,Calculations!Y$22:$AP$1021,Calculations!$AP$18-BA$18,TRUE),NA())</f>
        <v>#N/A</v>
      </c>
      <c r="BB23" s="20" t="e">
        <f>IF($AT23&lt;MAX(Calculations!Z$22:Z$1021),VLOOKUP($AT23,Calculations!Z$22:$AP$1021,Calculations!$AP$18-BB$18,TRUE),NA())</f>
        <v>#N/A</v>
      </c>
      <c r="BC23" s="20" t="e">
        <f>IF($AT23&lt;MAX(Calculations!AA$22:AA$1021),VLOOKUP($AT23,Calculations!AA$22:$AP$1021,Calculations!$AP$18-BC$18,TRUE),NA())</f>
        <v>#N/A</v>
      </c>
      <c r="BD23" s="20" t="e">
        <f>IF($AT23&lt;MAX(Calculations!AB$22:AB$1021),VLOOKUP($AT23,Calculations!AB$22:$AP$1021,Calculations!$AP$18-BD$18,TRUE),NA())</f>
        <v>#N/A</v>
      </c>
      <c r="BE23" s="20" t="e">
        <f>IF($AT23&lt;MAX(Calculations!AC$22:AC$1021),VLOOKUP($AT23,Calculations!AC$22:$AP$1021,Calculations!$AP$18-BE$18,TRUE),NA())</f>
        <v>#N/A</v>
      </c>
      <c r="BF23" s="21" t="e">
        <f>IF($AT23&lt;MAX(Calculations!AD$22:AD$1021),VLOOKUP($AT23,Calculations!AD$22:$AP$1021,Calculations!$AP$18-BF$18,TRUE),NA())</f>
        <v>#N/A</v>
      </c>
      <c r="BG23" s="19" t="e">
        <f>IF($AT23&lt;MAX(Calculations!T$22:T$1021),VLOOKUP($AT23,Calculations!T$22:$AP$1021,12,TRUE),NA())</f>
        <v>#N/A</v>
      </c>
      <c r="BH23" s="20" t="e">
        <f>IF($AT23&lt;MAX(Calculations!U$22:U$1021),VLOOKUP($AT23,Calculations!U$22:$AP$1021,12,TRUE),NA())</f>
        <v>#N/A</v>
      </c>
      <c r="BI23" s="20" t="e">
        <f>IF($AT23&lt;MAX(Calculations!V$22:V$1021),VLOOKUP($AT23,Calculations!V$22:$AP$1021,12,TRUE),NA())</f>
        <v>#N/A</v>
      </c>
      <c r="BJ23" s="20" t="e">
        <f>IF($AT23&lt;MAX(Calculations!W$22:W$1021),VLOOKUP($AT23,Calculations!W$22:$AP$1021,12,TRUE),NA())</f>
        <v>#N/A</v>
      </c>
      <c r="BK23" s="20" t="e">
        <f>IF($AT23&lt;MAX(Calculations!X$22:X$1021),VLOOKUP($AT23,Calculations!X$22:$AP$1021,12,TRUE),NA())</f>
        <v>#N/A</v>
      </c>
      <c r="BL23" s="20" t="e">
        <f>IF($AT23&lt;MAX(Calculations!Y$22:Y$1021),VLOOKUP($AT23,Calculations!Y$22:$AP$1021,12,TRUE),NA())</f>
        <v>#N/A</v>
      </c>
      <c r="BM23" s="20" t="e">
        <f>IF($AT23&lt;MAX(Calculations!Z$22:Z$1021),VLOOKUP($AT23,Calculations!Z$22:$AP$1021,12,TRUE),NA())</f>
        <v>#N/A</v>
      </c>
      <c r="BN23" s="20" t="e">
        <f>IF($AT23&lt;MAX(Calculations!AA$22:AA$1021),VLOOKUP($AT23,Calculations!AA$22:$AP$1021,12,TRUE),NA())</f>
        <v>#N/A</v>
      </c>
      <c r="BO23" s="20" t="e">
        <f>IF($AT23&lt;MAX(Calculations!AB$22:AB$1021),VLOOKUP($AT23,Calculations!AB$22:$AP$1021,12,TRUE),NA())</f>
        <v>#N/A</v>
      </c>
      <c r="BP23" s="20" t="e">
        <f>IF($AT23&lt;MAX(Calculations!AC$22:AC$1021),VLOOKUP($AT23,Calculations!AC$22:$AP$1021,12,TRUE),NA())</f>
        <v>#N/A</v>
      </c>
      <c r="BQ23" s="21" t="e">
        <f>IF($AT23&lt;MAX(Calculations!AD$22:AD$1021),VLOOKUP($AT23,Calculations!AD$22:$AP$1021,12,TRUE),NA())</f>
        <v>#N/A</v>
      </c>
    </row>
    <row r="24" spans="1:70" x14ac:dyDescent="0.25">
      <c r="A24" s="15">
        <v>3.0000000000000001E-3</v>
      </c>
      <c r="B24" s="6">
        <f t="shared" ref="B24:B87" si="32">2*ACOS((0.5-A24)/0.5)</f>
        <v>0.21919871566327886</v>
      </c>
      <c r="C24" s="6">
        <f t="shared" si="5"/>
        <v>2.1889173712573082E-4</v>
      </c>
      <c r="D24" s="6">
        <f t="shared" si="25"/>
        <v>0.10959935783163943</v>
      </c>
      <c r="E24" s="6">
        <f t="shared" si="6"/>
        <v>0.10938007131100252</v>
      </c>
      <c r="F24" s="6">
        <f t="shared" si="7"/>
        <v>2.0012030939653676E-3</v>
      </c>
      <c r="G24" s="6">
        <f t="shared" si="8"/>
        <v>4.0006015469826843E-3</v>
      </c>
      <c r="H24" s="6">
        <f t="shared" si="9"/>
        <v>2.7870161572425442E-4</v>
      </c>
      <c r="I24" s="6">
        <f t="shared" si="26"/>
        <v>1.5006015470583494E-3</v>
      </c>
      <c r="J24" s="6">
        <f t="shared" si="27"/>
        <v>3.9041906203917943E-5</v>
      </c>
      <c r="K24" s="9"/>
      <c r="L24" s="15">
        <f t="shared" si="28"/>
        <v>3.0000000000000001E-3</v>
      </c>
      <c r="M24" s="6">
        <f>(C24/D24)^(2/3)</f>
        <v>1.5859186471014003E-2</v>
      </c>
      <c r="N24" s="15">
        <f t="shared" si="10"/>
        <v>7.9018409351821361E-2</v>
      </c>
      <c r="O24" s="15">
        <f t="shared" si="11"/>
        <v>5.6040585116900568E-5</v>
      </c>
      <c r="P24" s="15">
        <f t="shared" si="29"/>
        <v>7.9018409351821361E-2</v>
      </c>
      <c r="Q24" s="15">
        <f t="shared" si="30"/>
        <v>3.0000000000000001E-3</v>
      </c>
      <c r="S24" s="28">
        <f t="shared" si="31"/>
        <v>3.0000000000000001E-3</v>
      </c>
      <c r="T24" s="19">
        <f t="shared" si="12"/>
        <v>5.6040585116900568E-5</v>
      </c>
      <c r="U24" s="19">
        <f t="shared" si="13"/>
        <v>7.9253355515644601E-5</v>
      </c>
      <c r="V24" s="19">
        <f t="shared" si="14"/>
        <v>1.1208117023380114E-4</v>
      </c>
      <c r="W24" s="19">
        <f t="shared" si="15"/>
        <v>1.3727083842341559E-4</v>
      </c>
      <c r="X24" s="19">
        <f t="shared" si="16"/>
        <v>1.585067110312892E-4</v>
      </c>
      <c r="Y24" s="19">
        <f t="shared" si="17"/>
        <v>1.7721589037793917E-4</v>
      </c>
      <c r="Z24" s="19">
        <f t="shared" si="18"/>
        <v>1.9413028141672007E-4</v>
      </c>
      <c r="AA24" s="19">
        <f t="shared" si="19"/>
        <v>2.0968466926178479E-4</v>
      </c>
      <c r="AB24" s="19">
        <f t="shared" si="20"/>
        <v>2.2416234046760227E-4</v>
      </c>
      <c r="AC24" s="19">
        <f t="shared" si="21"/>
        <v>2.3776006654693379E-4</v>
      </c>
      <c r="AD24" s="19">
        <f t="shared" si="22"/>
        <v>2.5062111564050533E-4</v>
      </c>
      <c r="AE24" s="19">
        <f t="shared" si="23"/>
        <v>7.9018409351821361E-2</v>
      </c>
      <c r="AF24" s="19">
        <f t="shared" si="23"/>
        <v>0.11174890618249479</v>
      </c>
      <c r="AG24" s="19">
        <f t="shared" si="23"/>
        <v>0.15803681870364272</v>
      </c>
      <c r="AH24" s="19">
        <f t="shared" si="23"/>
        <v>0.19355478319832881</v>
      </c>
      <c r="AI24" s="19">
        <f t="shared" si="23"/>
        <v>0.22349781236498958</v>
      </c>
      <c r="AJ24" s="19">
        <f t="shared" si="23"/>
        <v>0.2498781506353048</v>
      </c>
      <c r="AK24" s="19">
        <f t="shared" si="23"/>
        <v>0.27372779946126063</v>
      </c>
      <c r="AL24" s="19">
        <f t="shared" si="23"/>
        <v>0.29565981504236949</v>
      </c>
      <c r="AM24" s="19">
        <f t="shared" si="23"/>
        <v>0.31607363740728545</v>
      </c>
      <c r="AN24" s="19">
        <f t="shared" si="23"/>
        <v>0.33524671854748433</v>
      </c>
      <c r="AO24" s="19">
        <f t="shared" si="23"/>
        <v>0.35338106956915533</v>
      </c>
      <c r="AP24" s="43">
        <f t="shared" si="24"/>
        <v>3.0000000000000001E-3</v>
      </c>
      <c r="AR24" s="3" t="str">
        <f>"HW/D = "&amp;Y6</f>
        <v>HW/D = 1</v>
      </c>
      <c r="AS24" s="1" t="str">
        <f>AR24&amp;", Qmax = "</f>
        <v xml:space="preserve">HW/D = 1, Qmax = </v>
      </c>
      <c r="AT24" s="101" t="str">
        <f>Z6</f>
        <v>Note 3</v>
      </c>
      <c r="AU24" t="s">
        <v>12</v>
      </c>
      <c r="AV24" s="19" t="e">
        <f>IF($AT24&lt;MAX(Calculations!T$22:T$1021),VLOOKUP($AT24,Calculations!T$22:$AP$1021,Calculations!$AP$18-AV$18,TRUE),NA())</f>
        <v>#N/A</v>
      </c>
      <c r="AW24" s="20" t="e">
        <f>IF($AT24&lt;MAX(Calculations!U$22:U$1021),VLOOKUP($AT24,Calculations!U$22:$AP$1021,Calculations!$AP$18-AW$18,TRUE),NA())</f>
        <v>#N/A</v>
      </c>
      <c r="AX24" s="20" t="e">
        <f>IF($AT24&lt;MAX(Calculations!V$22:V$1021),VLOOKUP($AT24,Calculations!V$22:$AP$1021,Calculations!$AP$18-AX$18,TRUE),NA())</f>
        <v>#N/A</v>
      </c>
      <c r="AY24" s="20" t="e">
        <f>IF($AT24&lt;MAX(Calculations!W$22:W$1021),VLOOKUP($AT24,Calculations!W$22:$AP$1021,Calculations!$AP$18-AY$18,TRUE),NA())</f>
        <v>#N/A</v>
      </c>
      <c r="AZ24" s="20" t="e">
        <f>IF($AT24&lt;MAX(Calculations!X$22:X$1021),VLOOKUP($AT24,Calculations!X$22:$AP$1021,Calculations!$AP$18-AZ$18,TRUE),NA())</f>
        <v>#N/A</v>
      </c>
      <c r="BA24" s="20" t="e">
        <f>IF($AT24&lt;MAX(Calculations!Y$22:Y$1021),VLOOKUP($AT24,Calculations!Y$22:$AP$1021,Calculations!$AP$18-BA$18,TRUE),NA())</f>
        <v>#N/A</v>
      </c>
      <c r="BB24" s="20" t="e">
        <f>IF($AT24&lt;MAX(Calculations!Z$22:Z$1021),VLOOKUP($AT24,Calculations!Z$22:$AP$1021,Calculations!$AP$18-BB$18,TRUE),NA())</f>
        <v>#N/A</v>
      </c>
      <c r="BC24" s="20" t="e">
        <f>IF($AT24&lt;MAX(Calculations!AA$22:AA$1021),VLOOKUP($AT24,Calculations!AA$22:$AP$1021,Calculations!$AP$18-BC$18,TRUE),NA())</f>
        <v>#N/A</v>
      </c>
      <c r="BD24" s="20" t="e">
        <f>IF($AT24&lt;MAX(Calculations!AB$22:AB$1021),VLOOKUP($AT24,Calculations!AB$22:$AP$1021,Calculations!$AP$18-BD$18,TRUE),NA())</f>
        <v>#N/A</v>
      </c>
      <c r="BE24" s="20" t="e">
        <f>IF($AT24&lt;MAX(Calculations!AC$22:AC$1021),VLOOKUP($AT24,Calculations!AC$22:$AP$1021,Calculations!$AP$18-BE$18,TRUE),NA())</f>
        <v>#N/A</v>
      </c>
      <c r="BF24" s="21" t="e">
        <f>IF($AT24&lt;MAX(Calculations!AD$22:AD$1021),VLOOKUP($AT24,Calculations!AD$22:$AP$1021,Calculations!$AP$18-BF$18,TRUE),NA())</f>
        <v>#N/A</v>
      </c>
      <c r="BG24" s="19" t="e">
        <f>IF($AT24&lt;MAX(Calculations!T$22:T$1021),VLOOKUP($AT24,Calculations!T$22:$AP$1021,12,TRUE),NA())</f>
        <v>#N/A</v>
      </c>
      <c r="BH24" s="20" t="e">
        <f>IF($AT24&lt;MAX(Calculations!U$22:U$1021),VLOOKUP($AT24,Calculations!U$22:$AP$1021,12,TRUE),NA())</f>
        <v>#N/A</v>
      </c>
      <c r="BI24" s="20" t="e">
        <f>IF($AT24&lt;MAX(Calculations!V$22:V$1021),VLOOKUP($AT24,Calculations!V$22:$AP$1021,12,TRUE),NA())</f>
        <v>#N/A</v>
      </c>
      <c r="BJ24" s="20" t="e">
        <f>IF($AT24&lt;MAX(Calculations!W$22:W$1021),VLOOKUP($AT24,Calculations!W$22:$AP$1021,12,TRUE),NA())</f>
        <v>#N/A</v>
      </c>
      <c r="BK24" s="20" t="e">
        <f>IF($AT24&lt;MAX(Calculations!X$22:X$1021),VLOOKUP($AT24,Calculations!X$22:$AP$1021,12,TRUE),NA())</f>
        <v>#N/A</v>
      </c>
      <c r="BL24" s="20" t="e">
        <f>IF($AT24&lt;MAX(Calculations!Y$22:Y$1021),VLOOKUP($AT24,Calculations!Y$22:$AP$1021,12,TRUE),NA())</f>
        <v>#N/A</v>
      </c>
      <c r="BM24" s="20" t="e">
        <f>IF($AT24&lt;MAX(Calculations!Z$22:Z$1021),VLOOKUP($AT24,Calculations!Z$22:$AP$1021,12,TRUE),NA())</f>
        <v>#N/A</v>
      </c>
      <c r="BN24" s="20" t="e">
        <f>IF($AT24&lt;MAX(Calculations!AA$22:AA$1021),VLOOKUP($AT24,Calculations!AA$22:$AP$1021,12,TRUE),NA())</f>
        <v>#N/A</v>
      </c>
      <c r="BO24" s="20" t="e">
        <f>IF($AT24&lt;MAX(Calculations!AB$22:AB$1021),VLOOKUP($AT24,Calculations!AB$22:$AP$1021,12,TRUE),NA())</f>
        <v>#N/A</v>
      </c>
      <c r="BP24" s="20" t="e">
        <f>IF($AT24&lt;MAX(Calculations!AC$22:AC$1021),VLOOKUP($AT24,Calculations!AC$22:$AP$1021,12,TRUE),NA())</f>
        <v>#N/A</v>
      </c>
      <c r="BQ24" s="21" t="e">
        <f>IF($AT24&lt;MAX(Calculations!AD$22:AD$1021),VLOOKUP($AT24,Calculations!AD$22:$AP$1021,12,TRUE),NA())</f>
        <v>#N/A</v>
      </c>
    </row>
    <row r="25" spans="1:70" x14ac:dyDescent="0.25">
      <c r="A25" s="15">
        <v>4.0000000000000001E-3</v>
      </c>
      <c r="B25" s="6">
        <f t="shared" si="32"/>
        <v>0.253151171925448</v>
      </c>
      <c r="C25" s="6">
        <f t="shared" si="5"/>
        <v>3.36904555970928E-4</v>
      </c>
      <c r="D25" s="6">
        <f t="shared" si="25"/>
        <v>0.126575585962724</v>
      </c>
      <c r="E25" s="6">
        <f t="shared" si="6"/>
        <v>0.12623787070447609</v>
      </c>
      <c r="F25" s="6">
        <f t="shared" si="7"/>
        <v>2.6688073403869778E-3</v>
      </c>
      <c r="G25" s="6">
        <f t="shared" si="8"/>
        <v>5.334403670193489E-3</v>
      </c>
      <c r="H25" s="6">
        <f t="shared" si="9"/>
        <v>4.2896020346362652E-4</v>
      </c>
      <c r="I25" s="6">
        <f t="shared" si="26"/>
        <v>2.8344036705121819E-3</v>
      </c>
      <c r="J25" s="6">
        <f t="shared" si="27"/>
        <v>6.9393942007261872E-5</v>
      </c>
      <c r="K25" s="9"/>
      <c r="L25" s="15">
        <f t="shared" si="28"/>
        <v>4.0000000000000001E-3</v>
      </c>
      <c r="M25" s="6">
        <f t="shared" ref="M25:M88" si="33">(C25/D25)^(2/3)</f>
        <v>1.920604571655575E-2</v>
      </c>
      <c r="N25" s="15">
        <f t="shared" si="10"/>
        <v>9.5694138235551202E-2</v>
      </c>
      <c r="O25" s="15">
        <f t="shared" si="11"/>
        <v>1.0445692333011151E-4</v>
      </c>
      <c r="P25" s="15">
        <f t="shared" si="29"/>
        <v>9.5694138235551202E-2</v>
      </c>
      <c r="Q25" s="15">
        <f t="shared" si="30"/>
        <v>4.0000000000000001E-3</v>
      </c>
      <c r="S25" s="28">
        <f t="shared" si="31"/>
        <v>4.0000000000000001E-3</v>
      </c>
      <c r="T25" s="19">
        <f t="shared" si="12"/>
        <v>1.0445692333011151E-4</v>
      </c>
      <c r="U25" s="19">
        <f t="shared" si="13"/>
        <v>1.4772439765721029E-4</v>
      </c>
      <c r="V25" s="19">
        <f t="shared" si="14"/>
        <v>2.0891384666022302E-4</v>
      </c>
      <c r="W25" s="19">
        <f t="shared" si="15"/>
        <v>2.5586616225979701E-4</v>
      </c>
      <c r="X25" s="19">
        <f t="shared" si="16"/>
        <v>2.9544879531442057E-4</v>
      </c>
      <c r="Y25" s="19">
        <f t="shared" si="17"/>
        <v>3.3032179509673282E-4</v>
      </c>
      <c r="Z25" s="19">
        <f t="shared" si="18"/>
        <v>3.6184939682015987E-4</v>
      </c>
      <c r="AA25" s="19">
        <f t="shared" si="19"/>
        <v>3.9084201877779098E-4</v>
      </c>
      <c r="AB25" s="19">
        <f t="shared" si="20"/>
        <v>4.1782769332044604E-4</v>
      </c>
      <c r="AC25" s="19">
        <f t="shared" si="21"/>
        <v>4.4317319297163086E-4</v>
      </c>
      <c r="AD25" s="19">
        <f t="shared" si="22"/>
        <v>4.671455625732261E-4</v>
      </c>
      <c r="AE25" s="19">
        <f t="shared" si="23"/>
        <v>9.5694138235551202E-2</v>
      </c>
      <c r="AF25" s="19">
        <f t="shared" si="23"/>
        <v>0.1353319481323223</v>
      </c>
      <c r="AG25" s="19">
        <f t="shared" si="23"/>
        <v>0.1913882764711024</v>
      </c>
      <c r="AH25" s="19">
        <f t="shared" si="23"/>
        <v>0.23440181005245822</v>
      </c>
      <c r="AI25" s="19">
        <f t="shared" si="23"/>
        <v>0.2706638962646446</v>
      </c>
      <c r="AJ25" s="19">
        <f t="shared" si="23"/>
        <v>0.30261143555134828</v>
      </c>
      <c r="AK25" s="19">
        <f t="shared" si="23"/>
        <v>0.33149421882098851</v>
      </c>
      <c r="AL25" s="19">
        <f t="shared" si="23"/>
        <v>0.35805467920001682</v>
      </c>
      <c r="AM25" s="19">
        <f t="shared" si="23"/>
        <v>0.38277655294220481</v>
      </c>
      <c r="AN25" s="19">
        <f t="shared" si="23"/>
        <v>0.40599584439696684</v>
      </c>
      <c r="AO25" s="19">
        <f t="shared" si="23"/>
        <v>0.42795719628590856</v>
      </c>
      <c r="AP25" s="43">
        <f t="shared" si="24"/>
        <v>4.0000000000000001E-3</v>
      </c>
      <c r="AR25" s="3" t="str">
        <f>"HW/D = "&amp;Y7</f>
        <v>HW/D = 0.5</v>
      </c>
      <c r="AS25" s="1" t="str">
        <f>AR25&amp;", Qmax = "</f>
        <v xml:space="preserve">HW/D = 0.5, Qmax = </v>
      </c>
      <c r="AT25" s="101">
        <f>Z7</f>
        <v>1.8289559360600969</v>
      </c>
      <c r="AU25" t="s">
        <v>12</v>
      </c>
      <c r="AV25" s="19">
        <f>IF($AT25&lt;MAX(Calculations!T$22:T$1021),VLOOKUP($AT25,Calculations!T$22:$AP$1021,Calculations!$AP$18-AV$18,TRUE),NA())</f>
        <v>0.41699999999999998</v>
      </c>
      <c r="AW25" s="20">
        <f>IF($AT25&lt;MAX(Calculations!U$22:U$1021),VLOOKUP($AT25,Calculations!U$22:$AP$1021,Calculations!$AP$18-AW$18,TRUE),NA())</f>
        <v>0.34499999999999997</v>
      </c>
      <c r="AX25" s="20">
        <f>IF($AT25&lt;MAX(Calculations!V$22:V$1021),VLOOKUP($AT25,Calculations!V$22:$AP$1021,Calculations!$AP$18-AX$18,TRUE),NA())</f>
        <v>0.28799999999999998</v>
      </c>
      <c r="AY25" s="20">
        <f>IF($AT25&lt;MAX(Calculations!W$22:W$1021),VLOOKUP($AT25,Calculations!W$22:$AP$1021,Calculations!$AP$18-AY$18,TRUE),NA())</f>
        <v>0.26</v>
      </c>
      <c r="AZ25" s="20">
        <f>IF($AT25&lt;MAX(Calculations!X$22:X$1021),VLOOKUP($AT25,Calculations!X$22:$AP$1021,Calculations!$AP$18-AZ$18,TRUE),NA())</f>
        <v>0.24199999999999999</v>
      </c>
      <c r="BA25" s="20">
        <f>IF($AT25&lt;MAX(Calculations!Y$22:Y$1021),VLOOKUP($AT25,Calculations!Y$22:$AP$1021,Calculations!$AP$18-BA$18,TRUE),NA())</f>
        <v>0.22800000000000001</v>
      </c>
      <c r="BB25" s="20">
        <f>IF($AT25&lt;MAX(Calculations!Z$22:Z$1021),VLOOKUP($AT25,Calculations!Z$22:$AP$1021,Calculations!$AP$18-BB$18,TRUE),NA())</f>
        <v>0.218</v>
      </c>
      <c r="BC25" s="20">
        <f>IF($AT25&lt;MAX(Calculations!AA$22:AA$1021),VLOOKUP($AT25,Calculations!AA$22:$AP$1021,Calculations!$AP$18-BC$18,TRUE),NA())</f>
        <v>0.21</v>
      </c>
      <c r="BD25" s="20">
        <f>IF($AT25&lt;MAX(Calculations!AB$22:AB$1021),VLOOKUP($AT25,Calculations!AB$22:$AP$1021,Calculations!$AP$18-BD$18,TRUE),NA())</f>
        <v>0.20300000000000001</v>
      </c>
      <c r="BE25" s="20">
        <f>IF($AT25&lt;MAX(Calculations!AC$22:AC$1021),VLOOKUP($AT25,Calculations!AC$22:$AP$1021,Calculations!$AP$18-BE$18,TRUE),NA())</f>
        <v>0.19700000000000001</v>
      </c>
      <c r="BF25" s="21">
        <f>IF($AT25&lt;MAX(Calculations!AD$22:AD$1021),VLOOKUP($AT25,Calculations!AD$22:$AP$1021,Calculations!$AP$18-BF$18,TRUE),NA())</f>
        <v>0.192</v>
      </c>
      <c r="BG25" s="19">
        <f>IF($AT25&lt;MAX(Calculations!T$22:T$1021),VLOOKUP($AT25,Calculations!T$22:$AP$1021,12,TRUE),NA())</f>
        <v>1.8204630380845244</v>
      </c>
      <c r="BH25" s="20">
        <f>IF($AT25&lt;MAX(Calculations!U$22:U$1021),VLOOKUP($AT25,Calculations!U$22:$AP$1021,12,TRUE),NA())</f>
        <v>2.3395482229439071</v>
      </c>
      <c r="BI25" s="20">
        <f>IF($AT25&lt;MAX(Calculations!V$22:V$1021),VLOOKUP($AT25,Calculations!V$22:$AP$1021,12,TRUE),NA())</f>
        <v>3.0009840054716097</v>
      </c>
      <c r="BJ25" s="20">
        <f>IF($AT25&lt;MAX(Calculations!W$22:W$1021),VLOOKUP($AT25,Calculations!W$22:$AP$1021,12,TRUE),NA())</f>
        <v>3.4703677475960828</v>
      </c>
      <c r="BK25" s="20">
        <f>IF($AT25&lt;MAX(Calculations!X$22:X$1021),VLOOKUP($AT25,Calculations!X$22:$AP$1021,12,TRUE),NA())</f>
        <v>3.8461020917806037</v>
      </c>
      <c r="BL25" s="20">
        <f>IF($AT25&lt;MAX(Calculations!Y$22:Y$1021),VLOOKUP($AT25,Calculations!Y$22:$AP$1021,12,TRUE),NA())</f>
        <v>4.1541651559682897</v>
      </c>
      <c r="BM25" s="20">
        <f>IF($AT25&lt;MAX(Calculations!Z$22:Z$1021),VLOOKUP($AT25,Calculations!Z$22:$AP$1021,12,TRUE),NA())</f>
        <v>4.4329004333149671</v>
      </c>
      <c r="BN25" s="20">
        <f>IF($AT25&lt;MAX(Calculations!AA$22:AA$1021),VLOOKUP($AT25,Calculations!AA$22:$AP$1021,12,TRUE),NA())</f>
        <v>4.6838861242345438</v>
      </c>
      <c r="BO25" s="20">
        <f>IF($AT25&lt;MAX(Calculations!AB$22:AB$1021),VLOOKUP($AT25,Calculations!AB$22:$AP$1021,12,TRUE),NA())</f>
        <v>4.9078463450291396</v>
      </c>
      <c r="BP25" s="20">
        <f>IF($AT25&lt;MAX(Calculations!AC$22:AC$1021),VLOOKUP($AT25,Calculations!AC$22:$AP$1021,12,TRUE),NA())</f>
        <v>5.113544720087118</v>
      </c>
      <c r="BQ25" s="21">
        <f>IF($AT25&lt;MAX(Calculations!AD$22:AD$1021),VLOOKUP($AT25,Calculations!AD$22:$AP$1021,12,TRUE),NA())</f>
        <v>5.3080919732016696</v>
      </c>
    </row>
    <row r="26" spans="1:70" x14ac:dyDescent="0.25">
      <c r="A26" s="15">
        <v>5.0000000000000001E-3</v>
      </c>
      <c r="B26" s="6">
        <f t="shared" si="32"/>
        <v>0.28307894664885458</v>
      </c>
      <c r="C26" s="6">
        <f t="shared" si="5"/>
        <v>4.7069678143374372E-4</v>
      </c>
      <c r="D26" s="6">
        <f t="shared" si="25"/>
        <v>0.14153947332442729</v>
      </c>
      <c r="E26" s="6">
        <f t="shared" si="6"/>
        <v>0.14106735979665891</v>
      </c>
      <c r="F26" s="6">
        <f t="shared" si="7"/>
        <v>3.3366810161629739E-3</v>
      </c>
      <c r="G26" s="6">
        <f t="shared" si="8"/>
        <v>6.6683405080814866E-3</v>
      </c>
      <c r="H26" s="6">
        <f t="shared" si="9"/>
        <v>5.9930975570100624E-4</v>
      </c>
      <c r="I26" s="6">
        <f t="shared" si="26"/>
        <v>4.1683405090535731E-3</v>
      </c>
      <c r="J26" s="6">
        <f t="shared" si="27"/>
        <v>1.084063287438771E-4</v>
      </c>
      <c r="K26" s="9"/>
      <c r="L26" s="15">
        <f t="shared" si="28"/>
        <v>5.0000000000000001E-3</v>
      </c>
      <c r="M26" s="6">
        <f t="shared" si="33"/>
        <v>2.2279687872057856E-2</v>
      </c>
      <c r="N26" s="15">
        <f t="shared" si="10"/>
        <v>0.11100856274833336</v>
      </c>
      <c r="O26" s="15">
        <f t="shared" si="11"/>
        <v>1.6929444915901321E-4</v>
      </c>
      <c r="P26" s="15">
        <f t="shared" si="29"/>
        <v>0.11100856274833336</v>
      </c>
      <c r="Q26" s="15">
        <f t="shared" si="30"/>
        <v>5.0000000000000001E-3</v>
      </c>
      <c r="S26" s="28">
        <f t="shared" si="31"/>
        <v>5.0000000000000001E-3</v>
      </c>
      <c r="T26" s="19">
        <f t="shared" si="12"/>
        <v>1.6929444915901321E-4</v>
      </c>
      <c r="U26" s="19">
        <f t="shared" si="13"/>
        <v>2.3941850603515888E-4</v>
      </c>
      <c r="V26" s="19">
        <f t="shared" si="14"/>
        <v>3.3858889831802643E-4</v>
      </c>
      <c r="W26" s="19">
        <f t="shared" si="15"/>
        <v>4.1468501672513097E-4</v>
      </c>
      <c r="X26" s="19">
        <f t="shared" si="16"/>
        <v>4.7883701207031775E-4</v>
      </c>
      <c r="Y26" s="19">
        <f t="shared" si="17"/>
        <v>5.3535605456605888E-4</v>
      </c>
      <c r="Z26" s="19">
        <f t="shared" si="18"/>
        <v>5.8645317476559405E-4</v>
      </c>
      <c r="AA26" s="19">
        <f t="shared" si="19"/>
        <v>6.3344182623564728E-4</v>
      </c>
      <c r="AB26" s="19">
        <f t="shared" si="20"/>
        <v>6.7717779663605286E-4</v>
      </c>
      <c r="AC26" s="19">
        <f t="shared" si="21"/>
        <v>7.182555181054766E-4</v>
      </c>
      <c r="AD26" s="19">
        <f t="shared" si="22"/>
        <v>7.5710779306587114E-4</v>
      </c>
      <c r="AE26" s="19">
        <f t="shared" si="23"/>
        <v>0.11100856274833336</v>
      </c>
      <c r="AF26" s="19">
        <f t="shared" si="23"/>
        <v>0.15698981497823777</v>
      </c>
      <c r="AG26" s="19">
        <f t="shared" si="23"/>
        <v>0.22201712549666672</v>
      </c>
      <c r="AH26" s="19">
        <f t="shared" si="23"/>
        <v>0.27191433581314534</v>
      </c>
      <c r="AI26" s="19">
        <f t="shared" si="23"/>
        <v>0.31397962995647555</v>
      </c>
      <c r="AJ26" s="19">
        <f t="shared" si="23"/>
        <v>0.3510398980664543</v>
      </c>
      <c r="AK26" s="19">
        <f t="shared" si="23"/>
        <v>0.38454494151062235</v>
      </c>
      <c r="AL26" s="19">
        <f t="shared" si="23"/>
        <v>0.41535600880246015</v>
      </c>
      <c r="AM26" s="19">
        <f t="shared" si="23"/>
        <v>0.44403425099333343</v>
      </c>
      <c r="AN26" s="19">
        <f t="shared" si="23"/>
        <v>0.47096944493471332</v>
      </c>
      <c r="AO26" s="19">
        <f t="shared" si="23"/>
        <v>0.4964453847796485</v>
      </c>
      <c r="AP26" s="43">
        <f t="shared" si="24"/>
        <v>5.0000000000000001E-3</v>
      </c>
      <c r="AR26" s="3" t="s">
        <v>37</v>
      </c>
      <c r="AV26" s="20"/>
      <c r="AW26" s="20"/>
      <c r="AX26" s="20"/>
      <c r="AY26" s="20"/>
      <c r="AZ26" s="20"/>
      <c r="BA26" s="20"/>
      <c r="BB26" s="20"/>
      <c r="BC26" s="20"/>
      <c r="BD26" s="20"/>
      <c r="BE26" s="20"/>
      <c r="BF26" s="20"/>
      <c r="BG26" s="20">
        <v>1.5</v>
      </c>
      <c r="BH26" s="20">
        <v>1.5</v>
      </c>
      <c r="BI26" s="20">
        <v>1.5</v>
      </c>
      <c r="BJ26" s="20">
        <v>1.5</v>
      </c>
      <c r="BK26" s="20">
        <v>1.5</v>
      </c>
      <c r="BL26" s="20">
        <v>1.5</v>
      </c>
      <c r="BM26" s="20">
        <v>1.5</v>
      </c>
      <c r="BN26" s="20">
        <v>1.5</v>
      </c>
      <c r="BO26" s="20">
        <v>1.5</v>
      </c>
      <c r="BP26" s="20">
        <v>1.5</v>
      </c>
      <c r="BQ26" s="20">
        <v>1.5</v>
      </c>
    </row>
    <row r="27" spans="1:70" x14ac:dyDescent="0.25">
      <c r="A27" s="15">
        <v>6.0000000000000001E-3</v>
      </c>
      <c r="B27" s="6">
        <f t="shared" si="32"/>
        <v>0.31014934592867682</v>
      </c>
      <c r="C27" s="6">
        <f t="shared" si="5"/>
        <v>6.1856071830034692E-4</v>
      </c>
      <c r="D27" s="6">
        <f t="shared" si="25"/>
        <v>0.15507467296433841</v>
      </c>
      <c r="E27" s="6">
        <f t="shared" si="6"/>
        <v>0.15445387661046259</v>
      </c>
      <c r="F27" s="6">
        <f t="shared" si="7"/>
        <v>4.0048248180935987E-3</v>
      </c>
      <c r="G27" s="6">
        <f t="shared" si="8"/>
        <v>8.0024124090468003E-3</v>
      </c>
      <c r="H27" s="6">
        <f t="shared" si="9"/>
        <v>7.8757596735978895E-4</v>
      </c>
      <c r="I27" s="6">
        <f>IF(J27&lt;=1.93,MAX($G27+K*(1.811*$J27)^M+SCorr*Slope,0),IF(J27&gt;=2.21,cc*(1.811*$J27)^2+Y+SCorr*Slope,""))</f>
        <v>5.5024124114644527E-3</v>
      </c>
      <c r="J27" s="6">
        <f t="shared" si="27"/>
        <v>1.5607385645717835E-4</v>
      </c>
      <c r="K27" s="9"/>
      <c r="L27" s="15">
        <f t="shared" si="28"/>
        <v>6.0000000000000001E-3</v>
      </c>
      <c r="M27" s="6">
        <f t="shared" si="33"/>
        <v>2.5151331140354203E-2</v>
      </c>
      <c r="N27" s="15">
        <f t="shared" si="10"/>
        <v>0.12531652764308843</v>
      </c>
      <c r="O27" s="15">
        <f t="shared" si="11"/>
        <v>2.5115145558635756E-4</v>
      </c>
      <c r="P27" s="15">
        <f t="shared" si="29"/>
        <v>0.12531652764308843</v>
      </c>
      <c r="Q27" s="15">
        <f t="shared" si="30"/>
        <v>6.0000000000000001E-3</v>
      </c>
      <c r="S27" s="28">
        <f t="shared" si="31"/>
        <v>6.0000000000000001E-3</v>
      </c>
      <c r="T27" s="19">
        <f t="shared" si="12"/>
        <v>2.5115145558635756E-4</v>
      </c>
      <c r="U27" s="19">
        <f t="shared" si="13"/>
        <v>3.5518179469997096E-4</v>
      </c>
      <c r="V27" s="19">
        <f t="shared" si="14"/>
        <v>5.0230291117271512E-4</v>
      </c>
      <c r="W27" s="19">
        <f t="shared" si="15"/>
        <v>6.1519291434384768E-4</v>
      </c>
      <c r="X27" s="19">
        <f t="shared" si="16"/>
        <v>7.1036358939994193E-4</v>
      </c>
      <c r="Y27" s="19">
        <f t="shared" si="17"/>
        <v>7.9421063731950929E-4</v>
      </c>
      <c r="Z27" s="19">
        <f t="shared" si="18"/>
        <v>8.7001416294089939E-4</v>
      </c>
      <c r="AA27" s="19">
        <f t="shared" si="19"/>
        <v>9.3972269899372243E-4</v>
      </c>
      <c r="AB27" s="19">
        <f t="shared" si="20"/>
        <v>1.0046058223454302E-3</v>
      </c>
      <c r="AC27" s="19">
        <f t="shared" si="21"/>
        <v>1.0655453840999127E-3</v>
      </c>
      <c r="AD27" s="19">
        <f t="shared" si="22"/>
        <v>1.1231834546782296E-3</v>
      </c>
      <c r="AE27" s="19">
        <f t="shared" si="23"/>
        <v>0.12531652764308843</v>
      </c>
      <c r="AF27" s="19">
        <f t="shared" si="23"/>
        <v>0.17722433298235854</v>
      </c>
      <c r="AG27" s="19">
        <f t="shared" si="23"/>
        <v>0.25063305528617685</v>
      </c>
      <c r="AH27" s="19">
        <f t="shared" si="23"/>
        <v>0.30696154906294965</v>
      </c>
      <c r="AI27" s="19">
        <f t="shared" si="23"/>
        <v>0.35444866596471708</v>
      </c>
      <c r="AJ27" s="19">
        <f t="shared" si="23"/>
        <v>0.39628565581561165</v>
      </c>
      <c r="AK27" s="19">
        <f t="shared" si="23"/>
        <v>0.43410918581187774</v>
      </c>
      <c r="AL27" s="19">
        <f t="shared" si="23"/>
        <v>0.46889151134062274</v>
      </c>
      <c r="AM27" s="19">
        <f t="shared" si="23"/>
        <v>0.50126611057235371</v>
      </c>
      <c r="AN27" s="19">
        <f t="shared" si="23"/>
        <v>0.53167299894707554</v>
      </c>
      <c r="AO27" s="19">
        <f t="shared" si="23"/>
        <v>0.56043254902835438</v>
      </c>
      <c r="AP27" s="43">
        <f t="shared" si="24"/>
        <v>6.0000000000000001E-3</v>
      </c>
      <c r="AR27" s="3" t="s">
        <v>38</v>
      </c>
      <c r="AV27" s="20"/>
      <c r="AW27" s="20"/>
      <c r="AX27" s="20"/>
      <c r="AY27" s="20"/>
      <c r="AZ27" s="20"/>
      <c r="BA27" s="20"/>
      <c r="BB27" s="20"/>
      <c r="BC27" s="20"/>
      <c r="BD27" s="20"/>
      <c r="BE27" s="20"/>
      <c r="BF27" s="20"/>
      <c r="BG27" s="20">
        <v>4.5</v>
      </c>
      <c r="BH27" s="20">
        <v>4.5</v>
      </c>
      <c r="BI27" s="20">
        <v>4.5</v>
      </c>
      <c r="BJ27" s="20">
        <v>4.5</v>
      </c>
      <c r="BK27" s="20">
        <v>4.5</v>
      </c>
      <c r="BL27" s="20">
        <v>4.5</v>
      </c>
      <c r="BM27" s="20">
        <v>4.5</v>
      </c>
      <c r="BN27" s="20">
        <v>4.5</v>
      </c>
      <c r="BO27" s="20">
        <v>4.5</v>
      </c>
      <c r="BP27" s="20">
        <v>4.5</v>
      </c>
      <c r="BQ27" s="20">
        <v>4.5</v>
      </c>
    </row>
    <row r="28" spans="1:70" x14ac:dyDescent="0.25">
      <c r="A28" s="15">
        <v>7.0000000000000001E-3</v>
      </c>
      <c r="B28" s="6">
        <f t="shared" si="32"/>
        <v>0.33505568699866695</v>
      </c>
      <c r="C28" s="6">
        <f t="shared" si="5"/>
        <v>7.7924078236261962E-4</v>
      </c>
      <c r="D28" s="6">
        <f t="shared" si="25"/>
        <v>0.16752784349933347</v>
      </c>
      <c r="E28" s="6">
        <f t="shared" si="6"/>
        <v>0.16674531477675761</v>
      </c>
      <c r="F28" s="6">
        <f t="shared" si="7"/>
        <v>4.6732394454733839E-3</v>
      </c>
      <c r="G28" s="6">
        <f t="shared" si="8"/>
        <v>9.3366197227366925E-3</v>
      </c>
      <c r="H28" s="6">
        <f t="shared" si="9"/>
        <v>9.9216017897445392E-4</v>
      </c>
      <c r="I28" s="6">
        <f t="shared" si="26"/>
        <v>6.8366197279595784E-3</v>
      </c>
      <c r="J28" s="6">
        <f t="shared" si="27"/>
        <v>2.1239131493994186E-4</v>
      </c>
      <c r="K28" s="9"/>
      <c r="L28" s="15">
        <f t="shared" si="28"/>
        <v>7.0000000000000001E-3</v>
      </c>
      <c r="M28" s="6">
        <f t="shared" si="33"/>
        <v>2.7864833374882277E-2</v>
      </c>
      <c r="N28" s="15">
        <f t="shared" si="10"/>
        <v>0.13883655470985587</v>
      </c>
      <c r="O28" s="15">
        <f t="shared" si="11"/>
        <v>3.5052622186094952E-4</v>
      </c>
      <c r="P28" s="15">
        <f t="shared" si="29"/>
        <v>0.13883655470985587</v>
      </c>
      <c r="Q28" s="15">
        <f t="shared" si="30"/>
        <v>7.0000000000000001E-3</v>
      </c>
      <c r="S28" s="28">
        <f t="shared" si="31"/>
        <v>7.0000000000000001E-3</v>
      </c>
      <c r="T28" s="19">
        <f t="shared" si="12"/>
        <v>3.5052622186094952E-4</v>
      </c>
      <c r="U28" s="19">
        <f t="shared" si="13"/>
        <v>4.957189369231553E-4</v>
      </c>
      <c r="V28" s="19">
        <f t="shared" si="14"/>
        <v>7.0105244372189904E-4</v>
      </c>
      <c r="W28" s="19">
        <f t="shared" si="15"/>
        <v>8.5861038502493651E-4</v>
      </c>
      <c r="X28" s="19">
        <f t="shared" si="16"/>
        <v>9.9143787384631059E-4</v>
      </c>
      <c r="Y28" s="19">
        <f t="shared" si="17"/>
        <v>1.1084612406941055E-3</v>
      </c>
      <c r="Z28" s="19">
        <f t="shared" si="18"/>
        <v>1.2142584512966502E-3</v>
      </c>
      <c r="AA28" s="19">
        <f t="shared" si="19"/>
        <v>1.311549027283983E-3</v>
      </c>
      <c r="AB28" s="19">
        <f t="shared" si="20"/>
        <v>1.4021048874437981E-3</v>
      </c>
      <c r="AC28" s="19">
        <f t="shared" si="21"/>
        <v>1.4871568107694656E-3</v>
      </c>
      <c r="AD28" s="19">
        <f t="shared" si="22"/>
        <v>1.5676009199545116E-3</v>
      </c>
      <c r="AE28" s="19">
        <f t="shared" si="23"/>
        <v>0.13883655470985587</v>
      </c>
      <c r="AF28" s="19">
        <f t="shared" si="23"/>
        <v>0.19634453862383239</v>
      </c>
      <c r="AG28" s="19">
        <f t="shared" si="23"/>
        <v>0.27767310941971174</v>
      </c>
      <c r="AH28" s="19">
        <f t="shared" si="23"/>
        <v>0.3400787166851475</v>
      </c>
      <c r="AI28" s="19">
        <f t="shared" si="23"/>
        <v>0.39268907724766478</v>
      </c>
      <c r="AJ28" s="19">
        <f t="shared" si="23"/>
        <v>0.43903973537372215</v>
      </c>
      <c r="AK28" s="19">
        <f t="shared" si="23"/>
        <v>0.48094393341057295</v>
      </c>
      <c r="AL28" s="19">
        <f t="shared" si="23"/>
        <v>0.51947882048437666</v>
      </c>
      <c r="AM28" s="19">
        <f t="shared" si="23"/>
        <v>0.55534621883942348</v>
      </c>
      <c r="AN28" s="19">
        <f t="shared" si="23"/>
        <v>0.58903361587149705</v>
      </c>
      <c r="AO28" s="19">
        <f t="shared" si="23"/>
        <v>0.62089594818621252</v>
      </c>
      <c r="AP28" s="43">
        <f t="shared" si="24"/>
        <v>7.0000000000000001E-3</v>
      </c>
      <c r="AR28" s="3" t="str">
        <f>IF(AT22="Note 3","Note 3",IF(Slope&gt;0,"Qmax = "&amp;ROUND(AT22,3)&amp;" m^3/s",""))</f>
        <v>Note 3</v>
      </c>
      <c r="AV28" s="20"/>
      <c r="AW28" s="20"/>
      <c r="AX28" s="20"/>
      <c r="AY28" s="20"/>
      <c r="AZ28" s="20"/>
      <c r="BA28" s="20"/>
      <c r="BB28" s="20"/>
      <c r="BC28" s="20"/>
      <c r="BD28" s="20"/>
      <c r="BE28" s="20"/>
      <c r="BF28" s="20"/>
      <c r="BG28" s="20" t="e">
        <f>IF(BG$21=RSlope,Calculations!BG22,NA())</f>
        <v>#N/A</v>
      </c>
      <c r="BH28" s="20" t="e">
        <f>IF(BH$21=RSlope,Calculations!BH22,NA())</f>
        <v>#N/A</v>
      </c>
      <c r="BI28" s="20" t="e">
        <f>IF(BI$21=RSlope,Calculations!BI22,NA())</f>
        <v>#N/A</v>
      </c>
      <c r="BJ28" s="20" t="e">
        <f>IF(BJ$21=RSlope,Calculations!BJ22,NA())</f>
        <v>#N/A</v>
      </c>
      <c r="BK28" s="20" t="e">
        <f>IF(BK$21=RSlope,Calculations!BK22,NA())</f>
        <v>#N/A</v>
      </c>
      <c r="BL28" s="20" t="e">
        <f>IF(BL$21=RSlope,Calculations!BL22,NA())</f>
        <v>#N/A</v>
      </c>
      <c r="BM28" s="20" t="e">
        <f>IF(BM$21=RSlope,Calculations!BM22,NA())</f>
        <v>#N/A</v>
      </c>
      <c r="BN28" s="20" t="e">
        <f>IF(BN$21=RSlope,Calculations!BN22,NA())</f>
        <v>#N/A</v>
      </c>
      <c r="BO28" s="20" t="e">
        <f>IF(BO$21=RSlope,Calculations!BO22,NA())</f>
        <v>#N/A</v>
      </c>
      <c r="BP28" s="20" t="e">
        <f>IF(BP$21=RSlope,Calculations!BP22,NA())</f>
        <v>#N/A</v>
      </c>
      <c r="BQ28" s="20" t="e">
        <f>IF(BQ$21=RSlope,Calculations!BQ22,NA())</f>
        <v>#N/A</v>
      </c>
      <c r="BR28" s="2" t="e">
        <f>IF(AA4="N/A",NA(),ROUND(AA4,3))</f>
        <v>#N/A</v>
      </c>
    </row>
    <row r="29" spans="1:70" x14ac:dyDescent="0.25">
      <c r="A29" s="15">
        <v>8.0000000000000002E-3</v>
      </c>
      <c r="B29" s="6">
        <f t="shared" si="32"/>
        <v>0.35824962975777952</v>
      </c>
      <c r="C29" s="6">
        <f t="shared" si="5"/>
        <v>9.517626555245115E-4</v>
      </c>
      <c r="D29" s="6">
        <f t="shared" si="25"/>
        <v>0.17912481487888976</v>
      </c>
      <c r="E29" s="6">
        <f t="shared" si="6"/>
        <v>0.17816845961056069</v>
      </c>
      <c r="F29" s="6">
        <f t="shared" si="7"/>
        <v>5.3419256001026628E-3</v>
      </c>
      <c r="G29" s="6">
        <f t="shared" si="8"/>
        <v>1.0670962800051332E-2</v>
      </c>
      <c r="H29" s="6">
        <f t="shared" si="9"/>
        <v>1.2118218502159585E-3</v>
      </c>
      <c r="I29" s="6">
        <f t="shared" si="26"/>
        <v>8.1709628102291029E-3</v>
      </c>
      <c r="J29" s="6">
        <f t="shared" si="27"/>
        <v>2.77353493743919E-4</v>
      </c>
      <c r="K29" s="9"/>
      <c r="L29" s="15">
        <f t="shared" si="28"/>
        <v>8.0000000000000002E-3</v>
      </c>
      <c r="M29" s="6">
        <f t="shared" si="33"/>
        <v>3.0449624206041918E-2</v>
      </c>
      <c r="N29" s="15">
        <f t="shared" si="10"/>
        <v>0.15171527710578139</v>
      </c>
      <c r="O29" s="15">
        <f t="shared" si="11"/>
        <v>4.6784606947074747E-4</v>
      </c>
      <c r="P29" s="15">
        <f t="shared" si="29"/>
        <v>0.15171527710578139</v>
      </c>
      <c r="Q29" s="15">
        <f t="shared" si="30"/>
        <v>8.0000000000000002E-3</v>
      </c>
      <c r="S29" s="28">
        <f t="shared" si="31"/>
        <v>8.0000000000000002E-3</v>
      </c>
      <c r="T29" s="19">
        <f t="shared" si="12"/>
        <v>4.6784606947074747E-4</v>
      </c>
      <c r="U29" s="19">
        <f t="shared" si="13"/>
        <v>6.6163425654847639E-4</v>
      </c>
      <c r="V29" s="19">
        <f t="shared" si="14"/>
        <v>9.3569213894149493E-4</v>
      </c>
      <c r="W29" s="19">
        <f t="shared" si="15"/>
        <v>1.1459841483700221E-3</v>
      </c>
      <c r="X29" s="19">
        <f t="shared" si="16"/>
        <v>1.3232685130969528E-3</v>
      </c>
      <c r="Y29" s="19">
        <f t="shared" si="17"/>
        <v>1.4794591738849282E-3</v>
      </c>
      <c r="Z29" s="19">
        <f t="shared" si="18"/>
        <v>1.6206663248894664E-3</v>
      </c>
      <c r="AA29" s="19">
        <f t="shared" si="19"/>
        <v>1.7505197017083772E-3</v>
      </c>
      <c r="AB29" s="19">
        <f t="shared" si="20"/>
        <v>1.8713842778829899E-3</v>
      </c>
      <c r="AC29" s="19">
        <f t="shared" si="21"/>
        <v>1.9849027696454287E-3</v>
      </c>
      <c r="AD29" s="19">
        <f t="shared" si="22"/>
        <v>2.0922712286853612E-3</v>
      </c>
      <c r="AE29" s="19">
        <f t="shared" si="23"/>
        <v>0.15171527710578139</v>
      </c>
      <c r="AF29" s="19">
        <f t="shared" si="23"/>
        <v>0.21455780250218842</v>
      </c>
      <c r="AG29" s="19">
        <f t="shared" si="23"/>
        <v>0.30343055421156279</v>
      </c>
      <c r="AH29" s="19">
        <f t="shared" si="23"/>
        <v>0.37162501509411905</v>
      </c>
      <c r="AI29" s="19">
        <f t="shared" si="23"/>
        <v>0.42911560500437684</v>
      </c>
      <c r="AJ29" s="19">
        <f t="shared" si="23"/>
        <v>0.47976583149786761</v>
      </c>
      <c r="AK29" s="19">
        <f t="shared" si="23"/>
        <v>0.52555713646320934</v>
      </c>
      <c r="AL29" s="19">
        <f t="shared" si="23"/>
        <v>0.56766658726930252</v>
      </c>
      <c r="AM29" s="19">
        <f t="shared" si="23"/>
        <v>0.60686110842312557</v>
      </c>
      <c r="AN29" s="19">
        <f t="shared" si="23"/>
        <v>0.6436734075065651</v>
      </c>
      <c r="AO29" s="19">
        <f t="shared" si="23"/>
        <v>0.67849134566748959</v>
      </c>
      <c r="AP29" s="43">
        <f t="shared" si="24"/>
        <v>8.0000000000000002E-3</v>
      </c>
      <c r="AR29" s="3" t="str">
        <f>IF(AT23="Note 3","Note 3",IF(Slope&gt;0,"Qmax = "&amp;ROUND(AT23,3)&amp;" m^3/s",""))</f>
        <v>Note 3</v>
      </c>
      <c r="AV29" s="20"/>
      <c r="AW29" s="20"/>
      <c r="AX29" s="20"/>
      <c r="AY29" s="20"/>
      <c r="AZ29" s="20"/>
      <c r="BA29" s="20"/>
      <c r="BB29" s="20"/>
      <c r="BC29" s="20"/>
      <c r="BD29" s="20"/>
      <c r="BE29" s="20"/>
      <c r="BF29" s="20"/>
      <c r="BG29" s="20" t="e">
        <f>IF(BG$21=RSlope,Calculations!BG23,NA())</f>
        <v>#N/A</v>
      </c>
      <c r="BH29" s="20" t="e">
        <f>IF(BH$21=RSlope,Calculations!BH23,NA())</f>
        <v>#N/A</v>
      </c>
      <c r="BI29" s="20" t="e">
        <f>IF(BI$21=RSlope,Calculations!BI23,NA())</f>
        <v>#N/A</v>
      </c>
      <c r="BJ29" s="20" t="e">
        <f>IF(BJ$21=RSlope,Calculations!BJ23,NA())</f>
        <v>#N/A</v>
      </c>
      <c r="BK29" s="20" t="e">
        <f>IF(BK$21=RSlope,Calculations!BK23,NA())</f>
        <v>#N/A</v>
      </c>
      <c r="BL29" s="20" t="e">
        <f>IF(BL$21=RSlope,Calculations!BL23,NA())</f>
        <v>#N/A</v>
      </c>
      <c r="BM29" s="20" t="e">
        <f>IF(BM$21=RSlope,Calculations!BM23,NA())</f>
        <v>#N/A</v>
      </c>
      <c r="BN29" s="20" t="e">
        <f>IF(BN$21=RSlope,Calculations!BN23,NA())</f>
        <v>#N/A</v>
      </c>
      <c r="BO29" s="20" t="e">
        <f>IF(BO$21=RSlope,Calculations!BO23,NA())</f>
        <v>#N/A</v>
      </c>
      <c r="BP29" s="20" t="e">
        <f>IF(BP$21=RSlope,Calculations!BP23,NA())</f>
        <v>#N/A</v>
      </c>
      <c r="BQ29" s="20" t="e">
        <f>IF(BQ$21=RSlope,Calculations!BQ23,NA())</f>
        <v>#N/A</v>
      </c>
      <c r="BR29" s="2" t="e">
        <f>IF(AA5="N/A",NA(),ROUND(AA5,3))</f>
        <v>#N/A</v>
      </c>
    </row>
    <row r="30" spans="1:70" x14ac:dyDescent="0.25">
      <c r="A30" s="15">
        <v>8.9999999999999993E-3</v>
      </c>
      <c r="B30" s="6">
        <f t="shared" si="32"/>
        <v>0.38004484692542118</v>
      </c>
      <c r="C30" s="6">
        <f t="shared" si="5"/>
        <v>1.1353412664757284E-3</v>
      </c>
      <c r="D30" s="6">
        <f t="shared" si="25"/>
        <v>0.19002242346271059</v>
      </c>
      <c r="E30" s="6">
        <f t="shared" si="6"/>
        <v>0.18888091486436628</v>
      </c>
      <c r="F30" s="6">
        <f t="shared" si="7"/>
        <v>6.0108839862990232E-3</v>
      </c>
      <c r="G30" s="6">
        <f t="shared" si="8"/>
        <v>1.2005441993149511E-2</v>
      </c>
      <c r="H30" s="6">
        <f t="shared" si="9"/>
        <v>1.4455613972465995E-3</v>
      </c>
      <c r="I30" s="6">
        <f t="shared" si="26"/>
        <v>9.5054420114810013E-3</v>
      </c>
      <c r="J30" s="6">
        <f t="shared" si="27"/>
        <v>3.5095518218951501E-4</v>
      </c>
      <c r="K30" s="9"/>
      <c r="L30" s="15">
        <f t="shared" si="28"/>
        <v>8.9999999999999993E-3</v>
      </c>
      <c r="M30" s="6">
        <f t="shared" si="33"/>
        <v>3.292666263718029E-2</v>
      </c>
      <c r="N30" s="15">
        <f t="shared" si="10"/>
        <v>0.16405712308190545</v>
      </c>
      <c r="O30" s="15">
        <f t="shared" si="11"/>
        <v>6.0348506293712704E-4</v>
      </c>
      <c r="P30" s="15">
        <f t="shared" si="29"/>
        <v>0.16405712308190545</v>
      </c>
      <c r="Q30" s="15">
        <f t="shared" si="30"/>
        <v>8.9999999999999993E-3</v>
      </c>
      <c r="S30" s="28">
        <f t="shared" si="31"/>
        <v>8.9999999999999993E-3</v>
      </c>
      <c r="T30" s="19">
        <f t="shared" si="12"/>
        <v>6.0348506293712704E-4</v>
      </c>
      <c r="U30" s="19">
        <f t="shared" si="13"/>
        <v>8.5345676069526594E-4</v>
      </c>
      <c r="V30" s="19">
        <f t="shared" si="14"/>
        <v>1.2069701258742541E-3</v>
      </c>
      <c r="W30" s="19">
        <f t="shared" si="15"/>
        <v>1.4782304715873535E-3</v>
      </c>
      <c r="X30" s="19">
        <f t="shared" si="16"/>
        <v>1.7069135213905319E-3</v>
      </c>
      <c r="Y30" s="19">
        <f t="shared" si="17"/>
        <v>1.908387332771385E-3</v>
      </c>
      <c r="Z30" s="19">
        <f t="shared" si="18"/>
        <v>2.0905335812320112E-3</v>
      </c>
      <c r="AA30" s="19">
        <f t="shared" si="19"/>
        <v>2.2580343435464386E-3</v>
      </c>
      <c r="AB30" s="19">
        <f t="shared" si="20"/>
        <v>2.4139402517485082E-3</v>
      </c>
      <c r="AC30" s="19">
        <f t="shared" si="21"/>
        <v>2.5603702820857976E-3</v>
      </c>
      <c r="AD30" s="19">
        <f t="shared" si="22"/>
        <v>2.69886724826631E-3</v>
      </c>
      <c r="AE30" s="19">
        <f t="shared" si="23"/>
        <v>0.16405712308190545</v>
      </c>
      <c r="AF30" s="19">
        <f t="shared" si="23"/>
        <v>0.23201180846634284</v>
      </c>
      <c r="AG30" s="19">
        <f t="shared" si="23"/>
        <v>0.32811424616381091</v>
      </c>
      <c r="AH30" s="19">
        <f t="shared" si="23"/>
        <v>0.40185624021964478</v>
      </c>
      <c r="AI30" s="19">
        <f t="shared" si="23"/>
        <v>0.46402361693268568</v>
      </c>
      <c r="AJ30" s="19">
        <f t="shared" si="23"/>
        <v>0.51879417531340377</v>
      </c>
      <c r="AK30" s="19">
        <f t="shared" si="23"/>
        <v>0.56831054504288203</v>
      </c>
      <c r="AL30" s="19">
        <f t="shared" si="23"/>
        <v>0.61384554643229328</v>
      </c>
      <c r="AM30" s="19">
        <f t="shared" si="23"/>
        <v>0.65622849232762182</v>
      </c>
      <c r="AN30" s="19">
        <f t="shared" si="23"/>
        <v>0.69603542539902852</v>
      </c>
      <c r="AO30" s="19">
        <f t="shared" si="23"/>
        <v>0.73368575880838083</v>
      </c>
      <c r="AP30" s="43">
        <f t="shared" si="24"/>
        <v>8.9999999999999993E-3</v>
      </c>
      <c r="AR30" s="3" t="str">
        <f>IF(AT24="Note 3","Note 3",IF(Slope&gt;0,"Qmax = "&amp;ROUND(AT24,3)&amp;" m^3/s",""))</f>
        <v>Note 3</v>
      </c>
      <c r="AV30" s="20"/>
      <c r="AW30" s="20"/>
      <c r="AX30" s="20"/>
      <c r="AY30" s="20"/>
      <c r="AZ30" s="20"/>
      <c r="BA30" s="20"/>
      <c r="BB30" s="20"/>
      <c r="BC30" s="20"/>
      <c r="BD30" s="20"/>
      <c r="BE30" s="20"/>
      <c r="BF30" s="20"/>
      <c r="BG30" s="20" t="e">
        <f>IF(BG$21=RSlope,Calculations!BG24,NA())</f>
        <v>#N/A</v>
      </c>
      <c r="BH30" s="20" t="e">
        <f>IF(BH$21=RSlope,Calculations!BH24,NA())</f>
        <v>#N/A</v>
      </c>
      <c r="BI30" s="20" t="e">
        <f>IF(BI$21=RSlope,Calculations!BI24,NA())</f>
        <v>#N/A</v>
      </c>
      <c r="BJ30" s="20" t="e">
        <f>IF(BJ$21=RSlope,Calculations!BJ24,NA())</f>
        <v>#N/A</v>
      </c>
      <c r="BK30" s="20" t="e">
        <f>IF(BK$21=RSlope,Calculations!BK24,NA())</f>
        <v>#N/A</v>
      </c>
      <c r="BL30" s="20" t="e">
        <f>IF(BL$21=RSlope,Calculations!BL24,NA())</f>
        <v>#N/A</v>
      </c>
      <c r="BM30" s="20" t="e">
        <f>IF(BM$21=RSlope,Calculations!BM24,NA())</f>
        <v>#N/A</v>
      </c>
      <c r="BN30" s="20" t="e">
        <f>IF(BN$21=RSlope,Calculations!BN24,NA())</f>
        <v>#N/A</v>
      </c>
      <c r="BO30" s="20" t="e">
        <f>IF(BO$21=RSlope,Calculations!BO24,NA())</f>
        <v>#N/A</v>
      </c>
      <c r="BP30" s="20" t="e">
        <f>IF(BP$21=RSlope,Calculations!BP24,NA())</f>
        <v>#N/A</v>
      </c>
      <c r="BQ30" s="20" t="e">
        <f>IF(BQ$21=RSlope,Calculations!BQ24,NA())</f>
        <v>#N/A</v>
      </c>
      <c r="BR30" s="2" t="e">
        <f>IF(AA6="N/A",NA(),ROUND(AA6,3))</f>
        <v>#N/A</v>
      </c>
    </row>
    <row r="31" spans="1:70" x14ac:dyDescent="0.25">
      <c r="A31" s="15">
        <v>0.01</v>
      </c>
      <c r="B31" s="6">
        <f t="shared" si="32"/>
        <v>0.40066968464623942</v>
      </c>
      <c r="C31" s="6">
        <f t="shared" si="5"/>
        <v>1.3293261625555233E-3</v>
      </c>
      <c r="D31" s="6">
        <f t="shared" si="25"/>
        <v>0.20033484232311971</v>
      </c>
      <c r="E31" s="6">
        <f t="shared" si="6"/>
        <v>0.19899748742132412</v>
      </c>
      <c r="F31" s="6">
        <f t="shared" si="7"/>
        <v>6.6801153109085727E-3</v>
      </c>
      <c r="G31" s="6">
        <f t="shared" si="8"/>
        <v>1.3340057655454287E-2</v>
      </c>
      <c r="H31" s="6">
        <f t="shared" si="9"/>
        <v>1.6925506380167355E-3</v>
      </c>
      <c r="I31" s="6">
        <f t="shared" si="26"/>
        <v>1.0840057686483275E-2</v>
      </c>
      <c r="J31" s="6">
        <f t="shared" si="27"/>
        <v>4.3319116937551359E-4</v>
      </c>
      <c r="K31" s="9"/>
      <c r="L31" s="15">
        <f t="shared" si="28"/>
        <v>0.01</v>
      </c>
      <c r="M31" s="6">
        <f t="shared" si="33"/>
        <v>3.5311544127818E-2</v>
      </c>
      <c r="N31" s="15">
        <f t="shared" si="10"/>
        <v>0.17593979702783724</v>
      </c>
      <c r="O31" s="15">
        <f t="shared" si="11"/>
        <v>7.577756557251527E-4</v>
      </c>
      <c r="P31" s="15">
        <f t="shared" si="29"/>
        <v>0.17593979702783724</v>
      </c>
      <c r="Q31" s="15">
        <f t="shared" si="30"/>
        <v>0.01</v>
      </c>
      <c r="S31" s="28">
        <f t="shared" si="31"/>
        <v>0.01</v>
      </c>
      <c r="T31" s="19">
        <f t="shared" si="12"/>
        <v>7.577756557251527E-4</v>
      </c>
      <c r="U31" s="19">
        <f t="shared" si="13"/>
        <v>1.0716566095626762E-3</v>
      </c>
      <c r="V31" s="19">
        <f t="shared" si="14"/>
        <v>1.5155513114503054E-3</v>
      </c>
      <c r="W31" s="19">
        <f t="shared" si="15"/>
        <v>1.8561636960295583E-3</v>
      </c>
      <c r="X31" s="19">
        <f t="shared" si="16"/>
        <v>2.1433132191253524E-3</v>
      </c>
      <c r="Y31" s="19">
        <f t="shared" si="17"/>
        <v>2.3962970275190959E-3</v>
      </c>
      <c r="Z31" s="19">
        <f t="shared" si="18"/>
        <v>2.6250118729095732E-3</v>
      </c>
      <c r="AA31" s="19">
        <f t="shared" si="19"/>
        <v>2.8353368797614854E-3</v>
      </c>
      <c r="AB31" s="19">
        <f t="shared" si="20"/>
        <v>3.0311026229006108E-3</v>
      </c>
      <c r="AC31" s="19">
        <f t="shared" si="21"/>
        <v>3.2149698286880299E-3</v>
      </c>
      <c r="AD31" s="19">
        <f t="shared" si="22"/>
        <v>3.3888757557918379E-3</v>
      </c>
      <c r="AE31" s="19">
        <f t="shared" si="23"/>
        <v>0.17593979702783724</v>
      </c>
      <c r="AF31" s="19">
        <f t="shared" si="23"/>
        <v>0.24881644711793699</v>
      </c>
      <c r="AG31" s="19">
        <f t="shared" si="23"/>
        <v>0.35187959405567448</v>
      </c>
      <c r="AH31" s="19">
        <f t="shared" si="23"/>
        <v>0.43096272816704162</v>
      </c>
      <c r="AI31" s="19">
        <f t="shared" si="23"/>
        <v>0.49763289423587398</v>
      </c>
      <c r="AJ31" s="19">
        <f t="shared" si="23"/>
        <v>0.55637048967568881</v>
      </c>
      <c r="AK31" s="19">
        <f t="shared" si="23"/>
        <v>0.60947333505113988</v>
      </c>
      <c r="AL31" s="19">
        <f t="shared" si="23"/>
        <v>0.65830644117671533</v>
      </c>
      <c r="AM31" s="19">
        <f t="shared" si="23"/>
        <v>0.70375918811134897</v>
      </c>
      <c r="AN31" s="19">
        <f t="shared" si="23"/>
        <v>0.74644934135381114</v>
      </c>
      <c r="AO31" s="19">
        <f t="shared" si="23"/>
        <v>0.78682669220351908</v>
      </c>
      <c r="AP31" s="43">
        <f t="shared" si="24"/>
        <v>0.01</v>
      </c>
      <c r="AR31" s="3" t="str">
        <f>IF(AT25="Note 3","Note 3",IF(Slope&gt;0,"Qmax = "&amp;ROUND(AT25,3)&amp;" m^3/s",""))</f>
        <v>Qmax = 1.829 m^3/s</v>
      </c>
      <c r="AV31" s="20"/>
      <c r="AW31" s="20"/>
      <c r="AX31" s="20"/>
      <c r="AY31" s="20"/>
      <c r="AZ31" s="20"/>
      <c r="BA31" s="20"/>
      <c r="BB31" s="20"/>
      <c r="BC31" s="20"/>
      <c r="BD31" s="20"/>
      <c r="BE31" s="20"/>
      <c r="BF31" s="20"/>
      <c r="BG31" s="20">
        <f>IF(BG$21=RSlope,Calculations!BG25,NA())</f>
        <v>1.8204630380845244</v>
      </c>
      <c r="BH31" s="20" t="e">
        <f>IF(BH$21=RSlope,Calculations!BH25,NA())</f>
        <v>#N/A</v>
      </c>
      <c r="BI31" s="20" t="e">
        <f>IF(BI$21=RSlope,Calculations!BI25,NA())</f>
        <v>#N/A</v>
      </c>
      <c r="BJ31" s="20" t="e">
        <f>IF(BJ$21=RSlope,Calculations!BJ25,NA())</f>
        <v>#N/A</v>
      </c>
      <c r="BK31" s="20" t="e">
        <f>IF(BK$21=RSlope,Calculations!BK25,NA())</f>
        <v>#N/A</v>
      </c>
      <c r="BL31" s="20" t="e">
        <f>IF(BL$21=RSlope,Calculations!BL25,NA())</f>
        <v>#N/A</v>
      </c>
      <c r="BM31" s="20" t="e">
        <f>IF(BM$21=RSlope,Calculations!BM25,NA())</f>
        <v>#N/A</v>
      </c>
      <c r="BN31" s="20" t="e">
        <f>IF(BN$21=RSlope,Calculations!BN25,NA())</f>
        <v>#N/A</v>
      </c>
      <c r="BO31" s="20" t="e">
        <f>IF(BO$21=RSlope,Calculations!BO25,NA())</f>
        <v>#N/A</v>
      </c>
      <c r="BP31" s="20" t="e">
        <f>IF(BP$21=RSlope,Calculations!BP25,NA())</f>
        <v>#N/A</v>
      </c>
      <c r="BQ31" s="20" t="e">
        <f>IF(BQ$21=RSlope,Calculations!BQ25,NA())</f>
        <v>#N/A</v>
      </c>
      <c r="BR31" s="2">
        <f>IF(AA7="N/A",NA(),ROUND(AA7,3))</f>
        <v>1.82</v>
      </c>
    </row>
    <row r="32" spans="1:70" x14ac:dyDescent="0.25">
      <c r="A32" s="15">
        <v>1.0999999999999999E-2</v>
      </c>
      <c r="B32" s="6">
        <f t="shared" si="32"/>
        <v>0.42029649804891456</v>
      </c>
      <c r="C32" s="6">
        <f t="shared" si="5"/>
        <v>1.5331667284195563E-3</v>
      </c>
      <c r="D32" s="6">
        <f t="shared" si="25"/>
        <v>0.21014824902445728</v>
      </c>
      <c r="E32" s="6">
        <f t="shared" si="6"/>
        <v>0.20860488968382318</v>
      </c>
      <c r="F32" s="6">
        <f t="shared" si="7"/>
        <v>7.349620283318075E-3</v>
      </c>
      <c r="G32" s="6">
        <f t="shared" si="8"/>
        <v>1.4674810141659037E-2</v>
      </c>
      <c r="H32" s="6">
        <f t="shared" si="9"/>
        <v>1.9520885072960147E-3</v>
      </c>
      <c r="I32" s="6">
        <f t="shared" si="26"/>
        <v>1.2174810191606494E-2</v>
      </c>
      <c r="J32" s="6">
        <f t="shared" si="27"/>
        <v>5.240562441889391E-4</v>
      </c>
      <c r="K32" s="9"/>
      <c r="L32" s="15">
        <f t="shared" si="28"/>
        <v>1.0999999999999999E-2</v>
      </c>
      <c r="M32" s="6">
        <f t="shared" si="33"/>
        <v>3.7616270959870184E-2</v>
      </c>
      <c r="N32" s="15">
        <f t="shared" si="10"/>
        <v>0.18742310032287579</v>
      </c>
      <c r="O32" s="15">
        <f t="shared" si="11"/>
        <v>9.3101679142936703E-4</v>
      </c>
      <c r="P32" s="15">
        <f t="shared" si="29"/>
        <v>0.18742310032287579</v>
      </c>
      <c r="Q32" s="15">
        <f t="shared" si="30"/>
        <v>1.0999999999999999E-2</v>
      </c>
      <c r="S32" s="28">
        <f t="shared" si="31"/>
        <v>1.0999999999999999E-2</v>
      </c>
      <c r="T32" s="19">
        <f t="shared" si="12"/>
        <v>9.3101679142936703E-4</v>
      </c>
      <c r="U32" s="19">
        <f t="shared" si="13"/>
        <v>1.3166565732364943E-3</v>
      </c>
      <c r="V32" s="19">
        <f t="shared" si="14"/>
        <v>1.8620335828587341E-3</v>
      </c>
      <c r="W32" s="19">
        <f t="shared" si="15"/>
        <v>2.2805160809651402E-3</v>
      </c>
      <c r="X32" s="19">
        <f t="shared" si="16"/>
        <v>2.6333131464729887E-3</v>
      </c>
      <c r="Y32" s="19">
        <f t="shared" si="17"/>
        <v>2.9441336007787313E-3</v>
      </c>
      <c r="Z32" s="19">
        <f t="shared" si="18"/>
        <v>3.2251367709108412E-3</v>
      </c>
      <c r="AA32" s="19">
        <f t="shared" si="19"/>
        <v>3.4835458548622654E-3</v>
      </c>
      <c r="AB32" s="19">
        <f t="shared" si="20"/>
        <v>3.7240671657174681E-3</v>
      </c>
      <c r="AC32" s="19">
        <f t="shared" si="21"/>
        <v>3.9499697197094815E-3</v>
      </c>
      <c r="AD32" s="19">
        <f t="shared" si="22"/>
        <v>4.1636336676596176E-3</v>
      </c>
      <c r="AE32" s="19">
        <f t="shared" ref="AE32:AO41" si="34">$M32*AE$21^0.5/RMannings_n*(Diameter/1000)^(2/3)</f>
        <v>0.18742310032287579</v>
      </c>
      <c r="AF32" s="19">
        <f t="shared" si="34"/>
        <v>0.26505629037862422</v>
      </c>
      <c r="AG32" s="19">
        <f t="shared" si="34"/>
        <v>0.37484620064575158</v>
      </c>
      <c r="AH32" s="19">
        <f t="shared" si="34"/>
        <v>0.45909096180150688</v>
      </c>
      <c r="AI32" s="19">
        <f t="shared" si="34"/>
        <v>0.53011258075724843</v>
      </c>
      <c r="AJ32" s="19">
        <f t="shared" si="34"/>
        <v>0.59268388315052711</v>
      </c>
      <c r="AK32" s="19">
        <f t="shared" si="34"/>
        <v>0.64925266454259956</v>
      </c>
      <c r="AL32" s="19">
        <f t="shared" si="34"/>
        <v>0.70127302777516176</v>
      </c>
      <c r="AM32" s="19">
        <f t="shared" si="34"/>
        <v>0.74969240129150316</v>
      </c>
      <c r="AN32" s="19">
        <f t="shared" si="34"/>
        <v>0.79516887113587242</v>
      </c>
      <c r="AO32" s="19">
        <f t="shared" si="34"/>
        <v>0.83818158575142632</v>
      </c>
      <c r="AP32" s="43">
        <f t="shared" si="24"/>
        <v>1.0999999999999999E-2</v>
      </c>
      <c r="AR32" t="str">
        <f>IF('Input&amp;Results'!E34="Note 3","Specific Flow = Note 3","Specific Flow = "&amp;Flow&amp;" m^3/s")</f>
        <v>Specific Flow = 0.5 m^3/s</v>
      </c>
      <c r="AV32" s="20"/>
      <c r="AW32" s="20"/>
      <c r="AX32" s="20"/>
      <c r="AY32" s="20"/>
      <c r="AZ32" s="20"/>
      <c r="BA32" s="20"/>
      <c r="BB32" s="20"/>
      <c r="BC32" s="20"/>
      <c r="BD32" s="20"/>
      <c r="BE32" s="20"/>
      <c r="BF32" s="20"/>
      <c r="BG32" s="20"/>
      <c r="BH32" s="20"/>
      <c r="BI32" s="20"/>
      <c r="BJ32" s="20"/>
      <c r="BK32" s="20"/>
      <c r="BL32" s="20"/>
      <c r="BM32" s="20"/>
      <c r="BN32" s="20"/>
      <c r="BO32" s="20"/>
      <c r="BP32" s="20"/>
      <c r="BQ32" s="20"/>
      <c r="BR32" s="28">
        <f>IF(Flow&gt;0,'Input&amp;Results'!E34,NA())</f>
        <v>1.2588385635409938</v>
      </c>
    </row>
    <row r="33" spans="1:44" x14ac:dyDescent="0.25">
      <c r="A33" s="15">
        <v>1.2E-2</v>
      </c>
      <c r="B33" s="6">
        <f t="shared" si="32"/>
        <v>0.43905916849985882</v>
      </c>
      <c r="C33" s="6">
        <f t="shared" si="5"/>
        <v>1.7463888357439061E-3</v>
      </c>
      <c r="D33" s="6">
        <f t="shared" si="25"/>
        <v>0.21952958424992941</v>
      </c>
      <c r="E33" s="6">
        <f t="shared" si="6"/>
        <v>0.21777052142105921</v>
      </c>
      <c r="F33" s="6">
        <f t="shared" si="7"/>
        <v>8.0193996154661537E-3</v>
      </c>
      <c r="G33" s="6">
        <f t="shared" si="8"/>
        <v>1.6009699807733077E-2</v>
      </c>
      <c r="H33" s="6">
        <f t="shared" si="9"/>
        <v>2.223571326153142E-3</v>
      </c>
      <c r="I33" s="6">
        <f t="shared" si="26"/>
        <v>1.3509699884865766E-2</v>
      </c>
      <c r="J33" s="6">
        <f t="shared" si="27"/>
        <v>6.2354519531491093E-4</v>
      </c>
      <c r="K33" s="9"/>
      <c r="L33" s="15">
        <f t="shared" si="28"/>
        <v>1.2E-2</v>
      </c>
      <c r="M33" s="6">
        <f t="shared" si="33"/>
        <v>3.9850330504286567E-2</v>
      </c>
      <c r="N33" s="15">
        <f t="shared" si="10"/>
        <v>0.19855430380041147</v>
      </c>
      <c r="O33" s="15">
        <f t="shared" si="11"/>
        <v>1.1234797830048534E-3</v>
      </c>
      <c r="P33" s="15">
        <f t="shared" si="29"/>
        <v>0.19855430380041147</v>
      </c>
      <c r="Q33" s="15">
        <f t="shared" si="30"/>
        <v>1.2E-2</v>
      </c>
      <c r="S33" s="28">
        <f t="shared" si="31"/>
        <v>1.2E-2</v>
      </c>
      <c r="T33" s="19">
        <f t="shared" si="12"/>
        <v>1.1234797830048534E-3</v>
      </c>
      <c r="U33" s="19">
        <f t="shared" si="13"/>
        <v>1.5888403461774459E-3</v>
      </c>
      <c r="V33" s="19">
        <f t="shared" si="14"/>
        <v>2.2469595660097067E-3</v>
      </c>
      <c r="W33" s="19">
        <f t="shared" si="15"/>
        <v>2.751952204694659E-3</v>
      </c>
      <c r="X33" s="19">
        <f t="shared" si="16"/>
        <v>3.1776806923548917E-3</v>
      </c>
      <c r="Y33" s="19">
        <f t="shared" si="17"/>
        <v>3.5527550194470667E-3</v>
      </c>
      <c r="Z33" s="19">
        <f t="shared" si="18"/>
        <v>3.8918481308817276E-3</v>
      </c>
      <c r="AA33" s="19">
        <f t="shared" si="19"/>
        <v>4.2036764289712951E-3</v>
      </c>
      <c r="AB33" s="19">
        <f t="shared" si="20"/>
        <v>4.4939191320194135E-3</v>
      </c>
      <c r="AC33" s="19">
        <f t="shared" si="21"/>
        <v>4.766521038532338E-3</v>
      </c>
      <c r="AD33" s="19">
        <f t="shared" si="22"/>
        <v>5.0243543322911303E-3</v>
      </c>
      <c r="AE33" s="19">
        <f t="shared" si="34"/>
        <v>0.19855430380041147</v>
      </c>
      <c r="AF33" s="19">
        <f t="shared" si="34"/>
        <v>0.28079818930208966</v>
      </c>
      <c r="AG33" s="19">
        <f t="shared" si="34"/>
        <v>0.39710860760082295</v>
      </c>
      <c r="AH33" s="19">
        <f t="shared" si="34"/>
        <v>0.48635673054456285</v>
      </c>
      <c r="AI33" s="19">
        <f t="shared" si="34"/>
        <v>0.56159637860417932</v>
      </c>
      <c r="AJ33" s="19">
        <f t="shared" si="34"/>
        <v>0.62788383923832669</v>
      </c>
      <c r="AK33" s="19">
        <f t="shared" si="34"/>
        <v>0.68781228448755782</v>
      </c>
      <c r="AL33" s="19">
        <f t="shared" si="34"/>
        <v>0.74292217749056688</v>
      </c>
      <c r="AM33" s="19">
        <f t="shared" si="34"/>
        <v>0.7942172152016459</v>
      </c>
      <c r="AN33" s="19">
        <f t="shared" si="34"/>
        <v>0.8423945679062691</v>
      </c>
      <c r="AO33" s="19">
        <f t="shared" si="34"/>
        <v>0.88796184104572973</v>
      </c>
      <c r="AP33" s="43">
        <f t="shared" si="24"/>
        <v>1.2E-2</v>
      </c>
      <c r="AR33" t="str">
        <f>"Velocities for "&amp;Diameter&amp;" mm Diameter "&amp;AS18&amp;" CSP, Inlet Type "&amp;Rke</f>
        <v>Velocities for 1800 mm Diameter 68x13 CSP, Inlet Type B</v>
      </c>
    </row>
    <row r="34" spans="1:44" x14ac:dyDescent="0.25">
      <c r="A34" s="15">
        <v>1.2999999999999999E-2</v>
      </c>
      <c r="B34" s="6">
        <f t="shared" si="32"/>
        <v>0.45706414789524841</v>
      </c>
      <c r="C34" s="6">
        <f t="shared" si="5"/>
        <v>1.9685785006250192E-3</v>
      </c>
      <c r="D34" s="6">
        <f t="shared" si="25"/>
        <v>0.2285320739476242</v>
      </c>
      <c r="E34" s="6">
        <f t="shared" si="6"/>
        <v>0.22654800815721163</v>
      </c>
      <c r="F34" s="6">
        <f t="shared" si="7"/>
        <v>8.6894540218554299E-3</v>
      </c>
      <c r="G34" s="6">
        <f t="shared" si="8"/>
        <v>1.7344727010927714E-2</v>
      </c>
      <c r="H34" s="6">
        <f t="shared" si="9"/>
        <v>2.5064719939112286E-3</v>
      </c>
      <c r="I34" s="6">
        <f t="shared" si="26"/>
        <v>1.4844727125963046E-2</v>
      </c>
      <c r="J34" s="6">
        <f t="shared" si="27"/>
        <v>7.3165281124664642E-4</v>
      </c>
      <c r="K34" s="9"/>
      <c r="L34" s="15">
        <f t="shared" si="28"/>
        <v>1.2999999999999999E-2</v>
      </c>
      <c r="M34" s="6">
        <f t="shared" si="33"/>
        <v>4.2021387144621801E-2</v>
      </c>
      <c r="N34" s="15">
        <f t="shared" si="10"/>
        <v>0.20937159525767188</v>
      </c>
      <c r="O34" s="15">
        <f t="shared" si="11"/>
        <v>1.3354127242532442E-3</v>
      </c>
      <c r="P34" s="15">
        <f t="shared" si="29"/>
        <v>0.20937159525767188</v>
      </c>
      <c r="Q34" s="15">
        <f t="shared" si="30"/>
        <v>1.2999999999999999E-2</v>
      </c>
      <c r="S34" s="28">
        <f t="shared" si="31"/>
        <v>1.2999999999999999E-2</v>
      </c>
      <c r="T34" s="19">
        <f t="shared" si="12"/>
        <v>1.3354127242532442E-3</v>
      </c>
      <c r="U34" s="19">
        <f t="shared" si="13"/>
        <v>1.8885587860045404E-3</v>
      </c>
      <c r="V34" s="19">
        <f t="shared" si="14"/>
        <v>2.6708254485064884E-3</v>
      </c>
      <c r="W34" s="19">
        <f t="shared" si="15"/>
        <v>3.2710797704404611E-3</v>
      </c>
      <c r="X34" s="19">
        <f t="shared" si="16"/>
        <v>3.7771175720090807E-3</v>
      </c>
      <c r="Y34" s="19">
        <f t="shared" si="17"/>
        <v>4.2229458250106306E-3</v>
      </c>
      <c r="Z34" s="19">
        <f t="shared" si="18"/>
        <v>4.6260053749611722E-3</v>
      </c>
      <c r="AA34" s="19">
        <f t="shared" si="19"/>
        <v>4.9966568840940639E-3</v>
      </c>
      <c r="AB34" s="19">
        <f t="shared" si="20"/>
        <v>5.3416508970129768E-3</v>
      </c>
      <c r="AC34" s="19">
        <f t="shared" si="21"/>
        <v>5.6656763580136184E-3</v>
      </c>
      <c r="AD34" s="19">
        <f t="shared" si="22"/>
        <v>5.9721472588968724E-3</v>
      </c>
      <c r="AE34" s="19">
        <f t="shared" si="34"/>
        <v>0.20937159525767188</v>
      </c>
      <c r="AF34" s="19">
        <f t="shared" si="34"/>
        <v>0.29609614958908997</v>
      </c>
      <c r="AG34" s="19">
        <f t="shared" si="34"/>
        <v>0.41874319051534376</v>
      </c>
      <c r="AH34" s="19">
        <f t="shared" si="34"/>
        <v>0.51285357501381823</v>
      </c>
      <c r="AI34" s="19">
        <f t="shared" si="34"/>
        <v>0.59219229917817995</v>
      </c>
      <c r="AJ34" s="19">
        <f t="shared" si="34"/>
        <v>0.66209111835715162</v>
      </c>
      <c r="AK34" s="19">
        <f t="shared" si="34"/>
        <v>0.72528448129606937</v>
      </c>
      <c r="AL34" s="19">
        <f t="shared" si="34"/>
        <v>0.78339677597651192</v>
      </c>
      <c r="AM34" s="19">
        <f t="shared" si="34"/>
        <v>0.83748638103068751</v>
      </c>
      <c r="AN34" s="19">
        <f t="shared" si="34"/>
        <v>0.88828844876726964</v>
      </c>
      <c r="AO34" s="19">
        <f t="shared" si="34"/>
        <v>0.93633823910745384</v>
      </c>
      <c r="AP34" s="43">
        <f t="shared" si="24"/>
        <v>1.2999999999999999E-2</v>
      </c>
    </row>
    <row r="35" spans="1:44" x14ac:dyDescent="0.25">
      <c r="A35" s="15">
        <v>1.4E-2</v>
      </c>
      <c r="B35" s="6">
        <f t="shared" si="32"/>
        <v>0.47439773338637625</v>
      </c>
      <c r="C35" s="6">
        <f t="shared" si="5"/>
        <v>2.1993700543840936E-3</v>
      </c>
      <c r="D35" s="6">
        <f t="shared" si="25"/>
        <v>0.23719886669318813</v>
      </c>
      <c r="E35" s="6">
        <f t="shared" si="6"/>
        <v>0.23498085028359234</v>
      </c>
      <c r="F35" s="6">
        <f t="shared" si="7"/>
        <v>9.3597842195639793E-3</v>
      </c>
      <c r="G35" s="6">
        <f t="shared" si="8"/>
        <v>1.8679892109781989E-2</v>
      </c>
      <c r="H35" s="6">
        <f t="shared" si="9"/>
        <v>2.8003249267481533E-3</v>
      </c>
      <c r="I35" s="6">
        <f t="shared" si="26"/>
        <v>1.6179892276329006E-2</v>
      </c>
      <c r="J35" s="6">
        <f t="shared" si="27"/>
        <v>8.4837388029546091E-4</v>
      </c>
      <c r="K35" s="9"/>
      <c r="L35" s="15">
        <f t="shared" si="28"/>
        <v>1.4E-2</v>
      </c>
      <c r="M35" s="6">
        <f t="shared" si="33"/>
        <v>4.4135745356738719E-2</v>
      </c>
      <c r="N35" s="15">
        <f t="shared" si="10"/>
        <v>0.21990638675071605</v>
      </c>
      <c r="O35" s="15">
        <f t="shared" si="11"/>
        <v>1.5670438905909553E-3</v>
      </c>
      <c r="P35" s="15">
        <f t="shared" si="29"/>
        <v>0.21990638675071605</v>
      </c>
      <c r="Q35" s="15">
        <f t="shared" si="30"/>
        <v>1.4E-2</v>
      </c>
      <c r="S35" s="28">
        <f t="shared" si="31"/>
        <v>1.4E-2</v>
      </c>
      <c r="T35" s="19">
        <f t="shared" si="12"/>
        <v>1.5670438905909553E-3</v>
      </c>
      <c r="U35" s="19">
        <f t="shared" si="13"/>
        <v>2.2161347229076303E-3</v>
      </c>
      <c r="V35" s="19">
        <f t="shared" si="14"/>
        <v>3.1340877811819106E-3</v>
      </c>
      <c r="W35" s="19">
        <f t="shared" si="15"/>
        <v>3.8384579364935901E-3</v>
      </c>
      <c r="X35" s="19">
        <f t="shared" si="16"/>
        <v>4.4322694458152605E-3</v>
      </c>
      <c r="Y35" s="19">
        <f t="shared" si="17"/>
        <v>4.9554278877191205E-3</v>
      </c>
      <c r="Z35" s="19">
        <f t="shared" si="18"/>
        <v>5.42839927238788E-3</v>
      </c>
      <c r="AA35" s="19">
        <f t="shared" si="19"/>
        <v>5.8633413486286244E-3</v>
      </c>
      <c r="AB35" s="19">
        <f t="shared" si="20"/>
        <v>6.2681755623638213E-3</v>
      </c>
      <c r="AC35" s="19">
        <f t="shared" si="21"/>
        <v>6.6484041687228882E-3</v>
      </c>
      <c r="AD35" s="19">
        <f t="shared" si="22"/>
        <v>7.0080333261742381E-3</v>
      </c>
      <c r="AE35" s="19">
        <f t="shared" si="34"/>
        <v>0.21990638675071605</v>
      </c>
      <c r="AF35" s="19">
        <f t="shared" si="34"/>
        <v>0.3109945945953258</v>
      </c>
      <c r="AG35" s="19">
        <f t="shared" si="34"/>
        <v>0.43981277350143211</v>
      </c>
      <c r="AH35" s="19">
        <f t="shared" si="34"/>
        <v>0.53865843871838959</v>
      </c>
      <c r="AI35" s="19">
        <f t="shared" si="34"/>
        <v>0.6219891891906516</v>
      </c>
      <c r="AJ35" s="19">
        <f t="shared" si="34"/>
        <v>0.69540505415013709</v>
      </c>
      <c r="AK35" s="19">
        <f t="shared" si="34"/>
        <v>0.76177806952226335</v>
      </c>
      <c r="AL35" s="19">
        <f t="shared" si="34"/>
        <v>0.82281435638458389</v>
      </c>
      <c r="AM35" s="19">
        <f t="shared" si="34"/>
        <v>0.87962554700286422</v>
      </c>
      <c r="AN35" s="19">
        <f t="shared" si="34"/>
        <v>0.93298378378597713</v>
      </c>
      <c r="AO35" s="19">
        <f t="shared" si="34"/>
        <v>0.98345125892192031</v>
      </c>
      <c r="AP35" s="43">
        <f t="shared" si="24"/>
        <v>1.4E-2</v>
      </c>
    </row>
    <row r="36" spans="1:44" x14ac:dyDescent="0.25">
      <c r="A36" s="15">
        <v>1.4999999999999999E-2</v>
      </c>
      <c r="B36" s="6">
        <f t="shared" si="32"/>
        <v>0.49113103503058397</v>
      </c>
      <c r="C36" s="6">
        <f t="shared" si="5"/>
        <v>2.4384373402783904E-3</v>
      </c>
      <c r="D36" s="6">
        <f t="shared" si="25"/>
        <v>0.24556551751529199</v>
      </c>
      <c r="E36" s="6">
        <f t="shared" si="6"/>
        <v>0.24310491562286435</v>
      </c>
      <c r="F36" s="6">
        <f t="shared" si="7"/>
        <v>1.0030390928257528E-2</v>
      </c>
      <c r="G36" s="6">
        <f t="shared" si="8"/>
        <v>2.0015195464128763E-2</v>
      </c>
      <c r="H36" s="6">
        <f t="shared" si="9"/>
        <v>3.1047148490012787E-3</v>
      </c>
      <c r="I36" s="6">
        <f t="shared" si="26"/>
        <v>1.7515195699165157E-2</v>
      </c>
      <c r="J36" s="6">
        <f t="shared" si="27"/>
        <v>9.7370319060091854E-4</v>
      </c>
      <c r="K36" s="9"/>
      <c r="L36" s="15">
        <f t="shared" si="28"/>
        <v>1.4999999999999999E-2</v>
      </c>
      <c r="M36" s="6">
        <f t="shared" si="33"/>
        <v>4.6198670560213068E-2</v>
      </c>
      <c r="N36" s="15">
        <f t="shared" si="10"/>
        <v>0.23018491323681659</v>
      </c>
      <c r="O36" s="15">
        <f t="shared" si="11"/>
        <v>1.8185844198414802E-3</v>
      </c>
      <c r="P36" s="15">
        <f t="shared" si="29"/>
        <v>0.23018491323681659</v>
      </c>
      <c r="Q36" s="15">
        <f t="shared" si="30"/>
        <v>1.4999999999999999E-2</v>
      </c>
      <c r="S36" s="28">
        <f t="shared" si="31"/>
        <v>1.4999999999999999E-2</v>
      </c>
      <c r="T36" s="19">
        <f t="shared" si="12"/>
        <v>1.8185844198414802E-3</v>
      </c>
      <c r="U36" s="19">
        <f t="shared" si="13"/>
        <v>2.5718667508602289E-3</v>
      </c>
      <c r="V36" s="19">
        <f t="shared" si="14"/>
        <v>3.6371688396829604E-3</v>
      </c>
      <c r="W36" s="19">
        <f t="shared" si="15"/>
        <v>4.4546038827870029E-3</v>
      </c>
      <c r="X36" s="19">
        <f t="shared" si="16"/>
        <v>5.1437335017204579E-3</v>
      </c>
      <c r="Y36" s="19">
        <f t="shared" si="17"/>
        <v>5.7508688839949858E-3</v>
      </c>
      <c r="Z36" s="19">
        <f t="shared" si="18"/>
        <v>6.2997612260372298E-3</v>
      </c>
      <c r="AA36" s="19">
        <f t="shared" si="19"/>
        <v>6.8045198279718805E-3</v>
      </c>
      <c r="AB36" s="19">
        <f t="shared" si="20"/>
        <v>7.2743376793659208E-3</v>
      </c>
      <c r="AC36" s="19">
        <f t="shared" si="21"/>
        <v>7.7156002525806851E-3</v>
      </c>
      <c r="AD36" s="19">
        <f t="shared" si="22"/>
        <v>8.1329567711751379E-3</v>
      </c>
      <c r="AE36" s="19">
        <f t="shared" si="34"/>
        <v>0.23018491323681659</v>
      </c>
      <c r="AF36" s="19">
        <f t="shared" si="34"/>
        <v>0.32553062615318029</v>
      </c>
      <c r="AG36" s="19">
        <f t="shared" si="34"/>
        <v>0.46036982647363317</v>
      </c>
      <c r="AH36" s="19">
        <f t="shared" si="34"/>
        <v>0.56383558391701805</v>
      </c>
      <c r="AI36" s="19">
        <f t="shared" si="34"/>
        <v>0.65106125230636058</v>
      </c>
      <c r="AJ36" s="19">
        <f t="shared" si="34"/>
        <v>0.72790860883658182</v>
      </c>
      <c r="AK36" s="19">
        <f t="shared" si="34"/>
        <v>0.79738392972400041</v>
      </c>
      <c r="AL36" s="19">
        <f t="shared" si="34"/>
        <v>0.86127308093645394</v>
      </c>
      <c r="AM36" s="19">
        <f t="shared" si="34"/>
        <v>0.92073965294726634</v>
      </c>
      <c r="AN36" s="19">
        <f t="shared" si="34"/>
        <v>0.97659187845954065</v>
      </c>
      <c r="AO36" s="19">
        <f t="shared" si="34"/>
        <v>1.0294182267848264</v>
      </c>
      <c r="AP36" s="43">
        <f t="shared" si="24"/>
        <v>1.4999999999999999E-2</v>
      </c>
    </row>
    <row r="37" spans="1:44" x14ac:dyDescent="0.25">
      <c r="A37" s="15">
        <v>1.6E-2</v>
      </c>
      <c r="B37" s="6">
        <f t="shared" si="32"/>
        <v>0.50732347215091078</v>
      </c>
      <c r="C37" s="6">
        <f t="shared" si="5"/>
        <v>2.6854870075251683E-3</v>
      </c>
      <c r="D37" s="6">
        <f t="shared" si="25"/>
        <v>0.25366173607545539</v>
      </c>
      <c r="E37" s="6">
        <f t="shared" si="6"/>
        <v>0.2509501942617301</v>
      </c>
      <c r="F37" s="6">
        <f t="shared" si="7"/>
        <v>1.0701274870201226E-2</v>
      </c>
      <c r="G37" s="6">
        <f t="shared" si="8"/>
        <v>2.1350637435100614E-2</v>
      </c>
      <c r="H37" s="6">
        <f t="shared" si="9"/>
        <v>3.4192682548535398E-3</v>
      </c>
      <c r="I37" s="6">
        <f t="shared" si="26"/>
        <v>1.8850637759485662E-2</v>
      </c>
      <c r="J37" s="6">
        <f t="shared" si="27"/>
        <v>1.1076355301410021E-3</v>
      </c>
      <c r="K37" s="9"/>
      <c r="L37" s="15">
        <f t="shared" si="28"/>
        <v>1.6E-2</v>
      </c>
      <c r="M37" s="6">
        <f t="shared" si="33"/>
        <v>4.8214617982874151E-2</v>
      </c>
      <c r="N37" s="15">
        <f t="shared" si="10"/>
        <v>0.24022937289221774</v>
      </c>
      <c r="O37" s="15">
        <f t="shared" si="11"/>
        <v>2.0902304655186217E-3</v>
      </c>
      <c r="P37" s="15">
        <f t="shared" si="29"/>
        <v>0.24022937289221774</v>
      </c>
      <c r="Q37" s="15">
        <f t="shared" si="30"/>
        <v>1.6E-2</v>
      </c>
      <c r="S37" s="28">
        <f t="shared" si="31"/>
        <v>1.6E-2</v>
      </c>
      <c r="T37" s="19">
        <f t="shared" si="12"/>
        <v>2.0902304655186217E-3</v>
      </c>
      <c r="U37" s="19">
        <f t="shared" si="13"/>
        <v>2.9560322728218623E-3</v>
      </c>
      <c r="V37" s="19">
        <f t="shared" si="14"/>
        <v>4.1804609310372434E-3</v>
      </c>
      <c r="W37" s="19">
        <f t="shared" si="15"/>
        <v>5.1199980853407698E-3</v>
      </c>
      <c r="X37" s="19">
        <f t="shared" si="16"/>
        <v>5.9120645456437245E-3</v>
      </c>
      <c r="Y37" s="19">
        <f t="shared" si="17"/>
        <v>6.6098891057128871E-3</v>
      </c>
      <c r="Z37" s="19">
        <f t="shared" si="18"/>
        <v>7.2407707316131968E-3</v>
      </c>
      <c r="AA37" s="19">
        <f t="shared" si="19"/>
        <v>7.8209262613676851E-3</v>
      </c>
      <c r="AB37" s="19">
        <f t="shared" si="20"/>
        <v>8.3609218620744868E-3</v>
      </c>
      <c r="AC37" s="19">
        <f t="shared" si="21"/>
        <v>8.8680968184655876E-3</v>
      </c>
      <c r="AD37" s="19">
        <f t="shared" si="22"/>
        <v>9.3477948190813353E-3</v>
      </c>
      <c r="AE37" s="19">
        <f t="shared" si="34"/>
        <v>0.24022937289221774</v>
      </c>
      <c r="AF37" s="19">
        <f t="shared" si="34"/>
        <v>0.33973563722455785</v>
      </c>
      <c r="AG37" s="19">
        <f t="shared" si="34"/>
        <v>0.48045874578443548</v>
      </c>
      <c r="AH37" s="19">
        <f t="shared" si="34"/>
        <v>0.58843938481472247</v>
      </c>
      <c r="AI37" s="19">
        <f t="shared" si="34"/>
        <v>0.6794712744491157</v>
      </c>
      <c r="AJ37" s="19">
        <f t="shared" si="34"/>
        <v>0.75967197921331919</v>
      </c>
      <c r="AK37" s="19">
        <f t="shared" si="34"/>
        <v>0.83217895863946134</v>
      </c>
      <c r="AL37" s="19">
        <f t="shared" si="34"/>
        <v>0.89885600760223816</v>
      </c>
      <c r="AM37" s="19">
        <f t="shared" si="34"/>
        <v>0.96091749156887096</v>
      </c>
      <c r="AN37" s="19">
        <f t="shared" si="34"/>
        <v>1.0192069116736735</v>
      </c>
      <c r="AO37" s="19">
        <f t="shared" si="34"/>
        <v>1.0743384159582881</v>
      </c>
      <c r="AP37" s="43">
        <f t="shared" si="24"/>
        <v>1.6E-2</v>
      </c>
    </row>
    <row r="38" spans="1:44" x14ac:dyDescent="0.25">
      <c r="A38" s="15">
        <v>1.7000000000000001E-2</v>
      </c>
      <c r="B38" s="6">
        <f t="shared" si="32"/>
        <v>0.52302529832061673</v>
      </c>
      <c r="C38" s="6">
        <f t="shared" si="5"/>
        <v>2.9402533004256048E-3</v>
      </c>
      <c r="D38" s="6">
        <f t="shared" si="25"/>
        <v>0.26151264916030836</v>
      </c>
      <c r="E38" s="6">
        <f t="shared" si="6"/>
        <v>0.25854206620973702</v>
      </c>
      <c r="F38" s="6">
        <f t="shared" si="7"/>
        <v>1.1372436770271589E-2</v>
      </c>
      <c r="G38" s="6">
        <f t="shared" si="8"/>
        <v>2.2686218385135796E-2</v>
      </c>
      <c r="H38" s="6">
        <f t="shared" si="9"/>
        <v>3.7436467736399566E-3</v>
      </c>
      <c r="I38" s="6">
        <f t="shared" si="26"/>
        <v>2.0186218824159094E-2</v>
      </c>
      <c r="J38" s="6">
        <f t="shared" si="27"/>
        <v>1.2501656867423563E-3</v>
      </c>
      <c r="K38" s="9"/>
      <c r="L38" s="15">
        <f t="shared" si="28"/>
        <v>1.7000000000000001E-2</v>
      </c>
      <c r="M38" s="6">
        <f t="shared" si="33"/>
        <v>5.0187400002320873E-2</v>
      </c>
      <c r="N38" s="15">
        <f t="shared" si="10"/>
        <v>0.25005876089137319</v>
      </c>
      <c r="O38" s="15">
        <f t="shared" si="11"/>
        <v>2.3821649543162788E-3</v>
      </c>
      <c r="P38" s="15">
        <f t="shared" si="29"/>
        <v>0.25005876089137319</v>
      </c>
      <c r="Q38" s="15">
        <f t="shared" si="30"/>
        <v>1.7000000000000001E-2</v>
      </c>
      <c r="S38" s="28">
        <f t="shared" si="31"/>
        <v>1.7000000000000001E-2</v>
      </c>
      <c r="T38" s="19">
        <f t="shared" si="12"/>
        <v>2.3821649543162788E-3</v>
      </c>
      <c r="U38" s="19">
        <f t="shared" si="13"/>
        <v>3.3688899862039665E-3</v>
      </c>
      <c r="V38" s="19">
        <f t="shared" si="14"/>
        <v>4.7643299086325575E-3</v>
      </c>
      <c r="W38" s="19">
        <f t="shared" si="15"/>
        <v>5.8350886212152836E-3</v>
      </c>
      <c r="X38" s="19">
        <f t="shared" si="16"/>
        <v>6.737779972407933E-3</v>
      </c>
      <c r="Y38" s="19">
        <f t="shared" si="17"/>
        <v>7.5330670178703971E-3</v>
      </c>
      <c r="Z38" s="19">
        <f t="shared" si="18"/>
        <v>8.2520614657715773E-3</v>
      </c>
      <c r="AA38" s="19">
        <f t="shared" si="19"/>
        <v>8.9132450978315139E-3</v>
      </c>
      <c r="AB38" s="19">
        <f t="shared" si="20"/>
        <v>9.528659817265115E-3</v>
      </c>
      <c r="AC38" s="19">
        <f t="shared" si="21"/>
        <v>1.0106669958611897E-2</v>
      </c>
      <c r="AD38" s="19">
        <f t="shared" si="22"/>
        <v>1.065336554293776E-2</v>
      </c>
      <c r="AE38" s="19">
        <f t="shared" si="34"/>
        <v>0.25005876089137319</v>
      </c>
      <c r="AF38" s="19">
        <f t="shared" si="34"/>
        <v>0.35363649104279088</v>
      </c>
      <c r="AG38" s="19">
        <f t="shared" si="34"/>
        <v>0.50011752178274638</v>
      </c>
      <c r="AH38" s="19">
        <f t="shared" si="34"/>
        <v>0.61251636989648994</v>
      </c>
      <c r="AI38" s="19">
        <f t="shared" si="34"/>
        <v>0.70727298208558176</v>
      </c>
      <c r="AJ38" s="19">
        <f t="shared" si="34"/>
        <v>0.79075523329617581</v>
      </c>
      <c r="AK38" s="19">
        <f t="shared" si="34"/>
        <v>0.86622895748315143</v>
      </c>
      <c r="AL38" s="19">
        <f t="shared" si="34"/>
        <v>0.93563420981674528</v>
      </c>
      <c r="AM38" s="19">
        <f t="shared" si="34"/>
        <v>1.0002350435654928</v>
      </c>
      <c r="AN38" s="19">
        <f t="shared" si="34"/>
        <v>1.0609094731283724</v>
      </c>
      <c r="AO38" s="19">
        <f t="shared" si="34"/>
        <v>1.1182967754449527</v>
      </c>
      <c r="AP38" s="43">
        <f t="shared" si="24"/>
        <v>1.7000000000000001E-2</v>
      </c>
    </row>
    <row r="39" spans="1:44" x14ac:dyDescent="0.25">
      <c r="A39" s="15">
        <v>1.7999999999999999E-2</v>
      </c>
      <c r="B39" s="6">
        <f t="shared" si="32"/>
        <v>0.53827946574910523</v>
      </c>
      <c r="C39" s="6">
        <f t="shared" si="5"/>
        <v>3.2024939392224228E-3</v>
      </c>
      <c r="D39" s="6">
        <f t="shared" si="25"/>
        <v>0.26913973287455262</v>
      </c>
      <c r="E39" s="6">
        <f t="shared" si="6"/>
        <v>0.26590223767392418</v>
      </c>
      <c r="F39" s="6">
        <f t="shared" si="7"/>
        <v>1.204387735596885E-2</v>
      </c>
      <c r="G39" s="6">
        <f t="shared" si="8"/>
        <v>2.4021938677984425E-2</v>
      </c>
      <c r="H39" s="6">
        <f t="shared" si="9"/>
        <v>4.0775419251926756E-3</v>
      </c>
      <c r="I39" s="6">
        <f t="shared" si="26"/>
        <v>2.1521939261950323E-2</v>
      </c>
      <c r="J39" s="6">
        <f t="shared" si="27"/>
        <v>1.4012884480906743E-3</v>
      </c>
      <c r="K39" s="9"/>
      <c r="L39" s="15">
        <f t="shared" si="28"/>
        <v>1.7999999999999999E-2</v>
      </c>
      <c r="M39" s="6">
        <f t="shared" si="33"/>
        <v>5.2120311142133467E-2</v>
      </c>
      <c r="N39" s="15">
        <f t="shared" si="10"/>
        <v>0.25968949220067228</v>
      </c>
      <c r="O39" s="15">
        <f t="shared" si="11"/>
        <v>2.6945590405217813E-3</v>
      </c>
      <c r="P39" s="15">
        <f t="shared" si="29"/>
        <v>0.25968949220067228</v>
      </c>
      <c r="Q39" s="15">
        <f t="shared" si="30"/>
        <v>1.7999999999999999E-2</v>
      </c>
      <c r="S39" s="28">
        <f t="shared" si="31"/>
        <v>1.7999999999999999E-2</v>
      </c>
      <c r="T39" s="19">
        <f t="shared" si="12"/>
        <v>2.6945590405217813E-3</v>
      </c>
      <c r="U39" s="19">
        <f t="shared" si="13"/>
        <v>3.810681939720938E-3</v>
      </c>
      <c r="V39" s="19">
        <f t="shared" si="14"/>
        <v>5.3891180810435625E-3</v>
      </c>
      <c r="W39" s="19">
        <f t="shared" si="15"/>
        <v>6.600294731081785E-3</v>
      </c>
      <c r="X39" s="19">
        <f t="shared" si="16"/>
        <v>7.621363879441876E-3</v>
      </c>
      <c r="Y39" s="19">
        <f t="shared" si="17"/>
        <v>8.5209438578467724E-3</v>
      </c>
      <c r="Z39" s="19">
        <f t="shared" si="18"/>
        <v>9.33422632435554E-3</v>
      </c>
      <c r="AA39" s="19">
        <f t="shared" si="19"/>
        <v>1.0082116738066827E-2</v>
      </c>
      <c r="AB39" s="19">
        <f t="shared" si="20"/>
        <v>1.0778236162087125E-2</v>
      </c>
      <c r="AC39" s="19">
        <f t="shared" si="21"/>
        <v>1.1432045819162811E-2</v>
      </c>
      <c r="AD39" s="19">
        <f t="shared" si="22"/>
        <v>1.2050434367986626E-2</v>
      </c>
      <c r="AE39" s="19">
        <f t="shared" si="34"/>
        <v>0.25968949220067228</v>
      </c>
      <c r="AF39" s="19">
        <f t="shared" si="34"/>
        <v>0.36725640187597286</v>
      </c>
      <c r="AG39" s="19">
        <f t="shared" si="34"/>
        <v>0.51937898440134456</v>
      </c>
      <c r="AH39" s="19">
        <f t="shared" si="34"/>
        <v>0.63610674745411888</v>
      </c>
      <c r="AI39" s="19">
        <f t="shared" si="34"/>
        <v>0.73451280375194572</v>
      </c>
      <c r="AJ39" s="19">
        <f t="shared" si="34"/>
        <v>0.8212102797666565</v>
      </c>
      <c r="AK39" s="19">
        <f t="shared" si="34"/>
        <v>0.89959078936665215</v>
      </c>
      <c r="AL39" s="19">
        <f t="shared" si="34"/>
        <v>0.97166910676021923</v>
      </c>
      <c r="AM39" s="19">
        <f t="shared" si="34"/>
        <v>1.0387579688026891</v>
      </c>
      <c r="AN39" s="19">
        <f t="shared" si="34"/>
        <v>1.1017692056279182</v>
      </c>
      <c r="AO39" s="19">
        <f t="shared" si="34"/>
        <v>1.1613667152062093</v>
      </c>
      <c r="AP39" s="43">
        <f t="shared" si="24"/>
        <v>1.7999999999999999E-2</v>
      </c>
    </row>
    <row r="40" spans="1:44" x14ac:dyDescent="0.25">
      <c r="A40" s="15">
        <v>1.9E-2</v>
      </c>
      <c r="B40" s="6">
        <f t="shared" si="32"/>
        <v>0.55312302876105424</v>
      </c>
      <c r="C40" s="6">
        <f t="shared" si="5"/>
        <v>3.4719868149152983E-3</v>
      </c>
      <c r="D40" s="6">
        <f t="shared" si="25"/>
        <v>0.27656151438052712</v>
      </c>
      <c r="E40" s="6">
        <f t="shared" si="6"/>
        <v>0.27304944607158621</v>
      </c>
      <c r="F40" s="6">
        <f t="shared" si="7"/>
        <v>1.2715597357428943E-2</v>
      </c>
      <c r="G40" s="6">
        <f t="shared" si="8"/>
        <v>2.5357798678714471E-2</v>
      </c>
      <c r="H40" s="6">
        <f t="shared" si="9"/>
        <v>4.4206709115492421E-3</v>
      </c>
      <c r="I40" s="6">
        <f t="shared" si="26"/>
        <v>2.2857799443562084E-2</v>
      </c>
      <c r="J40" s="6">
        <f t="shared" si="27"/>
        <v>1.5609986017410832E-3</v>
      </c>
      <c r="K40" s="9"/>
      <c r="L40" s="15">
        <f t="shared" si="28"/>
        <v>1.9E-2</v>
      </c>
      <c r="M40" s="6">
        <f t="shared" si="33"/>
        <v>5.4016223190336402E-2</v>
      </c>
      <c r="N40" s="15">
        <f t="shared" si="10"/>
        <v>0.26913587550625745</v>
      </c>
      <c r="O40" s="15">
        <f t="shared" si="11"/>
        <v>3.0275733242180517E-3</v>
      </c>
      <c r="P40" s="15">
        <f t="shared" si="29"/>
        <v>0.26913587550625745</v>
      </c>
      <c r="Q40" s="15">
        <f t="shared" si="30"/>
        <v>1.9E-2</v>
      </c>
      <c r="S40" s="28">
        <f t="shared" si="31"/>
        <v>1.9E-2</v>
      </c>
      <c r="T40" s="19">
        <f t="shared" si="12"/>
        <v>3.0275733242180517E-3</v>
      </c>
      <c r="U40" s="19">
        <f t="shared" si="13"/>
        <v>4.2816352561881651E-3</v>
      </c>
      <c r="V40" s="19">
        <f t="shared" si="14"/>
        <v>6.0551466484361034E-3</v>
      </c>
      <c r="W40" s="19">
        <f t="shared" si="15"/>
        <v>7.4160098031960881E-3</v>
      </c>
      <c r="X40" s="19">
        <f t="shared" si="16"/>
        <v>8.5632705123763302E-3</v>
      </c>
      <c r="Y40" s="19">
        <f t="shared" si="17"/>
        <v>9.5740274876964637E-3</v>
      </c>
      <c r="Z40" s="19">
        <f t="shared" si="18"/>
        <v>1.0487821642371735E-2</v>
      </c>
      <c r="AA40" s="19">
        <f t="shared" si="19"/>
        <v>1.1328142092560216E-2</v>
      </c>
      <c r="AB40" s="19">
        <f t="shared" si="20"/>
        <v>1.2110293296872207E-2</v>
      </c>
      <c r="AC40" s="19">
        <f t="shared" si="21"/>
        <v>1.2844905768564495E-2</v>
      </c>
      <c r="AD40" s="19">
        <f t="shared" si="22"/>
        <v>1.3539719519633151E-2</v>
      </c>
      <c r="AE40" s="19">
        <f t="shared" si="34"/>
        <v>0.26913587550625745</v>
      </c>
      <c r="AF40" s="19">
        <f t="shared" si="34"/>
        <v>0.38061560526210625</v>
      </c>
      <c r="AG40" s="19">
        <f t="shared" si="34"/>
        <v>0.5382717510125149</v>
      </c>
      <c r="AH40" s="19">
        <f t="shared" si="34"/>
        <v>0.65924556646754806</v>
      </c>
      <c r="AI40" s="19">
        <f t="shared" si="34"/>
        <v>0.7612312105242125</v>
      </c>
      <c r="AJ40" s="19">
        <f t="shared" si="34"/>
        <v>0.85108236666329606</v>
      </c>
      <c r="AK40" s="19">
        <f t="shared" si="34"/>
        <v>0.93231402103274019</v>
      </c>
      <c r="AL40" s="19">
        <f t="shared" si="34"/>
        <v>1.0070142366338604</v>
      </c>
      <c r="AM40" s="19">
        <f t="shared" si="34"/>
        <v>1.0765435020250298</v>
      </c>
      <c r="AN40" s="19">
        <f t="shared" si="34"/>
        <v>1.1418468157863186</v>
      </c>
      <c r="AO40" s="19">
        <f t="shared" si="34"/>
        <v>1.2036122256318247</v>
      </c>
      <c r="AP40" s="43">
        <f t="shared" si="24"/>
        <v>1.9E-2</v>
      </c>
    </row>
    <row r="41" spans="1:44" x14ac:dyDescent="0.25">
      <c r="A41" s="15">
        <v>0.02</v>
      </c>
      <c r="B41" s="6">
        <f t="shared" si="32"/>
        <v>0.56758821841665608</v>
      </c>
      <c r="C41" s="6">
        <f t="shared" si="5"/>
        <v>3.748527302081972E-3</v>
      </c>
      <c r="D41" s="6">
        <f t="shared" si="25"/>
        <v>0.28379410920832804</v>
      </c>
      <c r="E41" s="6">
        <f t="shared" si="6"/>
        <v>0.28000000000000019</v>
      </c>
      <c r="F41" s="6">
        <f t="shared" si="7"/>
        <v>1.3387597507435605E-2</v>
      </c>
      <c r="G41" s="6">
        <f t="shared" si="8"/>
        <v>2.6693798753717801E-2</v>
      </c>
      <c r="H41" s="6">
        <f t="shared" si="9"/>
        <v>4.7727731955301781E-3</v>
      </c>
      <c r="I41" s="6">
        <f t="shared" si="26"/>
        <v>2.419379974167651E-2</v>
      </c>
      <c r="J41" s="6">
        <f t="shared" si="27"/>
        <v>1.7292909351286155E-3</v>
      </c>
      <c r="K41" s="9"/>
      <c r="L41" s="15">
        <f t="shared" si="28"/>
        <v>0.02</v>
      </c>
      <c r="M41" s="6">
        <f t="shared" si="33"/>
        <v>5.5877658774809935E-2</v>
      </c>
      <c r="N41" s="15">
        <f t="shared" si="10"/>
        <v>0.27841047980357186</v>
      </c>
      <c r="O41" s="15">
        <f t="shared" si="11"/>
        <v>3.3813588825233557E-3</v>
      </c>
      <c r="P41" s="15">
        <f t="shared" si="29"/>
        <v>0.27841047980357186</v>
      </c>
      <c r="Q41" s="15">
        <f t="shared" si="30"/>
        <v>0.02</v>
      </c>
      <c r="S41" s="28">
        <f t="shared" si="31"/>
        <v>0.02</v>
      </c>
      <c r="T41" s="19">
        <f t="shared" si="12"/>
        <v>3.3813588825233557E-3</v>
      </c>
      <c r="U41" s="19">
        <f t="shared" si="13"/>
        <v>4.7819635909152631E-3</v>
      </c>
      <c r="V41" s="19">
        <f t="shared" si="14"/>
        <v>6.7627177650467114E-3</v>
      </c>
      <c r="W41" s="19">
        <f t="shared" si="15"/>
        <v>8.2826038994097476E-3</v>
      </c>
      <c r="X41" s="19">
        <f t="shared" si="16"/>
        <v>9.5639271818305262E-3</v>
      </c>
      <c r="Y41" s="19">
        <f t="shared" si="17"/>
        <v>1.0692795655215522E-2</v>
      </c>
      <c r="Z41" s="19">
        <f t="shared" si="18"/>
        <v>1.171337076630955E-2</v>
      </c>
      <c r="AA41" s="19">
        <f t="shared" si="19"/>
        <v>1.2651886440127194E-2</v>
      </c>
      <c r="AB41" s="19">
        <f t="shared" si="20"/>
        <v>1.3525435530093423E-2</v>
      </c>
      <c r="AC41" s="19">
        <f t="shared" si="21"/>
        <v>1.4345890772745789E-2</v>
      </c>
      <c r="AD41" s="19">
        <f t="shared" si="22"/>
        <v>1.5121896635289895E-2</v>
      </c>
      <c r="AE41" s="19">
        <f t="shared" si="34"/>
        <v>0.27841047980357186</v>
      </c>
      <c r="AF41" s="19">
        <f t="shared" si="34"/>
        <v>0.39373187644501206</v>
      </c>
      <c r="AG41" s="19">
        <f t="shared" si="34"/>
        <v>0.55682095960714373</v>
      </c>
      <c r="AH41" s="19">
        <f t="shared" si="34"/>
        <v>0.68196361456219246</v>
      </c>
      <c r="AI41" s="19">
        <f t="shared" si="34"/>
        <v>0.78746375289002413</v>
      </c>
      <c r="AJ41" s="19">
        <f t="shared" si="34"/>
        <v>0.88041124063959497</v>
      </c>
      <c r="AK41" s="19">
        <f t="shared" si="34"/>
        <v>0.96444219275883059</v>
      </c>
      <c r="AL41" s="19">
        <f t="shared" si="34"/>
        <v>1.041716628312312</v>
      </c>
      <c r="AM41" s="19">
        <f t="shared" si="34"/>
        <v>1.1136419192142875</v>
      </c>
      <c r="AN41" s="19">
        <f t="shared" si="34"/>
        <v>1.1811956293350361</v>
      </c>
      <c r="AO41" s="19">
        <f t="shared" si="34"/>
        <v>1.2450895169782379</v>
      </c>
      <c r="AP41" s="43">
        <f t="shared" si="24"/>
        <v>0.02</v>
      </c>
    </row>
    <row r="42" spans="1:44" x14ac:dyDescent="0.25">
      <c r="A42" s="15">
        <v>2.1000000000000001E-2</v>
      </c>
      <c r="B42" s="6">
        <f t="shared" si="32"/>
        <v>0.58170327781347719</v>
      </c>
      <c r="C42" s="6">
        <f t="shared" si="5"/>
        <v>4.0319260485223163E-3</v>
      </c>
      <c r="D42" s="6">
        <f t="shared" si="25"/>
        <v>0.2908516389067386</v>
      </c>
      <c r="E42" s="6">
        <f t="shared" si="6"/>
        <v>0.28676819907374668</v>
      </c>
      <c r="F42" s="6">
        <f t="shared" si="7"/>
        <v>1.4059878541432856E-2</v>
      </c>
      <c r="G42" s="6">
        <f t="shared" si="8"/>
        <v>2.8029939270716429E-2</v>
      </c>
      <c r="H42" s="6">
        <f t="shared" si="9"/>
        <v>5.1336076864263976E-3</v>
      </c>
      <c r="I42" s="6">
        <f t="shared" si="26"/>
        <v>2.552994053099672E-2</v>
      </c>
      <c r="J42" s="6">
        <f t="shared" si="27"/>
        <v>1.9061602355788044E-3</v>
      </c>
      <c r="K42" s="9"/>
      <c r="L42" s="15">
        <f t="shared" si="28"/>
        <v>2.1000000000000001E-2</v>
      </c>
      <c r="M42" s="6">
        <f t="shared" si="33"/>
        <v>5.7706849105480247E-2</v>
      </c>
      <c r="N42" s="15">
        <f t="shared" si="10"/>
        <v>0.28752442209786777</v>
      </c>
      <c r="O42" s="15">
        <f t="shared" si="11"/>
        <v>3.7560581508184082E-3</v>
      </c>
      <c r="P42" s="15">
        <f t="shared" si="29"/>
        <v>0.28752442209786777</v>
      </c>
      <c r="Q42" s="15">
        <f t="shared" si="30"/>
        <v>2.1000000000000001E-2</v>
      </c>
      <c r="S42" s="28">
        <f t="shared" si="31"/>
        <v>2.1000000000000001E-2</v>
      </c>
      <c r="T42" s="19">
        <f t="shared" si="12"/>
        <v>3.7560581508184082E-3</v>
      </c>
      <c r="U42" s="19">
        <f t="shared" si="13"/>
        <v>5.3118683779494018E-3</v>
      </c>
      <c r="V42" s="19">
        <f t="shared" si="14"/>
        <v>7.5121163016368163E-3</v>
      </c>
      <c r="W42" s="19">
        <f t="shared" si="15"/>
        <v>9.2004259137268441E-3</v>
      </c>
      <c r="X42" s="19">
        <f t="shared" si="16"/>
        <v>1.0623736755898804E-2</v>
      </c>
      <c r="Y42" s="19">
        <f t="shared" si="17"/>
        <v>1.1877698780626406E-2</v>
      </c>
      <c r="Z42" s="19">
        <f t="shared" si="18"/>
        <v>1.3011367106801376E-2</v>
      </c>
      <c r="AA42" s="19">
        <f t="shared" si="19"/>
        <v>1.405388272516217E-2</v>
      </c>
      <c r="AB42" s="19">
        <f t="shared" si="20"/>
        <v>1.5024232603273633E-2</v>
      </c>
      <c r="AC42" s="19">
        <f t="shared" si="21"/>
        <v>1.5935605133848202E-2</v>
      </c>
      <c r="AD42" s="19">
        <f t="shared" si="22"/>
        <v>1.6797602705344236E-2</v>
      </c>
      <c r="AE42" s="19">
        <f t="shared" ref="AE42:AO51" si="35">$M42*AE$21^0.5/RMannings_n*(Diameter/1000)^(2/3)</f>
        <v>0.28752442209786777</v>
      </c>
      <c r="AF42" s="19">
        <f t="shared" si="35"/>
        <v>0.40662093724429105</v>
      </c>
      <c r="AG42" s="19">
        <f t="shared" si="35"/>
        <v>0.57504884419573554</v>
      </c>
      <c r="AH42" s="19">
        <f t="shared" si="35"/>
        <v>0.70428812272838814</v>
      </c>
      <c r="AI42" s="19">
        <f t="shared" si="35"/>
        <v>0.81324187448858209</v>
      </c>
      <c r="AJ42" s="19">
        <f t="shared" si="35"/>
        <v>0.90923205675291074</v>
      </c>
      <c r="AK42" s="19">
        <f t="shared" si="35"/>
        <v>0.99601381498077335</v>
      </c>
      <c r="AL42" s="19">
        <f t="shared" si="35"/>
        <v>1.0758178778203957</v>
      </c>
      <c r="AM42" s="19">
        <f t="shared" si="35"/>
        <v>1.1500976883914711</v>
      </c>
      <c r="AN42" s="19">
        <f t="shared" si="35"/>
        <v>1.2198628117328729</v>
      </c>
      <c r="AO42" s="19">
        <f t="shared" si="35"/>
        <v>1.28584830600435</v>
      </c>
      <c r="AP42" s="43">
        <f t="shared" si="24"/>
        <v>2.1000000000000001E-2</v>
      </c>
    </row>
    <row r="43" spans="1:44" x14ac:dyDescent="0.25">
      <c r="A43" s="15">
        <v>2.1999999999999999E-2</v>
      </c>
      <c r="B43" s="6">
        <f t="shared" si="32"/>
        <v>0.59549312015054667</v>
      </c>
      <c r="C43" s="6">
        <f t="shared" si="5"/>
        <v>4.32200713808506E-3</v>
      </c>
      <c r="D43" s="6">
        <f t="shared" si="25"/>
        <v>0.29774656007527334</v>
      </c>
      <c r="E43" s="6">
        <f t="shared" si="6"/>
        <v>0.2933666647729426</v>
      </c>
      <c r="F43" s="6">
        <f t="shared" si="7"/>
        <v>1.4732441197537456E-2</v>
      </c>
      <c r="G43" s="6">
        <f t="shared" si="8"/>
        <v>2.9366220598768727E-2</v>
      </c>
      <c r="H43" s="6">
        <f t="shared" si="9"/>
        <v>5.5029504008375458E-3</v>
      </c>
      <c r="I43" s="6">
        <f t="shared" si="26"/>
        <v>2.6866222188288314E-2</v>
      </c>
      <c r="J43" s="6">
        <f t="shared" si="27"/>
        <v>2.0916012903183638E-3</v>
      </c>
      <c r="K43" s="9"/>
      <c r="L43" s="15">
        <f t="shared" si="28"/>
        <v>2.1999999999999999E-2</v>
      </c>
      <c r="M43" s="6">
        <f t="shared" si="33"/>
        <v>5.9505779880412779E-2</v>
      </c>
      <c r="N43" s="15">
        <f t="shared" si="10"/>
        <v>0.29648759613135395</v>
      </c>
      <c r="O43" s="15">
        <f t="shared" si="11"/>
        <v>4.1518056821401904E-3</v>
      </c>
      <c r="P43" s="15">
        <f t="shared" si="29"/>
        <v>0.29648759613135395</v>
      </c>
      <c r="Q43" s="15">
        <f t="shared" si="30"/>
        <v>2.1999999999999999E-2</v>
      </c>
      <c r="S43" s="28">
        <f t="shared" si="31"/>
        <v>2.1999999999999999E-2</v>
      </c>
      <c r="T43" s="19">
        <f t="shared" si="12"/>
        <v>4.1518056821401904E-3</v>
      </c>
      <c r="U43" s="19">
        <f t="shared" si="13"/>
        <v>5.8715399040203389E-3</v>
      </c>
      <c r="V43" s="19">
        <f t="shared" si="14"/>
        <v>8.3036113642803808E-3</v>
      </c>
      <c r="W43" s="19">
        <f t="shared" si="15"/>
        <v>1.0169805432431313E-2</v>
      </c>
      <c r="X43" s="19">
        <f t="shared" si="16"/>
        <v>1.1743079808040678E-2</v>
      </c>
      <c r="Y43" s="19">
        <f t="shared" si="17"/>
        <v>1.3129162357992065E-2</v>
      </c>
      <c r="Z43" s="19">
        <f t="shared" si="18"/>
        <v>1.4382276769239947E-2</v>
      </c>
      <c r="AA43" s="19">
        <f t="shared" si="19"/>
        <v>1.553463439902987E-2</v>
      </c>
      <c r="AB43" s="19">
        <f t="shared" si="20"/>
        <v>1.6607222728560762E-2</v>
      </c>
      <c r="AC43" s="19">
        <f t="shared" si="21"/>
        <v>1.7614619712061016E-2</v>
      </c>
      <c r="AD43" s="19">
        <f t="shared" si="22"/>
        <v>1.8567439469270704E-2</v>
      </c>
      <c r="AE43" s="19">
        <f t="shared" si="35"/>
        <v>0.29648759613135395</v>
      </c>
      <c r="AF43" s="19">
        <f t="shared" si="35"/>
        <v>0.41929677952435762</v>
      </c>
      <c r="AG43" s="19">
        <f t="shared" si="35"/>
        <v>0.5929751922627079</v>
      </c>
      <c r="AH43" s="19">
        <f t="shared" si="35"/>
        <v>0.72624332558619298</v>
      </c>
      <c r="AI43" s="19">
        <f t="shared" si="35"/>
        <v>0.83859355904871524</v>
      </c>
      <c r="AJ43" s="19">
        <f t="shared" si="35"/>
        <v>0.93757610176320549</v>
      </c>
      <c r="AK43" s="19">
        <f t="shared" si="35"/>
        <v>1.0270631606269338</v>
      </c>
      <c r="AL43" s="19">
        <f t="shared" si="35"/>
        <v>1.1093550041517297</v>
      </c>
      <c r="AM43" s="19">
        <f t="shared" si="35"/>
        <v>1.1859503845254158</v>
      </c>
      <c r="AN43" s="19">
        <f t="shared" si="35"/>
        <v>1.2578903385730729</v>
      </c>
      <c r="AO43" s="19">
        <f t="shared" si="35"/>
        <v>1.3259328388704223</v>
      </c>
      <c r="AP43" s="43">
        <f t="shared" si="24"/>
        <v>2.1999999999999999E-2</v>
      </c>
    </row>
    <row r="44" spans="1:44" x14ac:dyDescent="0.25">
      <c r="A44" s="15">
        <v>2.3E-2</v>
      </c>
      <c r="B44" s="6">
        <f t="shared" si="32"/>
        <v>0.60897985345655625</v>
      </c>
      <c r="C44" s="6">
        <f t="shared" si="5"/>
        <v>4.6186065493188239E-3</v>
      </c>
      <c r="D44" s="6">
        <f t="shared" si="25"/>
        <v>0.30448992672827813</v>
      </c>
      <c r="E44" s="6">
        <f t="shared" si="6"/>
        <v>0.29980660433019168</v>
      </c>
      <c r="F44" s="6">
        <f t="shared" si="7"/>
        <v>1.5405286216550875E-2</v>
      </c>
      <c r="G44" s="6">
        <f t="shared" si="8"/>
        <v>3.0702643108275439E-2</v>
      </c>
      <c r="H44" s="6">
        <f t="shared" si="9"/>
        <v>5.8805925001655405E-3</v>
      </c>
      <c r="I44" s="6">
        <f t="shared" si="26"/>
        <v>2.8202645092420504E-2</v>
      </c>
      <c r="J44" s="6">
        <f t="shared" si="27"/>
        <v>2.2856088864858025E-3</v>
      </c>
      <c r="K44" s="9"/>
      <c r="L44" s="15">
        <f t="shared" si="28"/>
        <v>2.3E-2</v>
      </c>
      <c r="M44" s="6">
        <f t="shared" si="33"/>
        <v>6.127622820837432E-2</v>
      </c>
      <c r="N44" s="15">
        <f t="shared" si="10"/>
        <v>0.30530885634989074</v>
      </c>
      <c r="O44" s="15">
        <f t="shared" si="11"/>
        <v>4.5687288065485712E-3</v>
      </c>
      <c r="P44" s="15">
        <f t="shared" si="29"/>
        <v>0.30530885634989074</v>
      </c>
      <c r="Q44" s="15">
        <f t="shared" si="30"/>
        <v>2.3E-2</v>
      </c>
      <c r="S44" s="28">
        <f t="shared" si="31"/>
        <v>2.3E-2</v>
      </c>
      <c r="T44" s="19">
        <f t="shared" si="12"/>
        <v>4.5687288065485712E-3</v>
      </c>
      <c r="U44" s="19">
        <f t="shared" si="13"/>
        <v>6.461158241025635E-3</v>
      </c>
      <c r="V44" s="19">
        <f t="shared" si="14"/>
        <v>9.1374576130971424E-3</v>
      </c>
      <c r="W44" s="19">
        <f t="shared" si="15"/>
        <v>1.1191054349198757E-2</v>
      </c>
      <c r="X44" s="19">
        <f t="shared" si="16"/>
        <v>1.292231648205127E-2</v>
      </c>
      <c r="Y44" s="19">
        <f t="shared" si="17"/>
        <v>1.4447589040316287E-2</v>
      </c>
      <c r="Z44" s="19">
        <f t="shared" si="18"/>
        <v>1.5826540837891295E-2</v>
      </c>
      <c r="AA44" s="19">
        <f t="shared" si="19"/>
        <v>1.709461788718936E-2</v>
      </c>
      <c r="AB44" s="19">
        <f t="shared" si="20"/>
        <v>1.8274915226194285E-2</v>
      </c>
      <c r="AC44" s="19">
        <f t="shared" si="21"/>
        <v>1.9383474723076902E-2</v>
      </c>
      <c r="AD44" s="19">
        <f t="shared" si="22"/>
        <v>2.0431976364408182E-2</v>
      </c>
      <c r="AE44" s="19">
        <f t="shared" si="35"/>
        <v>0.30530885634989074</v>
      </c>
      <c r="AF44" s="19">
        <f t="shared" si="35"/>
        <v>0.43177192536263459</v>
      </c>
      <c r="AG44" s="19">
        <f t="shared" si="35"/>
        <v>0.61061771269978149</v>
      </c>
      <c r="AH44" s="19">
        <f t="shared" si="35"/>
        <v>0.74785091200992015</v>
      </c>
      <c r="AI44" s="19">
        <f t="shared" si="35"/>
        <v>0.86354385072526918</v>
      </c>
      <c r="AJ44" s="19">
        <f t="shared" si="35"/>
        <v>0.96547137588681631</v>
      </c>
      <c r="AK44" s="19">
        <f t="shared" si="35"/>
        <v>1.0576209023975174</v>
      </c>
      <c r="AL44" s="19">
        <f t="shared" si="35"/>
        <v>1.1423611376090732</v>
      </c>
      <c r="AM44" s="19">
        <f t="shared" si="35"/>
        <v>1.221235425399563</v>
      </c>
      <c r="AN44" s="19">
        <f t="shared" si="35"/>
        <v>1.2953157760879035</v>
      </c>
      <c r="AO44" s="19">
        <f t="shared" si="35"/>
        <v>1.3653827138621479</v>
      </c>
      <c r="AP44" s="43">
        <f t="shared" si="24"/>
        <v>2.3E-2</v>
      </c>
    </row>
    <row r="45" spans="1:44" x14ac:dyDescent="0.25">
      <c r="A45" s="15">
        <v>2.4E-2</v>
      </c>
      <c r="B45" s="6">
        <f t="shared" si="32"/>
        <v>0.62218320358392276</v>
      </c>
      <c r="C45" s="6">
        <f t="shared" si="5"/>
        <v>4.9215708513384998E-3</v>
      </c>
      <c r="D45" s="6">
        <f t="shared" si="25"/>
        <v>0.31109160179196138</v>
      </c>
      <c r="E45" s="6">
        <f t="shared" si="6"/>
        <v>0.30609802351534388</v>
      </c>
      <c r="F45" s="6">
        <f t="shared" si="7"/>
        <v>1.6078414341972366E-2</v>
      </c>
      <c r="G45" s="6">
        <f t="shared" si="8"/>
        <v>3.2039207170986184E-2</v>
      </c>
      <c r="H45" s="6">
        <f t="shared" si="9"/>
        <v>6.2663386301400788E-3</v>
      </c>
      <c r="I45" s="6">
        <f t="shared" si="26"/>
        <v>2.9539209624407665E-2</v>
      </c>
      <c r="J45" s="6">
        <f t="shared" si="27"/>
        <v>2.4881778111423575E-3</v>
      </c>
      <c r="K45" s="9"/>
      <c r="L45" s="15">
        <f t="shared" si="28"/>
        <v>2.4E-2</v>
      </c>
      <c r="M45" s="6">
        <f t="shared" si="33"/>
        <v>6.3019792619061141E-2</v>
      </c>
      <c r="N45" s="15">
        <f t="shared" si="10"/>
        <v>0.31399616742897596</v>
      </c>
      <c r="O45" s="15">
        <f t="shared" si="11"/>
        <v>5.0069482075634627E-3</v>
      </c>
      <c r="P45" s="15">
        <f t="shared" si="29"/>
        <v>0.31399616742897596</v>
      </c>
      <c r="Q45" s="15">
        <f t="shared" si="30"/>
        <v>2.4E-2</v>
      </c>
      <c r="S45" s="28">
        <f t="shared" si="31"/>
        <v>2.4E-2</v>
      </c>
      <c r="T45" s="19">
        <f t="shared" si="12"/>
        <v>5.0069482075634627E-3</v>
      </c>
      <c r="U45" s="19">
        <f t="shared" si="13"/>
        <v>7.0808940612359086E-3</v>
      </c>
      <c r="V45" s="19">
        <f t="shared" si="14"/>
        <v>1.0013896415126925E-2</v>
      </c>
      <c r="W45" s="19">
        <f t="shared" si="15"/>
        <v>1.2264468277073323E-2</v>
      </c>
      <c r="X45" s="19">
        <f t="shared" si="16"/>
        <v>1.4161788122471817E-2</v>
      </c>
      <c r="Y45" s="19">
        <f t="shared" si="17"/>
        <v>1.5833360462398048E-2</v>
      </c>
      <c r="Z45" s="19">
        <f t="shared" si="18"/>
        <v>1.7344577372731682E-2</v>
      </c>
      <c r="AA45" s="19">
        <f t="shared" si="19"/>
        <v>1.8734284746024382E-2</v>
      </c>
      <c r="AB45" s="19">
        <f t="shared" si="20"/>
        <v>2.0027792830253851E-2</v>
      </c>
      <c r="AC45" s="19">
        <f t="shared" si="21"/>
        <v>2.1242682183707725E-2</v>
      </c>
      <c r="AD45" s="19">
        <f t="shared" si="22"/>
        <v>2.239175310386526E-2</v>
      </c>
      <c r="AE45" s="19">
        <f t="shared" si="35"/>
        <v>0.31399616742897596</v>
      </c>
      <c r="AF45" s="19">
        <f t="shared" si="35"/>
        <v>0.44405763851123092</v>
      </c>
      <c r="AG45" s="19">
        <f t="shared" si="35"/>
        <v>0.62799233485795192</v>
      </c>
      <c r="AH45" s="19">
        <f t="shared" si="35"/>
        <v>0.76913039139050621</v>
      </c>
      <c r="AI45" s="19">
        <f t="shared" si="35"/>
        <v>0.88811527702246185</v>
      </c>
      <c r="AJ45" s="19">
        <f t="shared" si="35"/>
        <v>0.99294306563914081</v>
      </c>
      <c r="AK45" s="19">
        <f t="shared" si="35"/>
        <v>1.0877146307377807</v>
      </c>
      <c r="AL45" s="19">
        <f t="shared" si="35"/>
        <v>1.1748660792793355</v>
      </c>
      <c r="AM45" s="19">
        <f t="shared" si="35"/>
        <v>1.2559846697159038</v>
      </c>
      <c r="AN45" s="19">
        <f t="shared" si="35"/>
        <v>1.3321729155336928</v>
      </c>
      <c r="AO45" s="19">
        <f t="shared" si="35"/>
        <v>1.4042335500911913</v>
      </c>
      <c r="AP45" s="43">
        <f t="shared" si="24"/>
        <v>2.4E-2</v>
      </c>
    </row>
    <row r="46" spans="1:44" x14ac:dyDescent="0.25">
      <c r="A46" s="15">
        <v>2.5000000000000001E-2</v>
      </c>
      <c r="B46" s="6">
        <f t="shared" si="32"/>
        <v>0.63512085858304301</v>
      </c>
      <c r="C46" s="6">
        <f t="shared" si="5"/>
        <v>5.2307560918993801E-3</v>
      </c>
      <c r="D46" s="6">
        <f t="shared" si="25"/>
        <v>0.31756042929152151</v>
      </c>
      <c r="E46" s="6">
        <f t="shared" si="6"/>
        <v>0.31224989991992003</v>
      </c>
      <c r="F46" s="6">
        <f t="shared" si="7"/>
        <v>1.6751826320011202E-2</v>
      </c>
      <c r="G46" s="6">
        <f t="shared" si="8"/>
        <v>3.3375913160005599E-2</v>
      </c>
      <c r="H46" s="6">
        <f t="shared" si="9"/>
        <v>6.660005505070646E-3</v>
      </c>
      <c r="I46" s="6">
        <f t="shared" si="26"/>
        <v>3.0875916167450401E-2</v>
      </c>
      <c r="J46" s="6">
        <f t="shared" si="27"/>
        <v>2.6993028512828079E-3</v>
      </c>
      <c r="K46" s="9"/>
      <c r="L46" s="15">
        <f t="shared" si="28"/>
        <v>2.5000000000000001E-2</v>
      </c>
      <c r="M46" s="6">
        <f t="shared" si="33"/>
        <v>6.4737917688432359E-2</v>
      </c>
      <c r="N46" s="15">
        <f t="shared" si="10"/>
        <v>0.32255672696948823</v>
      </c>
      <c r="O46" s="15">
        <f t="shared" si="11"/>
        <v>5.466578429235233E-3</v>
      </c>
      <c r="P46" s="15">
        <f t="shared" si="29"/>
        <v>0.32255672696948823</v>
      </c>
      <c r="Q46" s="15">
        <f t="shared" si="30"/>
        <v>2.5000000000000001E-2</v>
      </c>
      <c r="S46" s="28">
        <f t="shared" si="31"/>
        <v>2.5000000000000001E-2</v>
      </c>
      <c r="T46" s="19">
        <f t="shared" si="12"/>
        <v>5.466578429235233E-3</v>
      </c>
      <c r="U46" s="19">
        <f t="shared" si="13"/>
        <v>7.7309093544006783E-3</v>
      </c>
      <c r="V46" s="19">
        <f t="shared" si="14"/>
        <v>1.0933156858470466E-2</v>
      </c>
      <c r="W46" s="19">
        <f t="shared" si="15"/>
        <v>1.3390327790531479E-2</v>
      </c>
      <c r="X46" s="19">
        <f t="shared" si="16"/>
        <v>1.5461818708801357E-2</v>
      </c>
      <c r="Y46" s="19">
        <f t="shared" si="17"/>
        <v>1.7286838844328929E-2</v>
      </c>
      <c r="Z46" s="19">
        <f t="shared" si="18"/>
        <v>1.893678316599098E-2</v>
      </c>
      <c r="AA46" s="19">
        <f t="shared" si="19"/>
        <v>2.0454063560127102E-2</v>
      </c>
      <c r="AB46" s="19">
        <f t="shared" si="20"/>
        <v>2.1866313716940932E-2</v>
      </c>
      <c r="AC46" s="19">
        <f t="shared" si="21"/>
        <v>2.319272806320203E-2</v>
      </c>
      <c r="AD46" s="19">
        <f t="shared" si="22"/>
        <v>2.4447281944208008E-2</v>
      </c>
      <c r="AE46" s="19">
        <f t="shared" si="35"/>
        <v>0.32255672696948823</v>
      </c>
      <c r="AF46" s="19">
        <f t="shared" si="35"/>
        <v>0.45616409791492574</v>
      </c>
      <c r="AG46" s="19">
        <f t="shared" si="35"/>
        <v>0.64511345393897646</v>
      </c>
      <c r="AH46" s="19">
        <f t="shared" si="35"/>
        <v>0.79009939417747543</v>
      </c>
      <c r="AI46" s="19">
        <f t="shared" si="35"/>
        <v>0.91232819582985147</v>
      </c>
      <c r="AJ46" s="19">
        <f t="shared" si="35"/>
        <v>1.020013931832644</v>
      </c>
      <c r="AK46" s="19">
        <f t="shared" si="35"/>
        <v>1.1173692788685519</v>
      </c>
      <c r="AL46" s="19">
        <f t="shared" si="35"/>
        <v>1.206896760119011</v>
      </c>
      <c r="AM46" s="19">
        <f t="shared" si="35"/>
        <v>1.2902269078779529</v>
      </c>
      <c r="AN46" s="19">
        <f t="shared" si="35"/>
        <v>1.368492293744777</v>
      </c>
      <c r="AO46" s="19">
        <f t="shared" si="35"/>
        <v>1.4425175362072307</v>
      </c>
      <c r="AP46" s="43">
        <f t="shared" si="24"/>
        <v>2.5000000000000001E-2</v>
      </c>
    </row>
    <row r="47" spans="1:44" x14ac:dyDescent="0.25">
      <c r="A47" s="15">
        <v>2.5999999999999999E-2</v>
      </c>
      <c r="B47" s="6">
        <f t="shared" si="32"/>
        <v>0.64780875160992712</v>
      </c>
      <c r="C47" s="6">
        <f t="shared" si="5"/>
        <v>5.546026842693258E-3</v>
      </c>
      <c r="D47" s="6">
        <f t="shared" si="25"/>
        <v>0.32390437580496356</v>
      </c>
      <c r="E47" s="6">
        <f t="shared" si="6"/>
        <v>0.3182703253525217</v>
      </c>
      <c r="F47" s="6">
        <f t="shared" si="7"/>
        <v>1.742552289959921E-2</v>
      </c>
      <c r="G47" s="6">
        <f t="shared" si="8"/>
        <v>3.4712761449799602E-2</v>
      </c>
      <c r="H47" s="6">
        <f t="shared" si="9"/>
        <v>7.0614206922797558E-3</v>
      </c>
      <c r="I47" s="6">
        <f t="shared" si="26"/>
        <v>3.2212765106976606E-2</v>
      </c>
      <c r="J47" s="6">
        <f t="shared" si="27"/>
        <v>2.9189787938463979E-3</v>
      </c>
      <c r="K47" s="9"/>
      <c r="L47" s="15">
        <f t="shared" si="28"/>
        <v>2.5999999999999999E-2</v>
      </c>
      <c r="M47" s="6">
        <f t="shared" si="33"/>
        <v>6.6431914421602165E-2</v>
      </c>
      <c r="N47" s="15">
        <f t="shared" si="10"/>
        <v>0.33099706705546367</v>
      </c>
      <c r="O47" s="15">
        <f t="shared" si="11"/>
        <v>5.9477283247251879E-3</v>
      </c>
      <c r="P47" s="15">
        <f t="shared" si="29"/>
        <v>0.33099706705546367</v>
      </c>
      <c r="Q47" s="15">
        <f t="shared" si="30"/>
        <v>2.5999999999999999E-2</v>
      </c>
      <c r="S47" s="28">
        <f t="shared" si="31"/>
        <v>2.5999999999999999E-2</v>
      </c>
      <c r="T47" s="19">
        <f t="shared" si="12"/>
        <v>5.9477283247251879E-3</v>
      </c>
      <c r="U47" s="19">
        <f t="shared" si="13"/>
        <v>8.4113580621369699E-3</v>
      </c>
      <c r="V47" s="19">
        <f t="shared" si="14"/>
        <v>1.1895456649450376E-2</v>
      </c>
      <c r="W47" s="19">
        <f t="shared" si="15"/>
        <v>1.4568899524275323E-2</v>
      </c>
      <c r="X47" s="19">
        <f t="shared" si="16"/>
        <v>1.682271612427394E-2</v>
      </c>
      <c r="Y47" s="19">
        <f t="shared" si="17"/>
        <v>1.8808368410029162E-2</v>
      </c>
      <c r="Z47" s="19">
        <f t="shared" si="18"/>
        <v>2.06035352960811E-2</v>
      </c>
      <c r="AA47" s="19">
        <f t="shared" si="19"/>
        <v>2.2254361620732598E-2</v>
      </c>
      <c r="AB47" s="19">
        <f t="shared" si="20"/>
        <v>2.3790913298900752E-2</v>
      </c>
      <c r="AC47" s="19">
        <f t="shared" si="21"/>
        <v>2.5234074186410913E-2</v>
      </c>
      <c r="AD47" s="19">
        <f t="shared" si="22"/>
        <v>2.6599049691572934E-2</v>
      </c>
      <c r="AE47" s="19">
        <f t="shared" si="35"/>
        <v>0.33099706705546367</v>
      </c>
      <c r="AF47" s="19">
        <f t="shared" si="35"/>
        <v>0.46810054133555357</v>
      </c>
      <c r="AG47" s="19">
        <f t="shared" si="35"/>
        <v>0.66199413411092733</v>
      </c>
      <c r="AH47" s="19">
        <f t="shared" si="35"/>
        <v>0.81077392064367415</v>
      </c>
      <c r="AI47" s="19">
        <f t="shared" si="35"/>
        <v>0.93620108267110713</v>
      </c>
      <c r="AJ47" s="19">
        <f t="shared" si="35"/>
        <v>1.0467046307307479</v>
      </c>
      <c r="AK47" s="19">
        <f t="shared" si="35"/>
        <v>1.1466074745926917</v>
      </c>
      <c r="AL47" s="19">
        <f t="shared" si="35"/>
        <v>1.2384776209485853</v>
      </c>
      <c r="AM47" s="19">
        <f t="shared" si="35"/>
        <v>1.3239882682218547</v>
      </c>
      <c r="AN47" s="19">
        <f t="shared" si="35"/>
        <v>1.4043016240066608</v>
      </c>
      <c r="AO47" s="19">
        <f t="shared" si="35"/>
        <v>1.4802638845781462</v>
      </c>
      <c r="AP47" s="43">
        <f t="shared" si="24"/>
        <v>2.5999999999999999E-2</v>
      </c>
    </row>
    <row r="48" spans="1:44" x14ac:dyDescent="0.25">
      <c r="A48" s="15">
        <v>2.7E-2</v>
      </c>
      <c r="B48" s="6">
        <f t="shared" si="32"/>
        <v>0.66026129526570276</v>
      </c>
      <c r="C48" s="6">
        <f t="shared" si="5"/>
        <v>5.8672553743660399E-3</v>
      </c>
      <c r="D48" s="6">
        <f t="shared" si="25"/>
        <v>0.33013064763285138</v>
      </c>
      <c r="E48" s="6">
        <f t="shared" si="6"/>
        <v>0.32416662382176242</v>
      </c>
      <c r="F48" s="6">
        <f t="shared" si="7"/>
        <v>1.8099504832403881E-2</v>
      </c>
      <c r="G48" s="6">
        <f t="shared" si="8"/>
        <v>3.6049752416201938E-2</v>
      </c>
      <c r="H48" s="6">
        <f t="shared" si="9"/>
        <v>7.4704215617027534E-3</v>
      </c>
      <c r="I48" s="6">
        <f t="shared" si="26"/>
        <v>3.3549756830682759E-2</v>
      </c>
      <c r="J48" s="6">
        <f t="shared" si="27"/>
        <v>3.1472004257279865E-3</v>
      </c>
      <c r="K48" s="9"/>
      <c r="L48" s="15">
        <f t="shared" si="28"/>
        <v>2.7E-2</v>
      </c>
      <c r="M48" s="6">
        <f t="shared" si="33"/>
        <v>6.8102977258837252E-2</v>
      </c>
      <c r="N48" s="15">
        <f t="shared" si="10"/>
        <v>0.33932313898649225</v>
      </c>
      <c r="O48" s="15">
        <f t="shared" si="11"/>
        <v>6.4505014552034149E-3</v>
      </c>
      <c r="P48" s="15">
        <f t="shared" si="29"/>
        <v>0.33932313898649225</v>
      </c>
      <c r="Q48" s="15">
        <f t="shared" si="30"/>
        <v>2.7E-2</v>
      </c>
      <c r="S48" s="28">
        <f t="shared" si="31"/>
        <v>2.7E-2</v>
      </c>
      <c r="T48" s="19">
        <f t="shared" si="12"/>
        <v>6.4505014552034149E-3</v>
      </c>
      <c r="U48" s="19">
        <f t="shared" si="13"/>
        <v>9.1223866420560573E-3</v>
      </c>
      <c r="V48" s="19">
        <f t="shared" si="14"/>
        <v>1.290100291040683E-2</v>
      </c>
      <c r="W48" s="19">
        <f t="shared" si="15"/>
        <v>1.5800437150328733E-2</v>
      </c>
      <c r="X48" s="19">
        <f t="shared" si="16"/>
        <v>1.8244773284112115E-2</v>
      </c>
      <c r="Y48" s="19">
        <f t="shared" si="17"/>
        <v>2.0398276648673386E-2</v>
      </c>
      <c r="Z48" s="19">
        <f t="shared" si="18"/>
        <v>2.234519250941859E-2</v>
      </c>
      <c r="AA48" s="19">
        <f t="shared" si="19"/>
        <v>2.4135566418257919E-2</v>
      </c>
      <c r="AB48" s="19">
        <f t="shared" si="20"/>
        <v>2.5802005820813659E-2</v>
      </c>
      <c r="AC48" s="19">
        <f t="shared" si="21"/>
        <v>2.7367159926168168E-2</v>
      </c>
      <c r="AD48" s="19">
        <f t="shared" si="22"/>
        <v>2.8847519485592305E-2</v>
      </c>
      <c r="AE48" s="19">
        <f t="shared" si="35"/>
        <v>0.33932313898649225</v>
      </c>
      <c r="AF48" s="19">
        <f t="shared" si="35"/>
        <v>0.47987538518170814</v>
      </c>
      <c r="AG48" s="19">
        <f t="shared" si="35"/>
        <v>0.67864627797298449</v>
      </c>
      <c r="AH48" s="19">
        <f t="shared" si="35"/>
        <v>0.83116854843640364</v>
      </c>
      <c r="AI48" s="19">
        <f t="shared" si="35"/>
        <v>0.95975077036341627</v>
      </c>
      <c r="AJ48" s="19">
        <f t="shared" si="35"/>
        <v>1.0730339819951946</v>
      </c>
      <c r="AK48" s="19">
        <f t="shared" si="35"/>
        <v>1.1754498338167207</v>
      </c>
      <c r="AL48" s="19">
        <f t="shared" si="35"/>
        <v>1.2696309294921297</v>
      </c>
      <c r="AM48" s="19">
        <f t="shared" si="35"/>
        <v>1.357292555945969</v>
      </c>
      <c r="AN48" s="19">
        <f t="shared" si="35"/>
        <v>1.4396261555451242</v>
      </c>
      <c r="AO48" s="19">
        <f t="shared" si="35"/>
        <v>1.5174992102248117</v>
      </c>
      <c r="AP48" s="43">
        <f t="shared" si="24"/>
        <v>2.7E-2</v>
      </c>
    </row>
    <row r="49" spans="1:42" x14ac:dyDescent="0.25">
      <c r="A49" s="15">
        <v>2.8000000000000001E-2</v>
      </c>
      <c r="B49" s="6">
        <f t="shared" si="32"/>
        <v>0.67249157718486519</v>
      </c>
      <c r="C49" s="6">
        <f t="shared" si="5"/>
        <v>6.1943209394185045E-3</v>
      </c>
      <c r="D49" s="6">
        <f t="shared" si="25"/>
        <v>0.33624578859243259</v>
      </c>
      <c r="E49" s="6">
        <f t="shared" si="6"/>
        <v>0.32994545003682052</v>
      </c>
      <c r="F49" s="6">
        <f t="shared" si="7"/>
        <v>1.877377287284078E-2</v>
      </c>
      <c r="G49" s="6">
        <f t="shared" si="8"/>
        <v>3.7386886436420394E-2</v>
      </c>
      <c r="H49" s="6">
        <f t="shared" si="9"/>
        <v>7.886854372848702E-3</v>
      </c>
      <c r="I49" s="6">
        <f t="shared" si="26"/>
        <v>3.4886891728574662E-2</v>
      </c>
      <c r="J49" s="6">
        <f t="shared" si="27"/>
        <v>3.3839625337890706E-3</v>
      </c>
      <c r="K49" s="9"/>
      <c r="L49" s="15">
        <f t="shared" si="28"/>
        <v>2.8000000000000001E-2</v>
      </c>
      <c r="M49" s="6">
        <f t="shared" si="33"/>
        <v>6.9752198368164181E-2</v>
      </c>
      <c r="N49" s="15">
        <f t="shared" si="10"/>
        <v>0.34754038449064506</v>
      </c>
      <c r="O49" s="15">
        <f t="shared" si="11"/>
        <v>6.9749964462584337E-3</v>
      </c>
      <c r="P49" s="15">
        <f t="shared" si="29"/>
        <v>0.34754038449064506</v>
      </c>
      <c r="Q49" s="15">
        <f t="shared" si="30"/>
        <v>2.8000000000000001E-2</v>
      </c>
      <c r="S49" s="28">
        <f t="shared" si="31"/>
        <v>2.8000000000000001E-2</v>
      </c>
      <c r="T49" s="19">
        <f t="shared" si="12"/>
        <v>6.9749964462584337E-3</v>
      </c>
      <c r="U49" s="19">
        <f t="shared" si="13"/>
        <v>9.864134571802817E-3</v>
      </c>
      <c r="V49" s="19">
        <f t="shared" si="14"/>
        <v>1.3949992892516867E-2</v>
      </c>
      <c r="W49" s="19">
        <f t="shared" si="15"/>
        <v>1.708518225105915E-2</v>
      </c>
      <c r="X49" s="19">
        <f t="shared" si="16"/>
        <v>1.9728269143605634E-2</v>
      </c>
      <c r="Y49" s="19">
        <f t="shared" si="17"/>
        <v>2.2056875441756881E-2</v>
      </c>
      <c r="Z49" s="19">
        <f t="shared" si="18"/>
        <v>2.4162096455063939E-2</v>
      </c>
      <c r="AA49" s="19">
        <f t="shared" si="19"/>
        <v>2.6098046975864864E-2</v>
      </c>
      <c r="AB49" s="19">
        <f t="shared" si="20"/>
        <v>2.7899985785033735E-2</v>
      </c>
      <c r="AC49" s="19">
        <f t="shared" si="21"/>
        <v>2.9592403715408458E-2</v>
      </c>
      <c r="AD49" s="19">
        <f t="shared" si="22"/>
        <v>3.1193132393306636E-2</v>
      </c>
      <c r="AE49" s="19">
        <f t="shared" si="35"/>
        <v>0.34754038449064506</v>
      </c>
      <c r="AF49" s="19">
        <f t="shared" si="35"/>
        <v>0.49149632521903031</v>
      </c>
      <c r="AG49" s="19">
        <f t="shared" si="35"/>
        <v>0.69508076898129012</v>
      </c>
      <c r="AH49" s="19">
        <f t="shared" si="35"/>
        <v>0.851296607012757</v>
      </c>
      <c r="AI49" s="19">
        <f t="shared" si="35"/>
        <v>0.98299265043806061</v>
      </c>
      <c r="AJ49" s="19">
        <f t="shared" si="35"/>
        <v>1.099019193881096</v>
      </c>
      <c r="AK49" s="19">
        <f t="shared" si="35"/>
        <v>1.20391520723964</v>
      </c>
      <c r="AL49" s="19">
        <f t="shared" si="35"/>
        <v>1.300377046831678</v>
      </c>
      <c r="AM49" s="19">
        <f t="shared" si="35"/>
        <v>1.3901615379625802</v>
      </c>
      <c r="AN49" s="19">
        <f t="shared" si="35"/>
        <v>1.4744889756570911</v>
      </c>
      <c r="AO49" s="19">
        <f t="shared" si="35"/>
        <v>1.554247849294992</v>
      </c>
      <c r="AP49" s="43">
        <f t="shared" si="24"/>
        <v>2.8000000000000001E-2</v>
      </c>
    </row>
    <row r="50" spans="1:42" x14ac:dyDescent="0.25">
      <c r="A50" s="15">
        <v>2.9000000000000001E-2</v>
      </c>
      <c r="B50" s="6">
        <f t="shared" si="32"/>
        <v>0.68451152442705299</v>
      </c>
      <c r="C50" s="6">
        <f t="shared" si="5"/>
        <v>6.5271091454867092E-3</v>
      </c>
      <c r="D50" s="6">
        <f t="shared" si="25"/>
        <v>0.34225576221352649</v>
      </c>
      <c r="E50" s="6">
        <f t="shared" si="6"/>
        <v>0.33561287222036057</v>
      </c>
      <c r="F50" s="6">
        <f t="shared" si="7"/>
        <v>1.9448327778086725E-2</v>
      </c>
      <c r="G50" s="6">
        <f t="shared" si="8"/>
        <v>3.8724163889043366E-2</v>
      </c>
      <c r="H50" s="6">
        <f t="shared" si="9"/>
        <v>8.3105734768362145E-3</v>
      </c>
      <c r="I50" s="6">
        <f t="shared" si="26"/>
        <v>3.6224170193008574E-2</v>
      </c>
      <c r="J50" s="6">
        <f t="shared" si="27"/>
        <v>3.6292599048690804E-3</v>
      </c>
      <c r="K50" s="9"/>
      <c r="L50" s="15">
        <f t="shared" si="28"/>
        <v>2.9000000000000001E-2</v>
      </c>
      <c r="M50" s="6">
        <f t="shared" si="33"/>
        <v>7.1380579738739861E-2</v>
      </c>
      <c r="N50" s="15">
        <f t="shared" si="10"/>
        <v>0.35565379597970248</v>
      </c>
      <c r="O50" s="15">
        <f t="shared" si="11"/>
        <v>7.5213073077464252E-3</v>
      </c>
      <c r="P50" s="15">
        <f t="shared" si="29"/>
        <v>0.35565379597970248</v>
      </c>
      <c r="Q50" s="15">
        <f t="shared" si="30"/>
        <v>2.9000000000000001E-2</v>
      </c>
      <c r="S50" s="28">
        <f t="shared" si="31"/>
        <v>2.9000000000000001E-2</v>
      </c>
      <c r="T50" s="19">
        <f t="shared" si="12"/>
        <v>7.5213073077464252E-3</v>
      </c>
      <c r="U50" s="19">
        <f t="shared" si="13"/>
        <v>1.0636734801390864E-2</v>
      </c>
      <c r="V50" s="19">
        <f t="shared" si="14"/>
        <v>1.504261461549285E-2</v>
      </c>
      <c r="W50" s="19">
        <f t="shared" si="15"/>
        <v>1.8423365102645025E-2</v>
      </c>
      <c r="X50" s="19">
        <f t="shared" si="16"/>
        <v>2.1273469602781727E-2</v>
      </c>
      <c r="Y50" s="19">
        <f t="shared" si="17"/>
        <v>2.3784462074547694E-2</v>
      </c>
      <c r="Z50" s="19">
        <f t="shared" si="18"/>
        <v>2.605457279271179E-2</v>
      </c>
      <c r="AA50" s="19">
        <f t="shared" si="19"/>
        <v>2.814215504622624E-2</v>
      </c>
      <c r="AB50" s="19">
        <f t="shared" si="20"/>
        <v>3.0085229230985701E-2</v>
      </c>
      <c r="AC50" s="19">
        <f t="shared" si="21"/>
        <v>3.1910204404172589E-2</v>
      </c>
      <c r="AD50" s="19">
        <f t="shared" si="22"/>
        <v>3.3636308839573872E-2</v>
      </c>
      <c r="AE50" s="19">
        <f t="shared" si="35"/>
        <v>0.35565379597970248</v>
      </c>
      <c r="AF50" s="19">
        <f t="shared" si="35"/>
        <v>0.502970421783969</v>
      </c>
      <c r="AG50" s="19">
        <f t="shared" si="35"/>
        <v>0.71130759195940496</v>
      </c>
      <c r="AH50" s="19">
        <f t="shared" si="35"/>
        <v>0.87117032523418225</v>
      </c>
      <c r="AI50" s="19">
        <f t="shared" si="35"/>
        <v>1.005940843567938</v>
      </c>
      <c r="AJ50" s="19">
        <f t="shared" si="35"/>
        <v>1.1246760537806957</v>
      </c>
      <c r="AK50" s="19">
        <f t="shared" si="35"/>
        <v>1.232020889083161</v>
      </c>
      <c r="AL50" s="19">
        <f t="shared" si="35"/>
        <v>1.3307346528616464</v>
      </c>
      <c r="AM50" s="19">
        <f t="shared" si="35"/>
        <v>1.4226151839188099</v>
      </c>
      <c r="AN50" s="19">
        <f t="shared" si="35"/>
        <v>1.5089112653519068</v>
      </c>
      <c r="AO50" s="19">
        <f t="shared" si="35"/>
        <v>1.5905321285329124</v>
      </c>
      <c r="AP50" s="43">
        <f t="shared" si="24"/>
        <v>2.9000000000000001E-2</v>
      </c>
    </row>
    <row r="51" spans="1:42" x14ac:dyDescent="0.25">
      <c r="A51" s="15">
        <v>0.03</v>
      </c>
      <c r="B51" s="6">
        <f t="shared" si="32"/>
        <v>0.69633204254592185</v>
      </c>
      <c r="C51" s="6">
        <f t="shared" si="5"/>
        <v>6.8655114048499222E-3</v>
      </c>
      <c r="D51" s="6">
        <f t="shared" si="25"/>
        <v>0.34816602127296092</v>
      </c>
      <c r="E51" s="6">
        <f t="shared" si="6"/>
        <v>0.34117444218463966</v>
      </c>
      <c r="F51" s="6">
        <f t="shared" si="7"/>
        <v>2.0123170308092384E-2</v>
      </c>
      <c r="G51" s="6">
        <f t="shared" si="8"/>
        <v>4.0061585154046189E-2</v>
      </c>
      <c r="H51" s="6">
        <f t="shared" si="9"/>
        <v>8.7414406154851833E-3</v>
      </c>
      <c r="I51" s="6">
        <f t="shared" si="26"/>
        <v>3.7561592618731848E-2</v>
      </c>
      <c r="J51" s="6">
        <f t="shared" si="27"/>
        <v>3.8830873257965698E-3</v>
      </c>
      <c r="K51" s="9"/>
      <c r="L51" s="15">
        <f t="shared" si="28"/>
        <v>0.03</v>
      </c>
      <c r="M51" s="6">
        <f t="shared" si="33"/>
        <v>7.2989043477375129E-2</v>
      </c>
      <c r="N51" s="15">
        <f t="shared" si="10"/>
        <v>0.3636679678515915</v>
      </c>
      <c r="O51" s="15">
        <f t="shared" si="11"/>
        <v>8.0895237219983755E-3</v>
      </c>
      <c r="P51" s="15">
        <f t="shared" si="29"/>
        <v>0.3636679678515915</v>
      </c>
      <c r="Q51" s="15">
        <f t="shared" si="30"/>
        <v>0.03</v>
      </c>
      <c r="S51" s="28">
        <f t="shared" si="31"/>
        <v>0.03</v>
      </c>
      <c r="T51" s="19">
        <f t="shared" si="12"/>
        <v>8.0895237219983755E-3</v>
      </c>
      <c r="U51" s="19">
        <f t="shared" si="13"/>
        <v>1.1440314160788985E-2</v>
      </c>
      <c r="V51" s="19">
        <f t="shared" si="14"/>
        <v>1.6179047443996751E-2</v>
      </c>
      <c r="W51" s="19">
        <f t="shared" si="15"/>
        <v>1.9815205381036219E-2</v>
      </c>
      <c r="X51" s="19">
        <f t="shared" si="16"/>
        <v>2.2880628321577969E-2</v>
      </c>
      <c r="Y51" s="19">
        <f t="shared" si="17"/>
        <v>2.5581320147477622E-2</v>
      </c>
      <c r="Z51" s="19">
        <f t="shared" si="18"/>
        <v>2.8022932191069754E-2</v>
      </c>
      <c r="AA51" s="19">
        <f t="shared" si="19"/>
        <v>3.0268226189898252E-2</v>
      </c>
      <c r="AB51" s="19">
        <f t="shared" si="20"/>
        <v>3.2358094887993502E-2</v>
      </c>
      <c r="AC51" s="19">
        <f t="shared" si="21"/>
        <v>3.4320942482366945E-2</v>
      </c>
      <c r="AD51" s="19">
        <f t="shared" si="22"/>
        <v>3.6177449895970958E-2</v>
      </c>
      <c r="AE51" s="19">
        <f t="shared" si="35"/>
        <v>0.3636679678515915</v>
      </c>
      <c r="AF51" s="19">
        <f t="shared" si="35"/>
        <v>0.51430417233638348</v>
      </c>
      <c r="AG51" s="19">
        <f t="shared" si="35"/>
        <v>0.727335935703183</v>
      </c>
      <c r="AH51" s="19">
        <f t="shared" si="35"/>
        <v>0.89080095703127593</v>
      </c>
      <c r="AI51" s="19">
        <f t="shared" si="35"/>
        <v>1.028608344672767</v>
      </c>
      <c r="AJ51" s="19">
        <f t="shared" si="35"/>
        <v>1.15001909045592</v>
      </c>
      <c r="AK51" s="19">
        <f t="shared" si="35"/>
        <v>1.2597827948085629</v>
      </c>
      <c r="AL51" s="19">
        <f t="shared" si="35"/>
        <v>1.3607209382449756</v>
      </c>
      <c r="AM51" s="19">
        <f t="shared" si="35"/>
        <v>1.454671871406366</v>
      </c>
      <c r="AN51" s="19">
        <f t="shared" si="35"/>
        <v>1.54291251700915</v>
      </c>
      <c r="AO51" s="19">
        <f t="shared" si="35"/>
        <v>1.6263725947107335</v>
      </c>
      <c r="AP51" s="43">
        <f t="shared" si="24"/>
        <v>0.03</v>
      </c>
    </row>
    <row r="52" spans="1:42" x14ac:dyDescent="0.25">
      <c r="A52" s="15">
        <v>3.1E-2</v>
      </c>
      <c r="B52" s="6">
        <f t="shared" si="32"/>
        <v>0.70796313394494526</v>
      </c>
      <c r="C52" s="6">
        <f t="shared" si="5"/>
        <v>7.2094244486336501E-3</v>
      </c>
      <c r="D52" s="6">
        <f t="shared" si="25"/>
        <v>0.35398156697247263</v>
      </c>
      <c r="E52" s="6">
        <f t="shared" si="6"/>
        <v>0.34663525498714076</v>
      </c>
      <c r="F52" s="6">
        <f t="shared" si="7"/>
        <v>2.0798301225595475E-2</v>
      </c>
      <c r="G52" s="6">
        <f t="shared" si="8"/>
        <v>4.1399150612797739E-2</v>
      </c>
      <c r="H52" s="6">
        <f t="shared" si="9"/>
        <v>9.1793243027808603E-3</v>
      </c>
      <c r="I52" s="6">
        <f t="shared" si="26"/>
        <v>3.889915940292385E-2</v>
      </c>
      <c r="J52" s="6">
        <f t="shared" si="27"/>
        <v>4.1454395834006471E-3</v>
      </c>
      <c r="K52" s="9"/>
      <c r="L52" s="15">
        <f t="shared" si="28"/>
        <v>3.1E-2</v>
      </c>
      <c r="M52" s="6">
        <f t="shared" si="33"/>
        <v>7.4578440626051484E-2</v>
      </c>
      <c r="N52" s="15">
        <f t="shared" si="10"/>
        <v>0.37158714042366953</v>
      </c>
      <c r="O52" s="15">
        <f t="shared" si="11"/>
        <v>8.6797313044971909E-3</v>
      </c>
      <c r="P52" s="15">
        <f t="shared" si="29"/>
        <v>0.37158714042366953</v>
      </c>
      <c r="Q52" s="15">
        <f t="shared" si="30"/>
        <v>3.1E-2</v>
      </c>
      <c r="S52" s="28">
        <f t="shared" si="31"/>
        <v>3.1E-2</v>
      </c>
      <c r="T52" s="19">
        <f t="shared" si="12"/>
        <v>8.6797313044971909E-3</v>
      </c>
      <c r="U52" s="19">
        <f t="shared" si="13"/>
        <v>1.2274993728574246E-2</v>
      </c>
      <c r="V52" s="19">
        <f t="shared" si="14"/>
        <v>1.7359462608994382E-2</v>
      </c>
      <c r="W52" s="19">
        <f t="shared" si="15"/>
        <v>2.1260912800479918E-2</v>
      </c>
      <c r="X52" s="19">
        <f t="shared" si="16"/>
        <v>2.4549987457148491E-2</v>
      </c>
      <c r="Y52" s="19">
        <f t="shared" si="17"/>
        <v>2.7447720400475609E-2</v>
      </c>
      <c r="Z52" s="19">
        <f t="shared" si="18"/>
        <v>3.0067471230870453E-2</v>
      </c>
      <c r="AA52" s="19">
        <f t="shared" si="19"/>
        <v>3.2476580750684936E-2</v>
      </c>
      <c r="AB52" s="19">
        <f t="shared" si="20"/>
        <v>3.4718925217988764E-2</v>
      </c>
      <c r="AC52" s="19">
        <f t="shared" si="21"/>
        <v>3.6824981185722729E-2</v>
      </c>
      <c r="AD52" s="19">
        <f t="shared" si="22"/>
        <v>3.8816938446577284E-2</v>
      </c>
      <c r="AE52" s="19">
        <f t="shared" ref="AE52:AO61" si="36">$M52*AE$21^0.5/RMannings_n*(Diameter/1000)^(2/3)</f>
        <v>0.37158714042366953</v>
      </c>
      <c r="AF52" s="19">
        <f t="shared" si="36"/>
        <v>0.5255035735905893</v>
      </c>
      <c r="AG52" s="19">
        <f t="shared" si="36"/>
        <v>0.74317428084733905</v>
      </c>
      <c r="AH52" s="19">
        <f t="shared" si="36"/>
        <v>0.91019888901791091</v>
      </c>
      <c r="AI52" s="19">
        <f t="shared" si="36"/>
        <v>1.0510071471811786</v>
      </c>
      <c r="AJ52" s="19">
        <f t="shared" si="36"/>
        <v>1.1750617129676206</v>
      </c>
      <c r="AK52" s="19">
        <f t="shared" si="36"/>
        <v>1.2872156133060535</v>
      </c>
      <c r="AL52" s="19">
        <f t="shared" si="36"/>
        <v>1.3903517687964291</v>
      </c>
      <c r="AM52" s="19">
        <f t="shared" si="36"/>
        <v>1.4863485616946781</v>
      </c>
      <c r="AN52" s="19">
        <f t="shared" si="36"/>
        <v>1.5765107207717675</v>
      </c>
      <c r="AO52" s="19">
        <f t="shared" si="36"/>
        <v>1.6617882111041702</v>
      </c>
      <c r="AP52" s="43">
        <f t="shared" si="24"/>
        <v>3.1E-2</v>
      </c>
    </row>
    <row r="53" spans="1:42" x14ac:dyDescent="0.25">
      <c r="A53" s="15">
        <v>3.2000000000000001E-2</v>
      </c>
      <c r="B53" s="6">
        <f t="shared" si="32"/>
        <v>0.71941399916991333</v>
      </c>
      <c r="C53" s="6">
        <f t="shared" si="5"/>
        <v>7.5587498962391558E-3</v>
      </c>
      <c r="D53" s="6">
        <f t="shared" si="25"/>
        <v>0.35970699958495667</v>
      </c>
      <c r="E53" s="6">
        <f t="shared" si="6"/>
        <v>0.35200000000000009</v>
      </c>
      <c r="F53" s="6">
        <f t="shared" si="7"/>
        <v>2.1473721296133959E-2</v>
      </c>
      <c r="G53" s="6">
        <f t="shared" si="8"/>
        <v>4.2736860648066977E-2</v>
      </c>
      <c r="H53" s="6">
        <f t="shared" si="9"/>
        <v>9.6240992766545019E-3</v>
      </c>
      <c r="I53" s="6">
        <f t="shared" si="26"/>
        <v>4.0236870945236626E-2</v>
      </c>
      <c r="J53" s="6">
        <f t="shared" si="27"/>
        <v>4.4163114645224552E-3</v>
      </c>
      <c r="K53" s="9"/>
      <c r="L53" s="15">
        <f t="shared" si="28"/>
        <v>3.2000000000000001E-2</v>
      </c>
      <c r="M53" s="6">
        <f t="shared" si="33"/>
        <v>7.6149558753628541E-2</v>
      </c>
      <c r="N53" s="15">
        <f t="shared" si="10"/>
        <v>0.3794152377584134</v>
      </c>
      <c r="O53" s="15">
        <f t="shared" si="11"/>
        <v>9.2920118404829968E-3</v>
      </c>
      <c r="P53" s="15">
        <f t="shared" si="29"/>
        <v>0.3794152377584134</v>
      </c>
      <c r="Q53" s="15">
        <f t="shared" si="30"/>
        <v>3.2000000000000001E-2</v>
      </c>
      <c r="S53" s="28">
        <f t="shared" si="31"/>
        <v>3.2000000000000001E-2</v>
      </c>
      <c r="T53" s="19">
        <f t="shared" si="12"/>
        <v>9.2920118404829968E-3</v>
      </c>
      <c r="U53" s="19">
        <f t="shared" si="13"/>
        <v>1.3140889166542441E-2</v>
      </c>
      <c r="V53" s="19">
        <f t="shared" si="14"/>
        <v>1.8584023680965994E-2</v>
      </c>
      <c r="W53" s="19">
        <f t="shared" si="15"/>
        <v>2.2760687693082943E-2</v>
      </c>
      <c r="X53" s="19">
        <f t="shared" si="16"/>
        <v>2.6281778333084881E-2</v>
      </c>
      <c r="Y53" s="19">
        <f t="shared" si="17"/>
        <v>2.9383921461179449E-2</v>
      </c>
      <c r="Z53" s="19">
        <f t="shared" si="18"/>
        <v>3.2188473224496292E-2</v>
      </c>
      <c r="AA53" s="19">
        <f t="shared" si="19"/>
        <v>3.4767524740934135E-2</v>
      </c>
      <c r="AB53" s="19">
        <f t="shared" si="20"/>
        <v>3.7168047361931987E-2</v>
      </c>
      <c r="AC53" s="19">
        <f t="shared" si="21"/>
        <v>3.942266749962732E-2</v>
      </c>
      <c r="AD53" s="19">
        <f t="shared" si="22"/>
        <v>4.1555140246105834E-2</v>
      </c>
      <c r="AE53" s="19">
        <f t="shared" si="36"/>
        <v>0.3794152377584134</v>
      </c>
      <c r="AF53" s="19">
        <f t="shared" si="36"/>
        <v>0.53657417500896076</v>
      </c>
      <c r="AG53" s="19">
        <f t="shared" si="36"/>
        <v>0.75883047551682681</v>
      </c>
      <c r="AH53" s="19">
        <f t="shared" si="36"/>
        <v>0.92937373314487448</v>
      </c>
      <c r="AI53" s="19">
        <f t="shared" si="36"/>
        <v>1.0731483500179215</v>
      </c>
      <c r="AJ53" s="19">
        <f t="shared" si="36"/>
        <v>1.1998163302909048</v>
      </c>
      <c r="AK53" s="19">
        <f t="shared" si="36"/>
        <v>1.3143329379267952</v>
      </c>
      <c r="AL53" s="19">
        <f t="shared" si="36"/>
        <v>1.4196418270133588</v>
      </c>
      <c r="AM53" s="19">
        <f t="shared" si="36"/>
        <v>1.5176609510336536</v>
      </c>
      <c r="AN53" s="19">
        <f t="shared" si="36"/>
        <v>1.6097225250268821</v>
      </c>
      <c r="AO53" s="19">
        <f t="shared" si="36"/>
        <v>1.696796526654115</v>
      </c>
      <c r="AP53" s="43">
        <f t="shared" si="24"/>
        <v>3.2000000000000001E-2</v>
      </c>
    </row>
    <row r="54" spans="1:42" x14ac:dyDescent="0.25">
      <c r="A54" s="15">
        <v>3.3000000000000002E-2</v>
      </c>
      <c r="B54" s="6">
        <f t="shared" si="32"/>
        <v>0.73069312405143183</v>
      </c>
      <c r="C54" s="6">
        <f t="shared" si="5"/>
        <v>7.9133938721723807E-3</v>
      </c>
      <c r="D54" s="6">
        <f t="shared" si="25"/>
        <v>0.36534656202571592</v>
      </c>
      <c r="E54" s="6">
        <f t="shared" si="6"/>
        <v>0.35727300485762997</v>
      </c>
      <c r="F54" s="6">
        <f t="shared" si="7"/>
        <v>2.2149431288058821E-2</v>
      </c>
      <c r="G54" s="6">
        <f t="shared" si="8"/>
        <v>4.4074715644029414E-2</v>
      </c>
      <c r="H54" s="6">
        <f t="shared" si="9"/>
        <v>1.0075646011114789E-2</v>
      </c>
      <c r="I54" s="6">
        <f t="shared" si="26"/>
        <v>4.1574727647835444E-2</v>
      </c>
      <c r="J54" s="6">
        <f t="shared" si="27"/>
        <v>4.6956977560266054E-3</v>
      </c>
      <c r="K54" s="9"/>
      <c r="L54" s="15">
        <f t="shared" si="28"/>
        <v>3.3000000000000002E-2</v>
      </c>
      <c r="M54" s="6">
        <f t="shared" si="33"/>
        <v>7.7703128525052137E-2</v>
      </c>
      <c r="N54" s="15">
        <f t="shared" si="10"/>
        <v>0.38715590039450359</v>
      </c>
      <c r="O54" s="15">
        <f t="shared" si="11"/>
        <v>9.9264435004134764E-3</v>
      </c>
      <c r="P54" s="15">
        <f t="shared" si="29"/>
        <v>0.38715590039450359</v>
      </c>
      <c r="Q54" s="15">
        <f t="shared" si="30"/>
        <v>3.3000000000000002E-2</v>
      </c>
      <c r="S54" s="28">
        <f t="shared" si="31"/>
        <v>3.3000000000000002E-2</v>
      </c>
      <c r="T54" s="19">
        <f t="shared" si="12"/>
        <v>9.9264435004134764E-3</v>
      </c>
      <c r="U54" s="19">
        <f t="shared" si="13"/>
        <v>1.4038111024414998E-2</v>
      </c>
      <c r="V54" s="19">
        <f t="shared" si="14"/>
        <v>1.9852887000826953E-2</v>
      </c>
      <c r="W54" s="19">
        <f t="shared" si="15"/>
        <v>2.4314721536579556E-2</v>
      </c>
      <c r="X54" s="19">
        <f t="shared" si="16"/>
        <v>2.8076222048829997E-2</v>
      </c>
      <c r="Y54" s="19">
        <f t="shared" si="17"/>
        <v>3.1390170526281139E-2</v>
      </c>
      <c r="Z54" s="19">
        <f t="shared" si="18"/>
        <v>3.4386208962355988E-2</v>
      </c>
      <c r="AA54" s="19">
        <f t="shared" si="19"/>
        <v>3.7141350647716266E-2</v>
      </c>
      <c r="AB54" s="19">
        <f t="shared" si="20"/>
        <v>3.9705774001653905E-2</v>
      </c>
      <c r="AC54" s="19">
        <f t="shared" si="21"/>
        <v>4.2114333073244997E-2</v>
      </c>
      <c r="AD54" s="19">
        <f t="shared" si="22"/>
        <v>4.4392404883470994E-2</v>
      </c>
      <c r="AE54" s="19">
        <f t="shared" si="36"/>
        <v>0.38715590039450359</v>
      </c>
      <c r="AF54" s="19">
        <f t="shared" si="36"/>
        <v>0.54752112509067419</v>
      </c>
      <c r="AG54" s="19">
        <f t="shared" si="36"/>
        <v>0.77431180078900719</v>
      </c>
      <c r="AH54" s="19">
        <f t="shared" si="36"/>
        <v>0.94833440687432247</v>
      </c>
      <c r="AI54" s="19">
        <f t="shared" si="36"/>
        <v>1.0950422501813484</v>
      </c>
      <c r="AJ54" s="19">
        <f t="shared" si="36"/>
        <v>1.2242944548199128</v>
      </c>
      <c r="AK54" s="19">
        <f t="shared" si="36"/>
        <v>1.3411473798667117</v>
      </c>
      <c r="AL54" s="19">
        <f t="shared" si="36"/>
        <v>1.448604734544211</v>
      </c>
      <c r="AM54" s="19">
        <f t="shared" si="36"/>
        <v>1.5486236015780144</v>
      </c>
      <c r="AN54" s="19">
        <f t="shared" si="36"/>
        <v>1.6425633752720226</v>
      </c>
      <c r="AO54" s="19">
        <f t="shared" si="36"/>
        <v>1.7314138223444957</v>
      </c>
      <c r="AP54" s="43">
        <f t="shared" si="24"/>
        <v>3.3000000000000002E-2</v>
      </c>
    </row>
    <row r="55" spans="1:42" x14ac:dyDescent="0.25">
      <c r="A55" s="15">
        <v>3.4000000000000002E-2</v>
      </c>
      <c r="B55" s="6">
        <f t="shared" si="32"/>
        <v>0.74180835504054476</v>
      </c>
      <c r="C55" s="6">
        <f t="shared" si="5"/>
        <v>8.2732666637608393E-3</v>
      </c>
      <c r="D55" s="6">
        <f t="shared" si="25"/>
        <v>0.37090417752027238</v>
      </c>
      <c r="E55" s="6">
        <f t="shared" si="6"/>
        <v>0.36245827346054621</v>
      </c>
      <c r="F55" s="6">
        <f t="shared" si="7"/>
        <v>2.2825431972547838E-2</v>
      </c>
      <c r="G55" s="6">
        <f t="shared" si="8"/>
        <v>4.5412715986273923E-2</v>
      </c>
      <c r="H55" s="6">
        <f t="shared" si="9"/>
        <v>1.053385028043945E-2</v>
      </c>
      <c r="I55" s="6">
        <f t="shared" si="26"/>
        <v>4.2912729915439533E-2</v>
      </c>
      <c r="J55" s="6">
        <f t="shared" si="27"/>
        <v>4.9835932448129595E-3</v>
      </c>
      <c r="K55" s="9"/>
      <c r="L55" s="15">
        <f t="shared" si="28"/>
        <v>3.4000000000000002E-2</v>
      </c>
      <c r="M55" s="6">
        <f t="shared" si="33"/>
        <v>7.9239829412529772E-2</v>
      </c>
      <c r="N55" s="15">
        <f t="shared" si="10"/>
        <v>0.39481251380276067</v>
      </c>
      <c r="O55" s="15">
        <f t="shared" si="11"/>
        <v>1.0583101036771188E-2</v>
      </c>
      <c r="P55" s="15">
        <f t="shared" si="29"/>
        <v>0.39481251380276067</v>
      </c>
      <c r="Q55" s="15">
        <f t="shared" si="30"/>
        <v>3.4000000000000002E-2</v>
      </c>
      <c r="S55" s="28">
        <f t="shared" si="31"/>
        <v>3.4000000000000002E-2</v>
      </c>
      <c r="T55" s="19">
        <f t="shared" si="12"/>
        <v>1.0583101036771188E-2</v>
      </c>
      <c r="U55" s="19">
        <f t="shared" si="13"/>
        <v>1.4966765018166579E-2</v>
      </c>
      <c r="V55" s="19">
        <f t="shared" si="14"/>
        <v>2.1166202073542376E-2</v>
      </c>
      <c r="W55" s="19">
        <f t="shared" si="15"/>
        <v>2.5923197436409039E-2</v>
      </c>
      <c r="X55" s="19">
        <f t="shared" si="16"/>
        <v>2.9933530036333159E-2</v>
      </c>
      <c r="Y55" s="19">
        <f t="shared" si="17"/>
        <v>3.3466703983886348E-2</v>
      </c>
      <c r="Z55" s="19">
        <f t="shared" si="18"/>
        <v>3.6660937394645127E-2</v>
      </c>
      <c r="AA55" s="19">
        <f t="shared" si="19"/>
        <v>3.9598338169209886E-2</v>
      </c>
      <c r="AB55" s="19">
        <f t="shared" si="20"/>
        <v>4.2332404147084751E-2</v>
      </c>
      <c r="AC55" s="19">
        <f t="shared" si="21"/>
        <v>4.4900295054499731E-2</v>
      </c>
      <c r="AD55" s="19">
        <f t="shared" si="22"/>
        <v>4.7329066661937758E-2</v>
      </c>
      <c r="AE55" s="19">
        <f t="shared" si="36"/>
        <v>0.39481251380276067</v>
      </c>
      <c r="AF55" s="19">
        <f t="shared" si="36"/>
        <v>0.55834921161447904</v>
      </c>
      <c r="AG55" s="19">
        <f t="shared" si="36"/>
        <v>0.78962502760552133</v>
      </c>
      <c r="AH55" s="19">
        <f t="shared" si="36"/>
        <v>0.96708920288230416</v>
      </c>
      <c r="AI55" s="19">
        <f t="shared" si="36"/>
        <v>1.1166984232289581</v>
      </c>
      <c r="AJ55" s="19">
        <f t="shared" si="36"/>
        <v>1.2485067923533901</v>
      </c>
      <c r="AK55" s="19">
        <f t="shared" si="36"/>
        <v>1.3676706667407406</v>
      </c>
      <c r="AL55" s="19">
        <f t="shared" si="36"/>
        <v>1.4772531586608886</v>
      </c>
      <c r="AM55" s="19">
        <f t="shared" si="36"/>
        <v>1.5792500552110427</v>
      </c>
      <c r="AN55" s="19">
        <f t="shared" si="36"/>
        <v>1.6750476348434367</v>
      </c>
      <c r="AO55" s="19">
        <f t="shared" si="36"/>
        <v>1.7656552384610937</v>
      </c>
      <c r="AP55" s="43">
        <f t="shared" si="24"/>
        <v>3.4000000000000002E-2</v>
      </c>
    </row>
    <row r="56" spans="1:42" x14ac:dyDescent="0.25">
      <c r="A56" s="15">
        <v>3.5000000000000003E-2</v>
      </c>
      <c r="B56" s="6">
        <f t="shared" si="32"/>
        <v>0.75276696463545667</v>
      </c>
      <c r="C56" s="6">
        <f t="shared" si="5"/>
        <v>8.638282414307738E-3</v>
      </c>
      <c r="D56" s="6">
        <f t="shared" si="25"/>
        <v>0.37638348231772834</v>
      </c>
      <c r="E56" s="6">
        <f t="shared" si="6"/>
        <v>0.36755951898978217</v>
      </c>
      <c r="F56" s="6">
        <f t="shared" si="7"/>
        <v>2.3501724123618398E-2</v>
      </c>
      <c r="G56" s="6">
        <f t="shared" si="8"/>
        <v>4.6750862061809201E-2</v>
      </c>
      <c r="H56" s="6">
        <f t="shared" si="9"/>
        <v>1.0998602768486947E-2</v>
      </c>
      <c r="I56" s="6">
        <f t="shared" si="26"/>
        <v>4.425087815536239E-2</v>
      </c>
      <c r="J56" s="6">
        <f t="shared" si="27"/>
        <v>5.2799927178281891E-3</v>
      </c>
      <c r="K56" s="9"/>
      <c r="L56" s="15">
        <f t="shared" si="28"/>
        <v>3.5000000000000003E-2</v>
      </c>
      <c r="M56" s="6">
        <f t="shared" si="33"/>
        <v>8.0760294682630948E-2</v>
      </c>
      <c r="N56" s="15">
        <f t="shared" si="10"/>
        <v>0.40238823323437678</v>
      </c>
      <c r="O56" s="15">
        <f t="shared" si="11"/>
        <v>1.1262055964348124E-2</v>
      </c>
      <c r="P56" s="15">
        <f t="shared" si="29"/>
        <v>0.40238823323437678</v>
      </c>
      <c r="Q56" s="15">
        <f t="shared" si="30"/>
        <v>3.5000000000000003E-2</v>
      </c>
      <c r="S56" s="28">
        <f t="shared" si="31"/>
        <v>3.5000000000000003E-2</v>
      </c>
      <c r="T56" s="19">
        <f t="shared" si="12"/>
        <v>1.1262055964348124E-2</v>
      </c>
      <c r="U56" s="19">
        <f t="shared" si="13"/>
        <v>1.5926952284985921E-2</v>
      </c>
      <c r="V56" s="19">
        <f t="shared" si="14"/>
        <v>2.2524111928696248E-2</v>
      </c>
      <c r="W56" s="19">
        <f t="shared" si="15"/>
        <v>2.7586290567320836E-2</v>
      </c>
      <c r="X56" s="19">
        <f t="shared" si="16"/>
        <v>3.1853904569971843E-2</v>
      </c>
      <c r="Y56" s="19">
        <f t="shared" si="17"/>
        <v>3.5613747983624121E-2</v>
      </c>
      <c r="Z56" s="19">
        <f t="shared" si="18"/>
        <v>3.9012906255870117E-2</v>
      </c>
      <c r="AA56" s="19">
        <f t="shared" si="19"/>
        <v>4.2138754889264669E-2</v>
      </c>
      <c r="AB56" s="19">
        <f t="shared" si="20"/>
        <v>4.5048223857392496E-2</v>
      </c>
      <c r="AC56" s="19">
        <f t="shared" si="21"/>
        <v>4.7780856854957761E-2</v>
      </c>
      <c r="AD56" s="19">
        <f t="shared" si="22"/>
        <v>5.0365445405378698E-2</v>
      </c>
      <c r="AE56" s="19">
        <f t="shared" si="36"/>
        <v>0.40238823323437678</v>
      </c>
      <c r="AF56" s="19">
        <f t="shared" si="36"/>
        <v>0.5690628967794038</v>
      </c>
      <c r="AG56" s="19">
        <f t="shared" si="36"/>
        <v>0.80477646646875356</v>
      </c>
      <c r="AH56" s="19">
        <f t="shared" si="36"/>
        <v>0.98564584992425086</v>
      </c>
      <c r="AI56" s="19">
        <f t="shared" si="36"/>
        <v>1.1381257935588076</v>
      </c>
      <c r="AJ56" s="19">
        <f t="shared" si="36"/>
        <v>1.2724633206716929</v>
      </c>
      <c r="AK56" s="19">
        <f t="shared" si="36"/>
        <v>1.3939137286596319</v>
      </c>
      <c r="AL56" s="19">
        <f t="shared" si="36"/>
        <v>1.5055989052323211</v>
      </c>
      <c r="AM56" s="19">
        <f t="shared" si="36"/>
        <v>1.6095529329375071</v>
      </c>
      <c r="AN56" s="19">
        <f t="shared" si="36"/>
        <v>1.7071886903382112</v>
      </c>
      <c r="AO56" s="19">
        <f t="shared" si="36"/>
        <v>1.7995348857162128</v>
      </c>
      <c r="AP56" s="43">
        <f t="shared" si="24"/>
        <v>3.5000000000000003E-2</v>
      </c>
    </row>
    <row r="57" spans="1:42" x14ac:dyDescent="0.25">
      <c r="A57" s="15">
        <v>3.5999999999999997E-2</v>
      </c>
      <c r="B57" s="6">
        <f t="shared" si="32"/>
        <v>0.7635757084469792</v>
      </c>
      <c r="C57" s="6">
        <f t="shared" si="5"/>
        <v>9.008358847096623E-3</v>
      </c>
      <c r="D57" s="6">
        <f t="shared" si="25"/>
        <v>0.3817878542234896</v>
      </c>
      <c r="E57" s="6">
        <f t="shared" si="6"/>
        <v>0.3725801927102404</v>
      </c>
      <c r="F57" s="6">
        <f t="shared" si="7"/>
        <v>2.4178308518141005E-2</v>
      </c>
      <c r="G57" s="6">
        <f t="shared" si="8"/>
        <v>4.8089154259070496E-2</v>
      </c>
      <c r="H57" s="6">
        <f t="shared" si="9"/>
        <v>1.1469798717288279E-2</v>
      </c>
      <c r="I57" s="6">
        <f t="shared" si="26"/>
        <v>4.5589172777552207E-2</v>
      </c>
      <c r="J57" s="6">
        <f t="shared" si="27"/>
        <v>5.5848909620776046E-3</v>
      </c>
      <c r="K57" s="9"/>
      <c r="L57" s="15">
        <f t="shared" si="28"/>
        <v>3.5999999999999997E-2</v>
      </c>
      <c r="M57" s="6">
        <f t="shared" si="33"/>
        <v>8.2265115769139488E-2</v>
      </c>
      <c r="N57" s="15">
        <f t="shared" si="10"/>
        <v>0.40988600550865539</v>
      </c>
      <c r="O57" s="15">
        <f t="shared" si="11"/>
        <v>1.1963376725840972E-2</v>
      </c>
      <c r="P57" s="15">
        <f t="shared" si="29"/>
        <v>0.40988600550865539</v>
      </c>
      <c r="Q57" s="15">
        <f t="shared" si="30"/>
        <v>3.5999999999999997E-2</v>
      </c>
      <c r="S57" s="28">
        <f t="shared" si="31"/>
        <v>3.5999999999999997E-2</v>
      </c>
      <c r="T57" s="19">
        <f t="shared" si="12"/>
        <v>1.1963376725840972E-2</v>
      </c>
      <c r="U57" s="19">
        <f t="shared" si="13"/>
        <v>1.6918769617462939E-2</v>
      </c>
      <c r="V57" s="19">
        <f t="shared" si="14"/>
        <v>2.3926753451681944E-2</v>
      </c>
      <c r="W57" s="19">
        <f t="shared" si="15"/>
        <v>2.9304168578998455E-2</v>
      </c>
      <c r="X57" s="19">
        <f t="shared" si="16"/>
        <v>3.3837539234925877E-2</v>
      </c>
      <c r="Y57" s="19">
        <f t="shared" si="17"/>
        <v>3.7831518960305233E-2</v>
      </c>
      <c r="Z57" s="19">
        <f t="shared" si="18"/>
        <v>4.1442352638487133E-2</v>
      </c>
      <c r="AA57" s="19">
        <f t="shared" si="19"/>
        <v>4.4762856897002316E-2</v>
      </c>
      <c r="AB57" s="19">
        <f t="shared" si="20"/>
        <v>4.7853506903363888E-2</v>
      </c>
      <c r="AC57" s="19">
        <f t="shared" si="21"/>
        <v>5.0756308852388805E-2</v>
      </c>
      <c r="AD57" s="19">
        <f t="shared" si="22"/>
        <v>5.3501847198838562E-2</v>
      </c>
      <c r="AE57" s="19">
        <f t="shared" si="36"/>
        <v>0.40988600550865539</v>
      </c>
      <c r="AF57" s="19">
        <f t="shared" si="36"/>
        <v>0.57966634801727368</v>
      </c>
      <c r="AG57" s="19">
        <f t="shared" si="36"/>
        <v>0.81977201101731079</v>
      </c>
      <c r="AH57" s="19">
        <f t="shared" si="36"/>
        <v>1.0040115662038205</v>
      </c>
      <c r="AI57" s="19">
        <f t="shared" si="36"/>
        <v>1.1593326960345474</v>
      </c>
      <c r="AJ57" s="19">
        <f t="shared" si="36"/>
        <v>1.2961733584356741</v>
      </c>
      <c r="AK57" s="19">
        <f t="shared" si="36"/>
        <v>1.4198867737048959</v>
      </c>
      <c r="AL57" s="19">
        <f t="shared" si="36"/>
        <v>1.5336530002467248</v>
      </c>
      <c r="AM57" s="19">
        <f t="shared" si="36"/>
        <v>1.6395440220346216</v>
      </c>
      <c r="AN57" s="19">
        <f t="shared" si="36"/>
        <v>1.7389990440518208</v>
      </c>
      <c r="AO57" s="19">
        <f t="shared" si="36"/>
        <v>1.8330659426864135</v>
      </c>
      <c r="AP57" s="43">
        <f t="shared" si="24"/>
        <v>3.5999999999999997E-2</v>
      </c>
    </row>
    <row r="58" spans="1:42" x14ac:dyDescent="0.25">
      <c r="A58" s="15">
        <v>3.6999999999999998E-2</v>
      </c>
      <c r="B58" s="6">
        <f t="shared" si="32"/>
        <v>0.77424087517255202</v>
      </c>
      <c r="C58" s="6">
        <f t="shared" si="5"/>
        <v>9.3834170163650948E-3</v>
      </c>
      <c r="D58" s="6">
        <f t="shared" si="25"/>
        <v>0.38712043758627601</v>
      </c>
      <c r="E58" s="6">
        <f t="shared" si="6"/>
        <v>0.37752350920174471</v>
      </c>
      <c r="F58" s="6">
        <f t="shared" si="7"/>
        <v>2.485518593585305E-2</v>
      </c>
      <c r="G58" s="6">
        <f t="shared" si="8"/>
        <v>4.9427592967926523E-2</v>
      </c>
      <c r="H58" s="6">
        <f t="shared" si="9"/>
        <v>1.1947337609976872E-2</v>
      </c>
      <c r="I58" s="6">
        <f t="shared" si="26"/>
        <v>4.6927614194632435E-2</v>
      </c>
      <c r="J58" s="6">
        <f t="shared" si="27"/>
        <v>5.8982827646371491E-3</v>
      </c>
      <c r="K58" s="9"/>
      <c r="L58" s="15">
        <f t="shared" si="28"/>
        <v>3.6999999999999998E-2</v>
      </c>
      <c r="M58" s="6">
        <f t="shared" si="33"/>
        <v>8.3754846122241836E-2</v>
      </c>
      <c r="N58" s="15">
        <f t="shared" si="10"/>
        <v>0.417308588191596</v>
      </c>
      <c r="O58" s="15">
        <f t="shared" si="11"/>
        <v>1.2687128844339904E-2</v>
      </c>
      <c r="P58" s="15">
        <f t="shared" si="29"/>
        <v>0.417308588191596</v>
      </c>
      <c r="Q58" s="15">
        <f t="shared" si="30"/>
        <v>3.6999999999999998E-2</v>
      </c>
      <c r="S58" s="28">
        <f t="shared" si="31"/>
        <v>3.6999999999999998E-2</v>
      </c>
      <c r="T58" s="19">
        <f t="shared" si="12"/>
        <v>1.2687128844339904E-2</v>
      </c>
      <c r="U58" s="19">
        <f t="shared" si="13"/>
        <v>1.7942309679240383E-2</v>
      </c>
      <c r="V58" s="19">
        <f t="shared" si="14"/>
        <v>2.5374257688679808E-2</v>
      </c>
      <c r="W58" s="19">
        <f t="shared" si="15"/>
        <v>3.1076991969579193E-2</v>
      </c>
      <c r="X58" s="19">
        <f t="shared" si="16"/>
        <v>3.5884619358480765E-2</v>
      </c>
      <c r="Y58" s="19">
        <f t="shared" si="17"/>
        <v>4.0120224116133946E-2</v>
      </c>
      <c r="Z58" s="19">
        <f t="shared" si="18"/>
        <v>4.3949503521138661E-2</v>
      </c>
      <c r="AA58" s="19">
        <f t="shared" si="19"/>
        <v>4.7470889357377144E-2</v>
      </c>
      <c r="AB58" s="19">
        <f t="shared" si="20"/>
        <v>5.0748515377359617E-2</v>
      </c>
      <c r="AC58" s="19">
        <f t="shared" si="21"/>
        <v>5.3826929037721155E-2</v>
      </c>
      <c r="AD58" s="19">
        <f t="shared" si="22"/>
        <v>5.6738565070484748E-2</v>
      </c>
      <c r="AE58" s="19">
        <f t="shared" si="36"/>
        <v>0.417308588191596</v>
      </c>
      <c r="AF58" s="19">
        <f t="shared" si="36"/>
        <v>0.59016346511532392</v>
      </c>
      <c r="AG58" s="19">
        <f t="shared" si="36"/>
        <v>0.83461717638319199</v>
      </c>
      <c r="AH58" s="19">
        <f t="shared" si="36"/>
        <v>1.0221931063506438</v>
      </c>
      <c r="AI58" s="19">
        <f t="shared" si="36"/>
        <v>1.1803269302306478</v>
      </c>
      <c r="AJ58" s="19">
        <f t="shared" si="36"/>
        <v>1.3196456258346898</v>
      </c>
      <c r="AK58" s="19">
        <f t="shared" si="36"/>
        <v>1.445599354365364</v>
      </c>
      <c r="AL58" s="19">
        <f t="shared" si="36"/>
        <v>1.5614257615712901</v>
      </c>
      <c r="AM58" s="19">
        <f t="shared" si="36"/>
        <v>1.669234352766384</v>
      </c>
      <c r="AN58" s="19">
        <f t="shared" si="36"/>
        <v>1.7704903953459716</v>
      </c>
      <c r="AO58" s="19">
        <f t="shared" si="36"/>
        <v>1.8662607415817494</v>
      </c>
      <c r="AP58" s="43">
        <f t="shared" si="24"/>
        <v>3.6999999999999998E-2</v>
      </c>
    </row>
    <row r="59" spans="1:42" x14ac:dyDescent="0.25">
      <c r="A59" s="15">
        <v>3.7999999999999999E-2</v>
      </c>
      <c r="B59" s="6">
        <f t="shared" si="32"/>
        <v>0.78476833052688244</v>
      </c>
      <c r="C59" s="6">
        <f t="shared" si="5"/>
        <v>9.7633810819468814E-3</v>
      </c>
      <c r="D59" s="6">
        <f t="shared" si="25"/>
        <v>0.39238416526344122</v>
      </c>
      <c r="E59" s="6">
        <f t="shared" si="6"/>
        <v>0.38239246854507974</v>
      </c>
      <c r="F59" s="6">
        <f t="shared" si="7"/>
        <v>2.5532357159371955E-2</v>
      </c>
      <c r="G59" s="6">
        <f t="shared" si="8"/>
        <v>5.0766178579685975E-2</v>
      </c>
      <c r="H59" s="6">
        <f t="shared" si="9"/>
        <v>1.2431122883853948E-2</v>
      </c>
      <c r="I59" s="6">
        <f t="shared" si="26"/>
        <v>4.8266202821941773E-2</v>
      </c>
      <c r="J59" s="6">
        <f t="shared" si="27"/>
        <v>6.220162912665219E-3</v>
      </c>
      <c r="K59" s="9"/>
      <c r="L59" s="15">
        <f t="shared" si="28"/>
        <v>3.7999999999999999E-2</v>
      </c>
      <c r="M59" s="6">
        <f t="shared" si="33"/>
        <v>8.5230004609192833E-2</v>
      </c>
      <c r="N59" s="15">
        <f t="shared" si="10"/>
        <v>0.42465856653971323</v>
      </c>
      <c r="O59" s="15">
        <f t="shared" si="11"/>
        <v>1.3433375064083276E-2</v>
      </c>
      <c r="P59" s="15">
        <f t="shared" si="29"/>
        <v>0.42465856653971323</v>
      </c>
      <c r="Q59" s="15">
        <f t="shared" si="30"/>
        <v>3.7999999999999999E-2</v>
      </c>
      <c r="S59" s="28">
        <f t="shared" si="31"/>
        <v>3.7999999999999999E-2</v>
      </c>
      <c r="T59" s="19">
        <f t="shared" si="12"/>
        <v>1.3433375064083276E-2</v>
      </c>
      <c r="U59" s="19">
        <f t="shared" si="13"/>
        <v>1.8997661204071117E-2</v>
      </c>
      <c r="V59" s="19">
        <f t="shared" si="14"/>
        <v>2.6866750128166552E-2</v>
      </c>
      <c r="W59" s="19">
        <f t="shared" si="15"/>
        <v>3.2904914430431309E-2</v>
      </c>
      <c r="X59" s="19">
        <f t="shared" si="16"/>
        <v>3.7995322408142233E-2</v>
      </c>
      <c r="Y59" s="19">
        <f t="shared" si="17"/>
        <v>4.2480061865813518E-2</v>
      </c>
      <c r="Z59" s="19">
        <f t="shared" si="18"/>
        <v>4.6534576256242119E-2</v>
      </c>
      <c r="AA59" s="19">
        <f t="shared" si="19"/>
        <v>5.0263087037832076E-2</v>
      </c>
      <c r="AB59" s="19">
        <f t="shared" si="20"/>
        <v>5.3733500256333104E-2</v>
      </c>
      <c r="AC59" s="19">
        <f t="shared" si="21"/>
        <v>5.6992983612213353E-2</v>
      </c>
      <c r="AD59" s="19">
        <f t="shared" si="22"/>
        <v>6.0075879621081602E-2</v>
      </c>
      <c r="AE59" s="19">
        <f t="shared" si="36"/>
        <v>0.42465856653971323</v>
      </c>
      <c r="AF59" s="19">
        <f t="shared" si="36"/>
        <v>0.60055790417837995</v>
      </c>
      <c r="AG59" s="19">
        <f t="shared" si="36"/>
        <v>0.84931713307942647</v>
      </c>
      <c r="AH59" s="19">
        <f t="shared" si="36"/>
        <v>1.0401968029240354</v>
      </c>
      <c r="AI59" s="19">
        <f t="shared" si="36"/>
        <v>1.2011158083567599</v>
      </c>
      <c r="AJ59" s="19">
        <f t="shared" si="36"/>
        <v>1.3428882981676624</v>
      </c>
      <c r="AK59" s="19">
        <f t="shared" si="36"/>
        <v>1.4710604262323044</v>
      </c>
      <c r="AL59" s="19">
        <f t="shared" si="36"/>
        <v>1.5889268623501518</v>
      </c>
      <c r="AM59" s="19">
        <f t="shared" si="36"/>
        <v>1.6986342661588529</v>
      </c>
      <c r="AN59" s="19">
        <f t="shared" si="36"/>
        <v>1.8016737125351399</v>
      </c>
      <c r="AO59" s="19">
        <f t="shared" si="36"/>
        <v>1.899130844020833</v>
      </c>
      <c r="AP59" s="43">
        <f t="shared" si="24"/>
        <v>3.7999999999999999E-2</v>
      </c>
    </row>
    <row r="60" spans="1:42" x14ac:dyDescent="0.25">
      <c r="A60" s="15">
        <v>3.9E-2</v>
      </c>
      <c r="B60" s="6">
        <f t="shared" si="32"/>
        <v>0.79516355599899802</v>
      </c>
      <c r="C60" s="6">
        <f t="shared" si="5"/>
        <v>1.0148178104763289E-2</v>
      </c>
      <c r="D60" s="6">
        <f t="shared" si="25"/>
        <v>0.39758177799949901</v>
      </c>
      <c r="E60" s="6">
        <f t="shared" si="6"/>
        <v>0.38718987590070048</v>
      </c>
      <c r="F60" s="6">
        <f t="shared" si="7"/>
        <v>2.6209822974208943E-2</v>
      </c>
      <c r="G60" s="6">
        <f t="shared" si="8"/>
        <v>5.2104911487104472E-2</v>
      </c>
      <c r="H60" s="6">
        <f t="shared" si="9"/>
        <v>1.2921061670000157E-2</v>
      </c>
      <c r="I60" s="6">
        <f t="shared" si="26"/>
        <v>4.9604939077574545E-2</v>
      </c>
      <c r="J60" s="6">
        <f t="shared" si="27"/>
        <v>6.5505261934147877E-3</v>
      </c>
      <c r="K60" s="9"/>
      <c r="L60" s="15">
        <f t="shared" si="28"/>
        <v>3.9E-2</v>
      </c>
      <c r="M60" s="6">
        <f t="shared" si="33"/>
        <v>8.6691078529132271E-2</v>
      </c>
      <c r="N60" s="15">
        <f t="shared" si="10"/>
        <v>0.43193836852136325</v>
      </c>
      <c r="O60" s="15">
        <f t="shared" si="11"/>
        <v>1.4202175480675589E-2</v>
      </c>
      <c r="P60" s="15">
        <f t="shared" si="29"/>
        <v>0.43193836852136325</v>
      </c>
      <c r="Q60" s="15">
        <f t="shared" si="30"/>
        <v>3.9E-2</v>
      </c>
      <c r="S60" s="28">
        <f t="shared" si="31"/>
        <v>3.9E-2</v>
      </c>
      <c r="T60" s="19">
        <f t="shared" si="12"/>
        <v>1.4202175480675589E-2</v>
      </c>
      <c r="U60" s="19">
        <f t="shared" si="13"/>
        <v>2.0084909179974048E-2</v>
      </c>
      <c r="V60" s="19">
        <f t="shared" si="14"/>
        <v>2.8404350961351178E-2</v>
      </c>
      <c r="W60" s="19">
        <f t="shared" si="15"/>
        <v>3.4788083165121608E-2</v>
      </c>
      <c r="X60" s="19">
        <f t="shared" si="16"/>
        <v>4.0169818359948095E-2</v>
      </c>
      <c r="Y60" s="19">
        <f t="shared" si="17"/>
        <v>4.491122224833153E-2</v>
      </c>
      <c r="Z60" s="19">
        <f t="shared" si="18"/>
        <v>4.9197779021078129E-2</v>
      </c>
      <c r="AA60" s="19">
        <f t="shared" si="19"/>
        <v>5.3139674795529578E-2</v>
      </c>
      <c r="AB60" s="19">
        <f t="shared" si="20"/>
        <v>5.6808701922702355E-2</v>
      </c>
      <c r="AC60" s="19">
        <f t="shared" si="21"/>
        <v>6.025472753992215E-2</v>
      </c>
      <c r="AD60" s="19">
        <f t="shared" si="22"/>
        <v>6.3514059606342738E-2</v>
      </c>
      <c r="AE60" s="19">
        <f t="shared" si="36"/>
        <v>0.43193836852136325</v>
      </c>
      <c r="AF60" s="19">
        <f t="shared" si="36"/>
        <v>0.61085309887221984</v>
      </c>
      <c r="AG60" s="19">
        <f t="shared" si="36"/>
        <v>0.86387673704272649</v>
      </c>
      <c r="AH60" s="19">
        <f t="shared" si="36"/>
        <v>1.0580286032075796</v>
      </c>
      <c r="AI60" s="19">
        <f t="shared" si="36"/>
        <v>1.2217061977444397</v>
      </c>
      <c r="AJ60" s="19">
        <f t="shared" si="36"/>
        <v>1.3659090533446838</v>
      </c>
      <c r="AK60" s="19">
        <f t="shared" si="36"/>
        <v>1.4962784000348213</v>
      </c>
      <c r="AL60" s="19">
        <f t="shared" si="36"/>
        <v>1.616165387209044</v>
      </c>
      <c r="AM60" s="19">
        <f t="shared" si="36"/>
        <v>1.727753474085453</v>
      </c>
      <c r="AN60" s="19">
        <f t="shared" si="36"/>
        <v>1.8325592966166597</v>
      </c>
      <c r="AO60" s="19">
        <f t="shared" si="36"/>
        <v>1.9316871082082472</v>
      </c>
      <c r="AP60" s="43">
        <f t="shared" si="24"/>
        <v>3.9E-2</v>
      </c>
    </row>
    <row r="61" spans="1:42" x14ac:dyDescent="0.25">
      <c r="A61" s="15">
        <v>0.04</v>
      </c>
      <c r="B61" s="6">
        <f t="shared" si="32"/>
        <v>0.80543168316132263</v>
      </c>
      <c r="C61" s="6">
        <f t="shared" si="5"/>
        <v>1.0537737860744426E-2</v>
      </c>
      <c r="D61" s="6">
        <f t="shared" si="25"/>
        <v>0.40271584158066132</v>
      </c>
      <c r="E61" s="6">
        <f t="shared" si="6"/>
        <v>0.39191835884530823</v>
      </c>
      <c r="F61" s="6">
        <f t="shared" si="7"/>
        <v>2.6887584168782747E-2</v>
      </c>
      <c r="G61" s="6">
        <f t="shared" si="8"/>
        <v>5.3443792084391373E-2</v>
      </c>
      <c r="H61" s="6">
        <f t="shared" si="9"/>
        <v>1.341706455635272E-2</v>
      </c>
      <c r="I61" s="6">
        <f t="shared" si="26"/>
        <v>5.0943823382420768E-2</v>
      </c>
      <c r="J61" s="6">
        <f t="shared" si="27"/>
        <v>6.8893673942455385E-3</v>
      </c>
      <c r="K61" s="9"/>
      <c r="L61" s="15">
        <f t="shared" si="28"/>
        <v>0.04</v>
      </c>
      <c r="M61" s="6">
        <f t="shared" si="33"/>
        <v>8.8138526294584615E-2</v>
      </c>
      <c r="N61" s="15">
        <f t="shared" si="10"/>
        <v>0.439150278177318</v>
      </c>
      <c r="O61" s="15">
        <f t="shared" si="11"/>
        <v>1.4993587661814049E-2</v>
      </c>
      <c r="P61" s="15">
        <f t="shared" si="29"/>
        <v>0.439150278177318</v>
      </c>
      <c r="Q61" s="15">
        <f t="shared" si="30"/>
        <v>0.04</v>
      </c>
      <c r="S61" s="28">
        <f t="shared" si="31"/>
        <v>0.04</v>
      </c>
      <c r="T61" s="19">
        <f t="shared" si="12"/>
        <v>1.4993587661814049E-2</v>
      </c>
      <c r="U61" s="19">
        <f t="shared" si="13"/>
        <v>2.1204135019967332E-2</v>
      </c>
      <c r="V61" s="19">
        <f t="shared" si="14"/>
        <v>2.9987175323628098E-2</v>
      </c>
      <c r="W61" s="19">
        <f t="shared" si="15"/>
        <v>3.6726639185133927E-2</v>
      </c>
      <c r="X61" s="19">
        <f t="shared" si="16"/>
        <v>4.2408270039934665E-2</v>
      </c>
      <c r="Y61" s="19">
        <f t="shared" si="17"/>
        <v>4.7413887308730814E-2</v>
      </c>
      <c r="Z61" s="19">
        <f t="shared" si="18"/>
        <v>5.1939311235999562E-2</v>
      </c>
      <c r="AA61" s="19">
        <f t="shared" si="19"/>
        <v>5.6100868029069169E-2</v>
      </c>
      <c r="AB61" s="19">
        <f t="shared" si="20"/>
        <v>5.9974350647256196E-2</v>
      </c>
      <c r="AC61" s="19">
        <f t="shared" si="21"/>
        <v>6.3612405059901997E-2</v>
      </c>
      <c r="AD61" s="19">
        <f t="shared" si="22"/>
        <v>6.7053362476836673E-2</v>
      </c>
      <c r="AE61" s="19">
        <f t="shared" si="36"/>
        <v>0.439150278177318</v>
      </c>
      <c r="AF61" s="19">
        <f t="shared" si="36"/>
        <v>0.62105227931828055</v>
      </c>
      <c r="AG61" s="19">
        <f t="shared" si="36"/>
        <v>0.878300556354636</v>
      </c>
      <c r="AH61" s="19">
        <f t="shared" si="36"/>
        <v>1.0756941019357198</v>
      </c>
      <c r="AI61" s="19">
        <f t="shared" si="36"/>
        <v>1.2421045586365611</v>
      </c>
      <c r="AJ61" s="19">
        <f t="shared" si="36"/>
        <v>1.3887151141368621</v>
      </c>
      <c r="AK61" s="19">
        <f t="shared" si="36"/>
        <v>1.5212611879222417</v>
      </c>
      <c r="AL61" s="19">
        <f t="shared" si="36"/>
        <v>1.6431498822459933</v>
      </c>
      <c r="AM61" s="19">
        <f t="shared" si="36"/>
        <v>1.756601112709272</v>
      </c>
      <c r="AN61" s="19">
        <f t="shared" si="36"/>
        <v>1.8631568379548418</v>
      </c>
      <c r="AO61" s="19">
        <f t="shared" si="36"/>
        <v>1.9639397486848509</v>
      </c>
      <c r="AP61" s="43">
        <f t="shared" si="24"/>
        <v>0.04</v>
      </c>
    </row>
    <row r="62" spans="1:42" x14ac:dyDescent="0.25">
      <c r="A62" s="15">
        <v>4.1000000000000002E-2</v>
      </c>
      <c r="B62" s="6">
        <f t="shared" si="32"/>
        <v>0.81557752413911588</v>
      </c>
      <c r="C62" s="6">
        <f t="shared" si="5"/>
        <v>1.0931992671095736E-2</v>
      </c>
      <c r="D62" s="6">
        <f t="shared" si="25"/>
        <v>0.40778876206955794</v>
      </c>
      <c r="E62" s="6">
        <f t="shared" si="6"/>
        <v>0.39658038277252178</v>
      </c>
      <c r="F62" s="6">
        <f t="shared" si="7"/>
        <v>2.7565641534433433E-2</v>
      </c>
      <c r="G62" s="6">
        <f t="shared" si="8"/>
        <v>5.4782820767216717E-2</v>
      </c>
      <c r="H62" s="6">
        <f t="shared" si="9"/>
        <v>1.3919045371594071E-2</v>
      </c>
      <c r="I62" s="6">
        <f t="shared" si="26"/>
        <v>5.2282856160206323E-2</v>
      </c>
      <c r="J62" s="6">
        <f t="shared" si="27"/>
        <v>7.2366813026361367E-3</v>
      </c>
      <c r="K62" s="9"/>
      <c r="L62" s="15">
        <f t="shared" si="28"/>
        <v>4.1000000000000002E-2</v>
      </c>
      <c r="M62" s="6">
        <f t="shared" si="33"/>
        <v>8.9572779823892903E-2</v>
      </c>
      <c r="N62" s="15">
        <f t="shared" si="10"/>
        <v>0.44629644754106917</v>
      </c>
      <c r="O62" s="15">
        <f t="shared" si="11"/>
        <v>1.5807666759442302E-2</v>
      </c>
      <c r="P62" s="15">
        <f t="shared" si="29"/>
        <v>0.44629644754106917</v>
      </c>
      <c r="Q62" s="15">
        <f t="shared" si="30"/>
        <v>4.1000000000000002E-2</v>
      </c>
      <c r="S62" s="28">
        <f t="shared" si="31"/>
        <v>4.1000000000000002E-2</v>
      </c>
      <c r="T62" s="19">
        <f t="shared" si="12"/>
        <v>1.5807666759442302E-2</v>
      </c>
      <c r="U62" s="19">
        <f t="shared" si="13"/>
        <v>2.2355416720677656E-2</v>
      </c>
      <c r="V62" s="19">
        <f t="shared" si="14"/>
        <v>3.1615333518884604E-2</v>
      </c>
      <c r="W62" s="19">
        <f t="shared" si="15"/>
        <v>3.8720717584588518E-2</v>
      </c>
      <c r="X62" s="19">
        <f t="shared" si="16"/>
        <v>4.4710833441355312E-2</v>
      </c>
      <c r="Y62" s="19">
        <f t="shared" si="17"/>
        <v>4.9988231452770662E-2</v>
      </c>
      <c r="Z62" s="19">
        <f t="shared" si="18"/>
        <v>5.4759363952943466E-2</v>
      </c>
      <c r="AA62" s="19">
        <f t="shared" si="19"/>
        <v>5.9146873098128182E-2</v>
      </c>
      <c r="AB62" s="19">
        <f t="shared" si="20"/>
        <v>6.3230667037769209E-2</v>
      </c>
      <c r="AC62" s="19">
        <f t="shared" si="21"/>
        <v>6.7066250162032964E-2</v>
      </c>
      <c r="AD62" s="19">
        <f t="shared" si="22"/>
        <v>7.0694034879553599E-2</v>
      </c>
      <c r="AE62" s="19">
        <f t="shared" ref="AE62:AO71" si="37">$M62*AE$21^0.5/RMannings_n*(Diameter/1000)^(2/3)</f>
        <v>0.44629644754106917</v>
      </c>
      <c r="AF62" s="19">
        <f t="shared" si="37"/>
        <v>0.63115848895151261</v>
      </c>
      <c r="AG62" s="19">
        <f t="shared" si="37"/>
        <v>0.89259289508213835</v>
      </c>
      <c r="AH62" s="19">
        <f t="shared" si="37"/>
        <v>1.0931985704924196</v>
      </c>
      <c r="AI62" s="19">
        <f t="shared" si="37"/>
        <v>1.2623169779030252</v>
      </c>
      <c r="AJ62" s="19">
        <f t="shared" si="37"/>
        <v>1.411313285871632</v>
      </c>
      <c r="AK62" s="19">
        <f t="shared" si="37"/>
        <v>1.5460162447572598</v>
      </c>
      <c r="AL62" s="19">
        <f t="shared" si="37"/>
        <v>1.6698883996330105</v>
      </c>
      <c r="AM62" s="19">
        <f t="shared" si="37"/>
        <v>1.7851857901642767</v>
      </c>
      <c r="AN62" s="19">
        <f t="shared" si="37"/>
        <v>1.8934754668545375</v>
      </c>
      <c r="AO62" s="19">
        <f t="shared" si="37"/>
        <v>1.9958983896369991</v>
      </c>
      <c r="AP62" s="43">
        <f t="shared" si="24"/>
        <v>4.1000000000000002E-2</v>
      </c>
    </row>
    <row r="63" spans="1:42" x14ac:dyDescent="0.25">
      <c r="A63" s="15">
        <v>4.2000000000000003E-2</v>
      </c>
      <c r="B63" s="6">
        <f t="shared" si="32"/>
        <v>0.82560559875266604</v>
      </c>
      <c r="C63" s="6">
        <f t="shared" si="5"/>
        <v>1.1330877247106394E-2</v>
      </c>
      <c r="D63" s="6">
        <f t="shared" si="25"/>
        <v>0.41280279937633302</v>
      </c>
      <c r="E63" s="6">
        <f t="shared" si="6"/>
        <v>0.40117826461561945</v>
      </c>
      <c r="F63" s="6">
        <f t="shared" si="7"/>
        <v>2.8243995865436123E-2</v>
      </c>
      <c r="G63" s="6">
        <f t="shared" si="8"/>
        <v>5.6121997932718062E-2</v>
      </c>
      <c r="H63" s="6">
        <f t="shared" si="9"/>
        <v>1.4426920987555759E-2</v>
      </c>
      <c r="I63" s="6">
        <f t="shared" si="26"/>
        <v>5.3622037837532832E-2</v>
      </c>
      <c r="J63" s="6">
        <f t="shared" si="27"/>
        <v>7.5924627061964905E-3</v>
      </c>
      <c r="K63" s="9"/>
      <c r="L63" s="15">
        <f t="shared" si="28"/>
        <v>4.2000000000000003E-2</v>
      </c>
      <c r="M63" s="6">
        <f t="shared" si="33"/>
        <v>9.0994246682026422E-2</v>
      </c>
      <c r="N63" s="15">
        <f t="shared" si="10"/>
        <v>0.45337890730540414</v>
      </c>
      <c r="O63" s="15">
        <f t="shared" si="11"/>
        <v>1.6644465614139431E-2</v>
      </c>
      <c r="P63" s="15">
        <f t="shared" si="29"/>
        <v>0.45337890730540414</v>
      </c>
      <c r="Q63" s="15">
        <f t="shared" si="30"/>
        <v>4.2000000000000003E-2</v>
      </c>
      <c r="S63" s="28">
        <f t="shared" si="31"/>
        <v>4.2000000000000003E-2</v>
      </c>
      <c r="T63" s="19">
        <f t="shared" si="12"/>
        <v>1.6644465614139431E-2</v>
      </c>
      <c r="U63" s="19">
        <f t="shared" si="13"/>
        <v>2.353882900996861E-2</v>
      </c>
      <c r="V63" s="19">
        <f t="shared" si="14"/>
        <v>3.3288931228278862E-2</v>
      </c>
      <c r="W63" s="19">
        <f t="shared" si="15"/>
        <v>4.0770447795941842E-2</v>
      </c>
      <c r="X63" s="19">
        <f t="shared" si="16"/>
        <v>4.707765801993722E-2</v>
      </c>
      <c r="Y63" s="19">
        <f t="shared" si="17"/>
        <v>5.2634421777033889E-2</v>
      </c>
      <c r="Z63" s="19">
        <f t="shared" si="18"/>
        <v>5.7658120217045236E-2</v>
      </c>
      <c r="AA63" s="19">
        <f t="shared" si="19"/>
        <v>6.2277887714049664E-2</v>
      </c>
      <c r="AB63" s="19">
        <f t="shared" si="20"/>
        <v>6.6577862456557724E-2</v>
      </c>
      <c r="AC63" s="19">
        <f t="shared" si="21"/>
        <v>7.0616487029905819E-2</v>
      </c>
      <c r="AD63" s="19">
        <f t="shared" si="22"/>
        <v>7.4436313124747105E-2</v>
      </c>
      <c r="AE63" s="19">
        <f t="shared" si="37"/>
        <v>0.45337890730540414</v>
      </c>
      <c r="AF63" s="19">
        <f t="shared" si="37"/>
        <v>0.64117459960519674</v>
      </c>
      <c r="AG63" s="19">
        <f t="shared" si="37"/>
        <v>0.90675781461080829</v>
      </c>
      <c r="AH63" s="19">
        <f t="shared" si="37"/>
        <v>1.1105469830388326</v>
      </c>
      <c r="AI63" s="19">
        <f t="shared" si="37"/>
        <v>1.2823491992103935</v>
      </c>
      <c r="AJ63" s="19">
        <f t="shared" si="37"/>
        <v>1.4337099901634298</v>
      </c>
      <c r="AK63" s="19">
        <f t="shared" si="37"/>
        <v>1.5705506050660409</v>
      </c>
      <c r="AL63" s="19">
        <f t="shared" si="37"/>
        <v>1.6963885375267633</v>
      </c>
      <c r="AM63" s="19">
        <f t="shared" si="37"/>
        <v>1.8135156292216166</v>
      </c>
      <c r="AN63" s="19">
        <f t="shared" si="37"/>
        <v>1.9235237988155902</v>
      </c>
      <c r="AO63" s="19">
        <f t="shared" si="37"/>
        <v>2.0275721125989192</v>
      </c>
      <c r="AP63" s="43">
        <f t="shared" si="24"/>
        <v>4.2000000000000003E-2</v>
      </c>
    </row>
    <row r="64" spans="1:42" x14ac:dyDescent="0.25">
      <c r="A64" s="15">
        <v>4.2999999999999997E-2</v>
      </c>
      <c r="B64" s="6">
        <f t="shared" si="32"/>
        <v>0.83552015876574304</v>
      </c>
      <c r="C64" s="6">
        <f t="shared" si="5"/>
        <v>1.173432854793402E-2</v>
      </c>
      <c r="D64" s="6">
        <f t="shared" si="25"/>
        <v>0.41776007938287152</v>
      </c>
      <c r="E64" s="6">
        <f t="shared" si="6"/>
        <v>0.40571418511065144</v>
      </c>
      <c r="F64" s="6">
        <f t="shared" si="7"/>
        <v>2.8922647959015009E-2</v>
      </c>
      <c r="G64" s="6">
        <f t="shared" si="8"/>
        <v>5.7461323979507498E-2</v>
      </c>
      <c r="H64" s="6">
        <f t="shared" si="9"/>
        <v>1.4940611138144334E-2</v>
      </c>
      <c r="I64" s="6">
        <f t="shared" si="26"/>
        <v>5.4961368843917661E-2</v>
      </c>
      <c r="J64" s="6">
        <f t="shared" si="27"/>
        <v>7.9567063926801965E-3</v>
      </c>
      <c r="K64" s="9"/>
      <c r="L64" s="15">
        <f t="shared" si="28"/>
        <v>4.2999999999999997E-2</v>
      </c>
      <c r="M64" s="6">
        <f t="shared" si="33"/>
        <v>9.240331200158039E-2</v>
      </c>
      <c r="N64" s="15">
        <f t="shared" si="10"/>
        <v>0.46039957639378837</v>
      </c>
      <c r="O64" s="15">
        <f t="shared" si="11"/>
        <v>1.7504034852459327E-2</v>
      </c>
      <c r="P64" s="15">
        <f t="shared" si="29"/>
        <v>0.46039957639378837</v>
      </c>
      <c r="Q64" s="15">
        <f t="shared" si="30"/>
        <v>4.2999999999999997E-2</v>
      </c>
      <c r="S64" s="28">
        <f t="shared" si="31"/>
        <v>4.2999999999999997E-2</v>
      </c>
      <c r="T64" s="19">
        <f t="shared" si="12"/>
        <v>1.7504034852459327E-2</v>
      </c>
      <c r="U64" s="19">
        <f t="shared" si="13"/>
        <v>2.4754443484599323E-2</v>
      </c>
      <c r="V64" s="19">
        <f t="shared" si="14"/>
        <v>3.5008069704918654E-2</v>
      </c>
      <c r="W64" s="19">
        <f t="shared" si="15"/>
        <v>4.2875953828418391E-2</v>
      </c>
      <c r="X64" s="19">
        <f t="shared" si="16"/>
        <v>4.9508886969198647E-2</v>
      </c>
      <c r="Y64" s="19">
        <f t="shared" si="17"/>
        <v>5.535261837674086E-2</v>
      </c>
      <c r="Z64" s="19">
        <f t="shared" si="18"/>
        <v>6.0635755403831905E-2</v>
      </c>
      <c r="AA64" s="19">
        <f t="shared" si="19"/>
        <v>6.5494101304052976E-2</v>
      </c>
      <c r="AB64" s="19">
        <f t="shared" si="20"/>
        <v>7.0016139409837308E-2</v>
      </c>
      <c r="AC64" s="19">
        <f t="shared" si="21"/>
        <v>7.426333045379796E-2</v>
      </c>
      <c r="AD64" s="19">
        <f t="shared" si="22"/>
        <v>7.8280423621249137E-2</v>
      </c>
      <c r="AE64" s="19">
        <f t="shared" si="37"/>
        <v>0.46039957639378837</v>
      </c>
      <c r="AF64" s="19">
        <f t="shared" si="37"/>
        <v>0.65110332504692336</v>
      </c>
      <c r="AG64" s="19">
        <f t="shared" si="37"/>
        <v>0.92079915278757674</v>
      </c>
      <c r="AH64" s="19">
        <f t="shared" si="37"/>
        <v>1.127744039958305</v>
      </c>
      <c r="AI64" s="19">
        <f t="shared" si="37"/>
        <v>1.3022066500938467</v>
      </c>
      <c r="AJ64" s="19">
        <f t="shared" si="37"/>
        <v>1.4559112951810622</v>
      </c>
      <c r="AK64" s="19">
        <f t="shared" si="37"/>
        <v>1.5948709161944603</v>
      </c>
      <c r="AL64" s="19">
        <f t="shared" si="37"/>
        <v>1.7226574758814119</v>
      </c>
      <c r="AM64" s="19">
        <f t="shared" si="37"/>
        <v>1.8415983055751535</v>
      </c>
      <c r="AN64" s="19">
        <f t="shared" si="37"/>
        <v>1.9533099751407701</v>
      </c>
      <c r="AO64" s="19">
        <f t="shared" si="37"/>
        <v>2.0589694992572367</v>
      </c>
      <c r="AP64" s="43">
        <f t="shared" si="24"/>
        <v>4.2999999999999997E-2</v>
      </c>
    </row>
    <row r="65" spans="1:42" x14ac:dyDescent="0.25">
      <c r="A65" s="15">
        <v>4.3999999999999997E-2</v>
      </c>
      <c r="B65" s="6">
        <f t="shared" si="32"/>
        <v>0.84532520960860902</v>
      </c>
      <c r="C65" s="6">
        <f t="shared" si="5"/>
        <v>1.2142285650001153E-2</v>
      </c>
      <c r="D65" s="6">
        <f t="shared" si="25"/>
        <v>0.42266260480430451</v>
      </c>
      <c r="E65" s="6">
        <f t="shared" si="6"/>
        <v>0.41019019978541654</v>
      </c>
      <c r="F65" s="6">
        <f t="shared" si="7"/>
        <v>2.9601598615357379E-2</v>
      </c>
      <c r="G65" s="6">
        <f t="shared" si="8"/>
        <v>5.8800799307678689E-2</v>
      </c>
      <c r="H65" s="6">
        <f t="shared" si="9"/>
        <v>1.5460038253051768E-2</v>
      </c>
      <c r="I65" s="6">
        <f t="shared" si="26"/>
        <v>5.6300849611833813E-2</v>
      </c>
      <c r="J65" s="6">
        <f t="shared" si="27"/>
        <v>8.3294071499970691E-3</v>
      </c>
      <c r="K65" s="9"/>
      <c r="L65" s="15">
        <f t="shared" si="28"/>
        <v>4.3999999999999997E-2</v>
      </c>
      <c r="M65" s="6">
        <f t="shared" si="33"/>
        <v>9.3800340211116259E-2</v>
      </c>
      <c r="N65" s="15">
        <f t="shared" si="10"/>
        <v>0.46736027057182272</v>
      </c>
      <c r="O65" s="15">
        <f t="shared" si="11"/>
        <v>1.8386422977853475E-2</v>
      </c>
      <c r="P65" s="15">
        <f t="shared" si="29"/>
        <v>0.46736027057182272</v>
      </c>
      <c r="Q65" s="15">
        <f t="shared" si="30"/>
        <v>4.3999999999999997E-2</v>
      </c>
      <c r="S65" s="28">
        <f t="shared" si="31"/>
        <v>4.3999999999999997E-2</v>
      </c>
      <c r="T65" s="19">
        <f t="shared" si="12"/>
        <v>1.8386422977853475E-2</v>
      </c>
      <c r="U65" s="19">
        <f t="shared" si="13"/>
        <v>2.6002328738808693E-2</v>
      </c>
      <c r="V65" s="19">
        <f t="shared" si="14"/>
        <v>3.677284595570695E-2</v>
      </c>
      <c r="W65" s="19">
        <f t="shared" si="15"/>
        <v>4.5037354490725018E-2</v>
      </c>
      <c r="X65" s="19">
        <f t="shared" si="16"/>
        <v>5.2004657477617386E-2</v>
      </c>
      <c r="Y65" s="19">
        <f t="shared" si="17"/>
        <v>5.8142974633272594E-2</v>
      </c>
      <c r="Z65" s="19">
        <f t="shared" si="18"/>
        <v>6.3692437534188129E-2</v>
      </c>
      <c r="AA65" s="19">
        <f t="shared" si="19"/>
        <v>6.8795695351435593E-2</v>
      </c>
      <c r="AB65" s="19">
        <f t="shared" si="20"/>
        <v>7.3545691911413899E-2</v>
      </c>
      <c r="AC65" s="19">
        <f t="shared" si="21"/>
        <v>7.8006986216426072E-2</v>
      </c>
      <c r="AD65" s="19">
        <f t="shared" si="22"/>
        <v>8.2226583283088961E-2</v>
      </c>
      <c r="AE65" s="19">
        <f t="shared" si="37"/>
        <v>0.46736027057182272</v>
      </c>
      <c r="AF65" s="19">
        <f t="shared" si="37"/>
        <v>0.66094723315703097</v>
      </c>
      <c r="AG65" s="19">
        <f t="shared" si="37"/>
        <v>0.93472054114364544</v>
      </c>
      <c r="AH65" s="19">
        <f t="shared" si="37"/>
        <v>1.1447941889500506</v>
      </c>
      <c r="AI65" s="19">
        <f t="shared" si="37"/>
        <v>1.3218944663140619</v>
      </c>
      <c r="AJ65" s="19">
        <f t="shared" si="37"/>
        <v>1.477922942879524</v>
      </c>
      <c r="AK65" s="19">
        <f t="shared" si="37"/>
        <v>1.6189834681390689</v>
      </c>
      <c r="AL65" s="19">
        <f t="shared" si="37"/>
        <v>1.7487020086697285</v>
      </c>
      <c r="AM65" s="19">
        <f t="shared" si="37"/>
        <v>1.8694410822872909</v>
      </c>
      <c r="AN65" s="19">
        <f t="shared" si="37"/>
        <v>1.9828416994710927</v>
      </c>
      <c r="AO65" s="19">
        <f t="shared" si="37"/>
        <v>2.0900986699625803</v>
      </c>
      <c r="AP65" s="43">
        <f t="shared" si="24"/>
        <v>4.3999999999999997E-2</v>
      </c>
    </row>
    <row r="66" spans="1:42" x14ac:dyDescent="0.25">
      <c r="A66" s="15">
        <v>4.4999999999999998E-2</v>
      </c>
      <c r="B66" s="6">
        <f t="shared" si="32"/>
        <v>0.85502452988973898</v>
      </c>
      <c r="C66" s="6">
        <f t="shared" si="5"/>
        <v>1.2554689626810528E-2</v>
      </c>
      <c r="D66" s="6">
        <f t="shared" si="25"/>
        <v>0.42751226494486949</v>
      </c>
      <c r="E66" s="6">
        <f t="shared" si="6"/>
        <v>0.41460824883255754</v>
      </c>
      <c r="F66" s="6">
        <f t="shared" si="7"/>
        <v>3.028084863762763E-2</v>
      </c>
      <c r="G66" s="6">
        <f t="shared" si="8"/>
        <v>6.0140424318813814E-2</v>
      </c>
      <c r="H66" s="6">
        <f t="shared" si="9"/>
        <v>1.5985127304731506E-2</v>
      </c>
      <c r="I66" s="6">
        <f t="shared" si="26"/>
        <v>5.7640480576749628E-2</v>
      </c>
      <c r="J66" s="6">
        <f t="shared" si="27"/>
        <v>8.7105597662256694E-3</v>
      </c>
      <c r="K66" s="9"/>
      <c r="L66" s="15">
        <f t="shared" si="28"/>
        <v>4.4999999999999998E-2</v>
      </c>
      <c r="M66" s="6">
        <f t="shared" si="33"/>
        <v>9.5185676594097518E-2</v>
      </c>
      <c r="N66" s="15">
        <f t="shared" si="10"/>
        <v>0.47426271021464161</v>
      </c>
      <c r="O66" s="15">
        <f t="shared" si="11"/>
        <v>1.9291676455739981E-2</v>
      </c>
      <c r="P66" s="15">
        <f t="shared" si="29"/>
        <v>0.47426271021464161</v>
      </c>
      <c r="Q66" s="15">
        <f t="shared" si="30"/>
        <v>4.4999999999999998E-2</v>
      </c>
      <c r="S66" s="28">
        <f t="shared" si="31"/>
        <v>4.4999999999999998E-2</v>
      </c>
      <c r="T66" s="19">
        <f t="shared" si="12"/>
        <v>1.9291676455739981E-2</v>
      </c>
      <c r="U66" s="19">
        <f t="shared" si="13"/>
        <v>2.7282550484621203E-2</v>
      </c>
      <c r="V66" s="19">
        <f t="shared" si="14"/>
        <v>3.8583352911479962E-2</v>
      </c>
      <c r="W66" s="19">
        <f t="shared" si="15"/>
        <v>4.7254763599426819E-2</v>
      </c>
      <c r="X66" s="19">
        <f t="shared" si="16"/>
        <v>5.4565100969242407E-2</v>
      </c>
      <c r="Y66" s="19">
        <f t="shared" si="17"/>
        <v>6.1005637483182835E-2</v>
      </c>
      <c r="Z66" s="19">
        <f t="shared" si="18"/>
        <v>6.6828327569043874E-2</v>
      </c>
      <c r="AA66" s="19">
        <f t="shared" si="19"/>
        <v>7.218284371387243E-2</v>
      </c>
      <c r="AB66" s="19">
        <f t="shared" si="20"/>
        <v>7.7166705822959925E-2</v>
      </c>
      <c r="AC66" s="19">
        <f t="shared" si="21"/>
        <v>8.1847651453863593E-2</v>
      </c>
      <c r="AD66" s="19">
        <f t="shared" si="22"/>
        <v>8.627499990993362E-2</v>
      </c>
      <c r="AE66" s="19">
        <f t="shared" si="37"/>
        <v>0.47426271021464161</v>
      </c>
      <c r="AF66" s="19">
        <f t="shared" si="37"/>
        <v>0.67070875691336718</v>
      </c>
      <c r="AG66" s="19">
        <f t="shared" si="37"/>
        <v>0.94852542042928323</v>
      </c>
      <c r="AH66" s="19">
        <f t="shared" si="37"/>
        <v>1.1617016440553154</v>
      </c>
      <c r="AI66" s="19">
        <f t="shared" si="37"/>
        <v>1.3414175138267344</v>
      </c>
      <c r="AJ66" s="19">
        <f t="shared" si="37"/>
        <v>1.4997503735626709</v>
      </c>
      <c r="AK66" s="19">
        <f t="shared" si="37"/>
        <v>1.642894220454149</v>
      </c>
      <c r="AL66" s="19">
        <f t="shared" si="37"/>
        <v>1.7745285729460432</v>
      </c>
      <c r="AM66" s="19">
        <f t="shared" si="37"/>
        <v>1.8970508408585665</v>
      </c>
      <c r="AN66" s="19">
        <f t="shared" si="37"/>
        <v>2.0121262707401013</v>
      </c>
      <c r="AO66" s="19">
        <f t="shared" si="37"/>
        <v>2.120967318466445</v>
      </c>
      <c r="AP66" s="43">
        <f t="shared" si="24"/>
        <v>4.4999999999999998E-2</v>
      </c>
    </row>
    <row r="67" spans="1:42" x14ac:dyDescent="0.25">
      <c r="A67" s="15">
        <v>4.5999999999999999E-2</v>
      </c>
      <c r="B67" s="6">
        <f t="shared" si="32"/>
        <v>0.8646216889652516</v>
      </c>
      <c r="C67" s="6">
        <f t="shared" si="5"/>
        <v>1.2971483438132952E-2</v>
      </c>
      <c r="D67" s="6">
        <f t="shared" si="25"/>
        <v>0.4323108444826258</v>
      </c>
      <c r="E67" s="6">
        <f t="shared" si="6"/>
        <v>0.41897016600230613</v>
      </c>
      <c r="F67" s="6">
        <f t="shared" si="7"/>
        <v>3.096039883198164E-2</v>
      </c>
      <c r="G67" s="6">
        <f t="shared" si="8"/>
        <v>6.1480199415990817E-2</v>
      </c>
      <c r="H67" s="6">
        <f t="shared" si="9"/>
        <v>1.6515805667308103E-2</v>
      </c>
      <c r="I67" s="6">
        <f t="shared" si="26"/>
        <v>5.8980262177168688E-2</v>
      </c>
      <c r="J67" s="6">
        <f t="shared" si="27"/>
        <v>9.1001590296261124E-3</v>
      </c>
      <c r="K67" s="9"/>
      <c r="L67" s="15">
        <f t="shared" si="28"/>
        <v>4.5999999999999999E-2</v>
      </c>
      <c r="M67" s="6">
        <f t="shared" si="33"/>
        <v>9.6559648698417377E-2</v>
      </c>
      <c r="N67" s="15">
        <f t="shared" si="10"/>
        <v>0.48110852732988668</v>
      </c>
      <c r="O67" s="15">
        <f t="shared" si="11"/>
        <v>2.0219839793221478E-2</v>
      </c>
      <c r="P67" s="15">
        <f t="shared" si="29"/>
        <v>0.48110852732988668</v>
      </c>
      <c r="Q67" s="15">
        <f t="shared" si="30"/>
        <v>4.5999999999999999E-2</v>
      </c>
      <c r="S67" s="28">
        <f t="shared" si="31"/>
        <v>4.5999999999999999E-2</v>
      </c>
      <c r="T67" s="19">
        <f t="shared" si="12"/>
        <v>2.0219839793221478E-2</v>
      </c>
      <c r="U67" s="19">
        <f t="shared" si="13"/>
        <v>2.8595171664585015E-2</v>
      </c>
      <c r="V67" s="19">
        <f t="shared" si="14"/>
        <v>4.0439679586442956E-2</v>
      </c>
      <c r="W67" s="19">
        <f t="shared" si="15"/>
        <v>4.9528290174215145E-2</v>
      </c>
      <c r="X67" s="19">
        <f t="shared" si="16"/>
        <v>5.7190343329170029E-2</v>
      </c>
      <c r="Y67" s="19">
        <f t="shared" si="17"/>
        <v>6.3940747670287901E-2</v>
      </c>
      <c r="Z67" s="19">
        <f t="shared" si="18"/>
        <v>7.0043579685525173E-2</v>
      </c>
      <c r="AA67" s="19">
        <f t="shared" si="19"/>
        <v>7.5655712921692847E-2</v>
      </c>
      <c r="AB67" s="19">
        <f t="shared" si="20"/>
        <v>8.0879359172885912E-2</v>
      </c>
      <c r="AC67" s="19">
        <f t="shared" si="21"/>
        <v>8.5785514993755016E-2</v>
      </c>
      <c r="AD67" s="19">
        <f t="shared" si="22"/>
        <v>9.0425872543597019E-2</v>
      </c>
      <c r="AE67" s="19">
        <f t="shared" si="37"/>
        <v>0.48110852732988668</v>
      </c>
      <c r="AF67" s="19">
        <f t="shared" si="37"/>
        <v>0.68039020432327257</v>
      </c>
      <c r="AG67" s="19">
        <f t="shared" si="37"/>
        <v>0.96221705465977336</v>
      </c>
      <c r="AH67" s="19">
        <f t="shared" si="37"/>
        <v>1.1784704028600776</v>
      </c>
      <c r="AI67" s="19">
        <f t="shared" si="37"/>
        <v>1.3607804086465451</v>
      </c>
      <c r="AJ67" s="19">
        <f t="shared" si="37"/>
        <v>1.5213987480918085</v>
      </c>
      <c r="AK67" s="19">
        <f t="shared" si="37"/>
        <v>1.666608826580007</v>
      </c>
      <c r="AL67" s="19">
        <f t="shared" si="37"/>
        <v>1.8001432751238033</v>
      </c>
      <c r="AM67" s="19">
        <f t="shared" si="37"/>
        <v>1.9244341093195467</v>
      </c>
      <c r="AN67" s="19">
        <f t="shared" si="37"/>
        <v>2.0411706129698173</v>
      </c>
      <c r="AO67" s="19">
        <f t="shared" si="37"/>
        <v>2.1515827433288837</v>
      </c>
      <c r="AP67" s="43">
        <f t="shared" si="24"/>
        <v>4.5999999999999999E-2</v>
      </c>
    </row>
    <row r="68" spans="1:42" x14ac:dyDescent="0.25">
      <c r="A68" s="15">
        <v>4.7E-2</v>
      </c>
      <c r="B68" s="6">
        <f t="shared" si="32"/>
        <v>0.87412006279720744</v>
      </c>
      <c r="C68" s="6">
        <f t="shared" si="5"/>
        <v>1.3392611827646783E-2</v>
      </c>
      <c r="D68" s="6">
        <f t="shared" si="25"/>
        <v>0.43706003139860372</v>
      </c>
      <c r="E68" s="6">
        <f t="shared" si="6"/>
        <v>0.42327768663136489</v>
      </c>
      <c r="F68" s="6">
        <f t="shared" si="7"/>
        <v>3.1640250007580695E-2</v>
      </c>
      <c r="G68" s="6">
        <f t="shared" si="8"/>
        <v>6.2820125003790347E-2</v>
      </c>
      <c r="H68" s="6">
        <f t="shared" si="9"/>
        <v>1.7052002986247747E-2</v>
      </c>
      <c r="I68" s="6">
        <f t="shared" si="26"/>
        <v>6.0320194854669273E-2</v>
      </c>
      <c r="J68" s="6">
        <f t="shared" si="27"/>
        <v>9.4981997286526839E-3</v>
      </c>
      <c r="K68" s="9"/>
      <c r="L68" s="15">
        <f t="shared" si="28"/>
        <v>4.7E-2</v>
      </c>
      <c r="M68" s="6">
        <f t="shared" si="33"/>
        <v>9.7922567613769274E-2</v>
      </c>
      <c r="N68" s="15">
        <f t="shared" si="10"/>
        <v>0.48789927192220561</v>
      </c>
      <c r="O68" s="15">
        <f t="shared" si="11"/>
        <v>2.1170955613899697E-2</v>
      </c>
      <c r="P68" s="15">
        <f t="shared" si="29"/>
        <v>0.48789927192220561</v>
      </c>
      <c r="Q68" s="15">
        <f t="shared" si="30"/>
        <v>4.7E-2</v>
      </c>
      <c r="S68" s="28">
        <f t="shared" si="31"/>
        <v>4.7E-2</v>
      </c>
      <c r="T68" s="19">
        <f t="shared" si="12"/>
        <v>2.1170955613899697E-2</v>
      </c>
      <c r="U68" s="19">
        <f t="shared" si="13"/>
        <v>2.9940252557575764E-2</v>
      </c>
      <c r="V68" s="19">
        <f t="shared" si="14"/>
        <v>4.2341911227799393E-2</v>
      </c>
      <c r="W68" s="19">
        <f t="shared" si="15"/>
        <v>5.1858038621165253E-2</v>
      </c>
      <c r="X68" s="19">
        <f t="shared" si="16"/>
        <v>5.9880505115151528E-2</v>
      </c>
      <c r="Y68" s="19">
        <f t="shared" si="17"/>
        <v>6.6948439982251348E-2</v>
      </c>
      <c r="Z68" s="19">
        <f t="shared" si="18"/>
        <v>7.333834153611965E-2</v>
      </c>
      <c r="AA68" s="19">
        <f t="shared" si="19"/>
        <v>7.9214462457811052E-2</v>
      </c>
      <c r="AB68" s="19">
        <f t="shared" si="20"/>
        <v>8.4683822455598787E-2</v>
      </c>
      <c r="AC68" s="19">
        <f t="shared" si="21"/>
        <v>8.9820757672727278E-2</v>
      </c>
      <c r="AD68" s="19">
        <f t="shared" si="22"/>
        <v>9.4679391802621027E-2</v>
      </c>
      <c r="AE68" s="19">
        <f t="shared" si="37"/>
        <v>0.48789927192220561</v>
      </c>
      <c r="AF68" s="19">
        <f t="shared" si="37"/>
        <v>0.68999376742434182</v>
      </c>
      <c r="AG68" s="19">
        <f t="shared" si="37"/>
        <v>0.97579854384441123</v>
      </c>
      <c r="AH68" s="19">
        <f t="shared" si="37"/>
        <v>1.1951042620848233</v>
      </c>
      <c r="AI68" s="19">
        <f t="shared" si="37"/>
        <v>1.3799875348486836</v>
      </c>
      <c r="AJ68" s="19">
        <f t="shared" si="37"/>
        <v>1.5428729680120081</v>
      </c>
      <c r="AK68" s="19">
        <f t="shared" si="37"/>
        <v>1.690132655890247</v>
      </c>
      <c r="AL68" s="19">
        <f t="shared" si="37"/>
        <v>1.8255519147893486</v>
      </c>
      <c r="AM68" s="19">
        <f t="shared" si="37"/>
        <v>1.9515970876888225</v>
      </c>
      <c r="AN68" s="19">
        <f t="shared" si="37"/>
        <v>2.0699813022730251</v>
      </c>
      <c r="AO68" s="19">
        <f t="shared" si="37"/>
        <v>2.1819518763814125</v>
      </c>
      <c r="AP68" s="43">
        <f t="shared" si="24"/>
        <v>4.7E-2</v>
      </c>
    </row>
    <row r="69" spans="1:42" x14ac:dyDescent="0.25">
      <c r="A69" s="15">
        <v>4.8000000000000001E-2</v>
      </c>
      <c r="B69" s="6">
        <f t="shared" si="32"/>
        <v>0.88352284830011696</v>
      </c>
      <c r="C69" s="6">
        <f t="shared" si="5"/>
        <v>1.381802122821707E-2</v>
      </c>
      <c r="D69" s="6">
        <f t="shared" si="25"/>
        <v>0.44176142415005848</v>
      </c>
      <c r="E69" s="6">
        <f t="shared" si="6"/>
        <v>0.4275324549083962</v>
      </c>
      <c r="F69" s="6">
        <f t="shared" si="7"/>
        <v>3.2320402976606169E-2</v>
      </c>
      <c r="G69" s="6">
        <f t="shared" si="8"/>
        <v>6.4160201488303092E-2</v>
      </c>
      <c r="H69" s="6">
        <f t="shared" si="9"/>
        <v>1.7593651057755916E-2</v>
      </c>
      <c r="I69" s="6">
        <f t="shared" si="26"/>
        <v>6.1660279053944153E-2</v>
      </c>
      <c r="J69" s="6">
        <f t="shared" si="27"/>
        <v>9.9046766519668671E-3</v>
      </c>
      <c r="K69" s="9"/>
      <c r="L69" s="15">
        <f t="shared" si="28"/>
        <v>4.8000000000000001E-2</v>
      </c>
      <c r="M69" s="6">
        <f t="shared" si="33"/>
        <v>9.9274729131797051E-2</v>
      </c>
      <c r="N69" s="15">
        <f t="shared" si="10"/>
        <v>0.49463641777370204</v>
      </c>
      <c r="O69" s="15">
        <f t="shared" si="11"/>
        <v>2.2145064728189889E-2</v>
      </c>
      <c r="P69" s="15">
        <f t="shared" si="29"/>
        <v>0.49463641777370204</v>
      </c>
      <c r="Q69" s="15">
        <f t="shared" si="30"/>
        <v>4.8000000000000001E-2</v>
      </c>
      <c r="S69" s="28">
        <f t="shared" si="31"/>
        <v>4.8000000000000001E-2</v>
      </c>
      <c r="T69" s="19">
        <f t="shared" si="12"/>
        <v>2.2145064728189889E-2</v>
      </c>
      <c r="U69" s="19">
        <f t="shared" si="13"/>
        <v>3.1317850878236193E-2</v>
      </c>
      <c r="V69" s="19">
        <f t="shared" si="14"/>
        <v>4.4290129456379779E-2</v>
      </c>
      <c r="W69" s="19">
        <f t="shared" si="15"/>
        <v>5.4244108904970674E-2</v>
      </c>
      <c r="X69" s="19">
        <f t="shared" si="16"/>
        <v>6.2635701756472387E-2</v>
      </c>
      <c r="Y69" s="19">
        <f t="shared" si="17"/>
        <v>7.0028843472937627E-2</v>
      </c>
      <c r="Z69" s="19">
        <f t="shared" si="18"/>
        <v>7.6712754492252705E-2</v>
      </c>
      <c r="AA69" s="19">
        <f t="shared" si="19"/>
        <v>8.2859245020818761E-2</v>
      </c>
      <c r="AB69" s="19">
        <f t="shared" si="20"/>
        <v>8.8580258912759557E-2</v>
      </c>
      <c r="AC69" s="19">
        <f t="shared" si="21"/>
        <v>9.3953552634708601E-2</v>
      </c>
      <c r="AD69" s="19">
        <f t="shared" si="22"/>
        <v>9.903574019673099E-2</v>
      </c>
      <c r="AE69" s="19">
        <f t="shared" si="37"/>
        <v>0.49463641777370204</v>
      </c>
      <c r="AF69" s="19">
        <f t="shared" si="37"/>
        <v>0.6995215304592135</v>
      </c>
      <c r="AG69" s="19">
        <f t="shared" si="37"/>
        <v>0.98927283554740408</v>
      </c>
      <c r="AH69" s="19">
        <f t="shared" si="37"/>
        <v>1.2116068317436979</v>
      </c>
      <c r="AI69" s="19">
        <f t="shared" si="37"/>
        <v>1.399043060918427</v>
      </c>
      <c r="AJ69" s="19">
        <f t="shared" si="37"/>
        <v>1.5641776938314911</v>
      </c>
      <c r="AK69" s="19">
        <f t="shared" si="37"/>
        <v>1.7134708137158341</v>
      </c>
      <c r="AL69" s="19">
        <f t="shared" si="37"/>
        <v>1.8507600063303733</v>
      </c>
      <c r="AM69" s="19">
        <f t="shared" si="37"/>
        <v>1.9785456710948082</v>
      </c>
      <c r="AN69" s="19">
        <f t="shared" si="37"/>
        <v>2.0985645913776407</v>
      </c>
      <c r="AO69" s="19">
        <f t="shared" si="37"/>
        <v>2.2120813085779658</v>
      </c>
      <c r="AP69" s="43">
        <f t="shared" si="24"/>
        <v>4.8000000000000001E-2</v>
      </c>
    </row>
    <row r="70" spans="1:42" x14ac:dyDescent="0.25">
      <c r="A70" s="15">
        <v>4.9000000000000002E-2</v>
      </c>
      <c r="B70" s="6">
        <f t="shared" si="32"/>
        <v>0.89283307634812026</v>
      </c>
      <c r="C70" s="6">
        <f t="shared" si="5"/>
        <v>1.4247659674095095E-2</v>
      </c>
      <c r="D70" s="6">
        <f t="shared" si="25"/>
        <v>0.44641653817406013</v>
      </c>
      <c r="E70" s="6">
        <f t="shared" si="6"/>
        <v>0.43173603046305958</v>
      </c>
      <c r="F70" s="6">
        <f t="shared" si="7"/>
        <v>3.300085855427385E-2</v>
      </c>
      <c r="G70" s="6">
        <f t="shared" si="8"/>
        <v>6.5500429277136923E-2</v>
      </c>
      <c r="H70" s="6">
        <f t="shared" si="9"/>
        <v>1.8140683716986374E-2</v>
      </c>
      <c r="I70" s="6">
        <f t="shared" si="26"/>
        <v>6.3000515222840073E-2</v>
      </c>
      <c r="J70" s="6">
        <f t="shared" si="27"/>
        <v>1.0319584588450297E-2</v>
      </c>
      <c r="K70" s="9"/>
      <c r="L70" s="15">
        <f t="shared" si="28"/>
        <v>4.9000000000000002E-2</v>
      </c>
      <c r="M70" s="6">
        <f t="shared" si="33"/>
        <v>0.1006164148019974</v>
      </c>
      <c r="N70" s="15">
        <f t="shared" si="10"/>
        <v>0.50132136770496949</v>
      </c>
      <c r="O70" s="15">
        <f t="shared" si="11"/>
        <v>2.3142206199495832E-2</v>
      </c>
      <c r="P70" s="15">
        <f t="shared" si="29"/>
        <v>0.50132136770496949</v>
      </c>
      <c r="Q70" s="15">
        <f t="shared" si="30"/>
        <v>4.9000000000000002E-2</v>
      </c>
      <c r="S70" s="28">
        <f t="shared" si="31"/>
        <v>4.9000000000000002E-2</v>
      </c>
      <c r="T70" s="19">
        <f t="shared" si="12"/>
        <v>2.3142206199495832E-2</v>
      </c>
      <c r="U70" s="19">
        <f t="shared" si="13"/>
        <v>3.272802187056173E-2</v>
      </c>
      <c r="V70" s="19">
        <f t="shared" si="14"/>
        <v>4.6284412398991663E-2</v>
      </c>
      <c r="W70" s="19">
        <f t="shared" si="15"/>
        <v>5.668659671103831E-2</v>
      </c>
      <c r="X70" s="19">
        <f t="shared" si="16"/>
        <v>6.545604374112346E-2</v>
      </c>
      <c r="Y70" s="19">
        <f t="shared" si="17"/>
        <v>7.3182081671675836E-2</v>
      </c>
      <c r="Z70" s="19">
        <f t="shared" si="18"/>
        <v>8.016695387352446E-2</v>
      </c>
      <c r="AA70" s="19">
        <f t="shared" si="19"/>
        <v>8.6590206772589273E-2</v>
      </c>
      <c r="AB70" s="19">
        <f t="shared" si="20"/>
        <v>9.2568824797983326E-2</v>
      </c>
      <c r="AC70" s="19">
        <f t="shared" si="21"/>
        <v>9.8184065611685176E-2</v>
      </c>
      <c r="AD70" s="19">
        <f t="shared" si="22"/>
        <v>0.10349509242277946</v>
      </c>
      <c r="AE70" s="19">
        <f t="shared" si="37"/>
        <v>0.50132136770496949</v>
      </c>
      <c r="AF70" s="19">
        <f t="shared" si="37"/>
        <v>0.70897547731579724</v>
      </c>
      <c r="AG70" s="19">
        <f t="shared" si="37"/>
        <v>1.002642735409939</v>
      </c>
      <c r="AH70" s="19">
        <f t="shared" si="37"/>
        <v>1.2279815480313567</v>
      </c>
      <c r="AI70" s="19">
        <f t="shared" si="37"/>
        <v>1.4179509546315945</v>
      </c>
      <c r="AJ70" s="19">
        <f t="shared" si="37"/>
        <v>1.5853173616584826</v>
      </c>
      <c r="AK70" s="19">
        <f t="shared" si="37"/>
        <v>1.7366281595698529</v>
      </c>
      <c r="AL70" s="19">
        <f t="shared" si="37"/>
        <v>1.8757727986209143</v>
      </c>
      <c r="AM70" s="19">
        <f t="shared" si="37"/>
        <v>2.005285470819878</v>
      </c>
      <c r="AN70" s="19">
        <f t="shared" si="37"/>
        <v>2.1269264319473917</v>
      </c>
      <c r="AO70" s="19">
        <f t="shared" si="37"/>
        <v>2.241977313522959</v>
      </c>
      <c r="AP70" s="43">
        <f t="shared" si="24"/>
        <v>4.9000000000000002E-2</v>
      </c>
    </row>
    <row r="71" spans="1:42" x14ac:dyDescent="0.25">
      <c r="A71" s="15">
        <v>0.05</v>
      </c>
      <c r="B71" s="6">
        <f t="shared" si="32"/>
        <v>0.90205362359252472</v>
      </c>
      <c r="C71" s="6">
        <f t="shared" si="5"/>
        <v>1.4681476719400455E-2</v>
      </c>
      <c r="D71" s="6">
        <f t="shared" si="25"/>
        <v>0.45102681179626236</v>
      </c>
      <c r="E71" s="6">
        <f t="shared" si="6"/>
        <v>0.43588989435406728</v>
      </c>
      <c r="F71" s="6">
        <f t="shared" si="7"/>
        <v>3.3681617558848236E-2</v>
      </c>
      <c r="G71" s="6">
        <f t="shared" si="8"/>
        <v>6.6840808779424124E-2</v>
      </c>
      <c r="H71" s="6">
        <f t="shared" si="9"/>
        <v>1.8693036734249324E-2</v>
      </c>
      <c r="I71" s="6">
        <f t="shared" si="26"/>
        <v>6.4340903812397141E-2</v>
      </c>
      <c r="J71" s="6">
        <f t="shared" si="27"/>
        <v>1.0742918327217682E-2</v>
      </c>
      <c r="K71" s="9"/>
      <c r="L71" s="15">
        <f t="shared" si="28"/>
        <v>0.05</v>
      </c>
      <c r="M71" s="6">
        <f t="shared" si="33"/>
        <v>0.10194789289467443</v>
      </c>
      <c r="N71" s="15">
        <f t="shared" si="10"/>
        <v>0.50795545837301437</v>
      </c>
      <c r="O71" s="15">
        <f t="shared" si="11"/>
        <v>2.4162417406570387E-2</v>
      </c>
      <c r="P71" s="15">
        <f t="shared" si="29"/>
        <v>0.50795545837301437</v>
      </c>
      <c r="Q71" s="15">
        <f t="shared" si="30"/>
        <v>0.05</v>
      </c>
      <c r="S71" s="28">
        <f t="shared" si="31"/>
        <v>0.05</v>
      </c>
      <c r="T71" s="19">
        <f t="shared" si="12"/>
        <v>2.4162417406570387E-2</v>
      </c>
      <c r="U71" s="19">
        <f t="shared" si="13"/>
        <v>3.4170818396091575E-2</v>
      </c>
      <c r="V71" s="19">
        <f t="shared" si="14"/>
        <v>4.8324834813140774E-2</v>
      </c>
      <c r="W71" s="19">
        <f t="shared" si="15"/>
        <v>5.9185593598239862E-2</v>
      </c>
      <c r="X71" s="19">
        <f t="shared" si="16"/>
        <v>6.834163679218315E-2</v>
      </c>
      <c r="Y71" s="19">
        <f t="shared" si="17"/>
        <v>7.6408272780461084E-2</v>
      </c>
      <c r="Z71" s="19">
        <f t="shared" si="18"/>
        <v>8.3701069163733058E-2</v>
      </c>
      <c r="AA71" s="19">
        <f t="shared" si="19"/>
        <v>9.0407487571609338E-2</v>
      </c>
      <c r="AB71" s="19">
        <f t="shared" si="20"/>
        <v>9.6649669626281548E-2</v>
      </c>
      <c r="AC71" s="19">
        <f t="shared" si="21"/>
        <v>0.10251245518827473</v>
      </c>
      <c r="AD71" s="19">
        <f t="shared" si="22"/>
        <v>0.10805761564363109</v>
      </c>
      <c r="AE71" s="19">
        <f t="shared" si="37"/>
        <v>0.50795545837301437</v>
      </c>
      <c r="AF71" s="19">
        <f t="shared" si="37"/>
        <v>0.71835749831255891</v>
      </c>
      <c r="AG71" s="19">
        <f t="shared" si="37"/>
        <v>1.0159109167460287</v>
      </c>
      <c r="AH71" s="19">
        <f t="shared" si="37"/>
        <v>1.244231685075426</v>
      </c>
      <c r="AI71" s="19">
        <f t="shared" si="37"/>
        <v>1.4367149966251178</v>
      </c>
      <c r="AJ71" s="19">
        <f t="shared" si="37"/>
        <v>1.606296198373572</v>
      </c>
      <c r="AK71" s="19">
        <f t="shared" si="37"/>
        <v>1.7596093237679975</v>
      </c>
      <c r="AL71" s="19">
        <f t="shared" si="37"/>
        <v>1.9005952929735324</v>
      </c>
      <c r="AM71" s="19">
        <f t="shared" si="37"/>
        <v>2.0318218334920575</v>
      </c>
      <c r="AN71" s="19">
        <f t="shared" si="37"/>
        <v>2.1550724949376767</v>
      </c>
      <c r="AO71" s="19">
        <f t="shared" si="37"/>
        <v>2.2716458689282493</v>
      </c>
      <c r="AP71" s="43">
        <f t="shared" si="24"/>
        <v>0.05</v>
      </c>
    </row>
    <row r="72" spans="1:42" x14ac:dyDescent="0.25">
      <c r="A72" s="15">
        <v>5.0999999999999997E-2</v>
      </c>
      <c r="B72" s="6">
        <f t="shared" si="32"/>
        <v>0.91118722322001844</v>
      </c>
      <c r="C72" s="6">
        <f t="shared" si="5"/>
        <v>1.5119423362318765E-2</v>
      </c>
      <c r="D72" s="6">
        <f t="shared" si="25"/>
        <v>0.45559361161000922</v>
      </c>
      <c r="E72" s="6">
        <f t="shared" si="6"/>
        <v>0.43999545452197564</v>
      </c>
      <c r="F72" s="6">
        <f t="shared" si="7"/>
        <v>3.4362680811657394E-2</v>
      </c>
      <c r="G72" s="6">
        <f t="shared" si="8"/>
        <v>6.8181340405828697E-2</v>
      </c>
      <c r="H72" s="6">
        <f t="shared" si="9"/>
        <v>1.9250647718496928E-2</v>
      </c>
      <c r="I72" s="6">
        <f t="shared" si="26"/>
        <v>6.5681445276888309E-2</v>
      </c>
      <c r="J72" s="6">
        <f t="shared" si="27"/>
        <v>1.1174672657630131E-2</v>
      </c>
      <c r="K72" s="9"/>
      <c r="L72" s="15">
        <f t="shared" si="28"/>
        <v>5.0999999999999997E-2</v>
      </c>
      <c r="M72" s="6">
        <f t="shared" si="33"/>
        <v>0.10326941928082452</v>
      </c>
      <c r="N72" s="15">
        <f t="shared" si="10"/>
        <v>0.51453996465528151</v>
      </c>
      <c r="O72" s="15">
        <f t="shared" si="11"/>
        <v>2.5205734102356582E-2</v>
      </c>
      <c r="P72" s="15">
        <f t="shared" si="29"/>
        <v>0.51453996465528151</v>
      </c>
      <c r="Q72" s="15">
        <f t="shared" si="30"/>
        <v>5.0999999999999997E-2</v>
      </c>
      <c r="S72" s="28">
        <f t="shared" si="31"/>
        <v>5.0999999999999997E-2</v>
      </c>
      <c r="T72" s="19">
        <f t="shared" si="12"/>
        <v>2.5205734102356582E-2</v>
      </c>
      <c r="U72" s="19">
        <f t="shared" si="13"/>
        <v>3.5646291017122717E-2</v>
      </c>
      <c r="V72" s="19">
        <f t="shared" si="14"/>
        <v>5.0411468204713164E-2</v>
      </c>
      <c r="W72" s="19">
        <f t="shared" si="15"/>
        <v>6.1741187143042615E-2</v>
      </c>
      <c r="X72" s="19">
        <f t="shared" si="16"/>
        <v>7.1292582034245433E-2</v>
      </c>
      <c r="Y72" s="19">
        <f t="shared" si="17"/>
        <v>7.9707529860026508E-2</v>
      </c>
      <c r="Z72" s="19">
        <f t="shared" si="18"/>
        <v>8.7315224214706236E-2</v>
      </c>
      <c r="AA72" s="19">
        <f t="shared" si="19"/>
        <v>9.4311221193142364E-2</v>
      </c>
      <c r="AB72" s="19">
        <f t="shared" si="20"/>
        <v>0.10082293640942633</v>
      </c>
      <c r="AC72" s="19">
        <f t="shared" si="21"/>
        <v>0.10693887305136816</v>
      </c>
      <c r="AD72" s="19">
        <f t="shared" si="22"/>
        <v>0.11272346975130797</v>
      </c>
      <c r="AE72" s="19">
        <f t="shared" ref="AE72:AO81" si="38">$M72*AE$21^0.5/RMannings_n*(Diameter/1000)^(2/3)</f>
        <v>0.51453996465528151</v>
      </c>
      <c r="AF72" s="19">
        <f t="shared" si="38"/>
        <v>0.72766939639847228</v>
      </c>
      <c r="AG72" s="19">
        <f t="shared" si="38"/>
        <v>1.029079929310563</v>
      </c>
      <c r="AH72" s="19">
        <f t="shared" si="38"/>
        <v>1.2603603656751312</v>
      </c>
      <c r="AI72" s="19">
        <f t="shared" si="38"/>
        <v>1.4553387927969446</v>
      </c>
      <c r="AJ72" s="19">
        <f t="shared" si="38"/>
        <v>1.6271182354932245</v>
      </c>
      <c r="AK72" s="19">
        <f t="shared" si="38"/>
        <v>1.7824187226152841</v>
      </c>
      <c r="AL72" s="19">
        <f t="shared" si="38"/>
        <v>1.9252322595428371</v>
      </c>
      <c r="AM72" s="19">
        <f t="shared" si="38"/>
        <v>2.058159858621126</v>
      </c>
      <c r="AN72" s="19">
        <f t="shared" si="38"/>
        <v>2.1830081891954167</v>
      </c>
      <c r="AO72" s="19">
        <f t="shared" si="38"/>
        <v>2.3010926762190982</v>
      </c>
      <c r="AP72" s="43">
        <f t="shared" si="24"/>
        <v>5.0999999999999997E-2</v>
      </c>
    </row>
    <row r="73" spans="1:42" x14ac:dyDescent="0.25">
      <c r="A73" s="15">
        <v>5.1999999999999998E-2</v>
      </c>
      <c r="B73" s="6">
        <f t="shared" si="32"/>
        <v>0.92023647476532355</v>
      </c>
      <c r="C73" s="6">
        <f t="shared" si="5"/>
        <v>1.5561451974508575E-2</v>
      </c>
      <c r="D73" s="6">
        <f t="shared" si="25"/>
        <v>0.46011823738266178</v>
      </c>
      <c r="E73" s="6">
        <f t="shared" si="6"/>
        <v>0.44405405076409316</v>
      </c>
      <c r="F73" s="6">
        <f t="shared" si="7"/>
        <v>3.5044049137107652E-2</v>
      </c>
      <c r="G73" s="6">
        <f t="shared" si="8"/>
        <v>6.9522024568553831E-2</v>
      </c>
      <c r="H73" s="6">
        <f t="shared" si="9"/>
        <v>1.9813456027441397E-2</v>
      </c>
      <c r="I73" s="6">
        <f t="shared" si="26"/>
        <v>6.7022140073858844E-2</v>
      </c>
      <c r="J73" s="6">
        <f t="shared" si="27"/>
        <v>1.1614842369308386E-2</v>
      </c>
      <c r="K73" s="9"/>
      <c r="L73" s="15">
        <f t="shared" si="28"/>
        <v>5.1999999999999998E-2</v>
      </c>
      <c r="M73" s="6">
        <f t="shared" si="33"/>
        <v>0.10458123823760257</v>
      </c>
      <c r="N73" s="15">
        <f t="shared" si="10"/>
        <v>0.52107610366289236</v>
      </c>
      <c r="O73" s="15">
        <f t="shared" si="11"/>
        <v>2.6272190469573853E-2</v>
      </c>
      <c r="P73" s="15">
        <f t="shared" si="29"/>
        <v>0.52107610366289236</v>
      </c>
      <c r="Q73" s="15">
        <f t="shared" si="30"/>
        <v>5.1999999999999998E-2</v>
      </c>
      <c r="S73" s="28">
        <f t="shared" si="31"/>
        <v>5.1999999999999998E-2</v>
      </c>
      <c r="T73" s="19">
        <f t="shared" si="12"/>
        <v>2.6272190469573853E-2</v>
      </c>
      <c r="U73" s="19">
        <f t="shared" si="13"/>
        <v>3.7154488075320513E-2</v>
      </c>
      <c r="V73" s="19">
        <f t="shared" si="14"/>
        <v>5.2544380939147706E-2</v>
      </c>
      <c r="W73" s="19">
        <f t="shared" si="15"/>
        <v>6.4353461075667112E-2</v>
      </c>
      <c r="X73" s="19">
        <f t="shared" si="16"/>
        <v>7.4308976150641026E-2</v>
      </c>
      <c r="Y73" s="19">
        <f t="shared" si="17"/>
        <v>8.3079961005621983E-2</v>
      </c>
      <c r="Z73" s="19">
        <f t="shared" si="18"/>
        <v>9.1009537438857507E-2</v>
      </c>
      <c r="AA73" s="19">
        <f t="shared" si="19"/>
        <v>9.8301535537212964E-2</v>
      </c>
      <c r="AB73" s="19">
        <f t="shared" si="20"/>
        <v>0.10508876187829541</v>
      </c>
      <c r="AC73" s="19">
        <f t="shared" si="21"/>
        <v>0.11146346422596151</v>
      </c>
      <c r="AD73" s="19">
        <f t="shared" si="22"/>
        <v>0.1174928076155785</v>
      </c>
      <c r="AE73" s="19">
        <f t="shared" si="38"/>
        <v>0.52107610366289236</v>
      </c>
      <c r="AF73" s="19">
        <f t="shared" si="38"/>
        <v>0.73691289282859118</v>
      </c>
      <c r="AG73" s="19">
        <f t="shared" si="38"/>
        <v>1.0421522073257847</v>
      </c>
      <c r="AH73" s="19">
        <f t="shared" si="38"/>
        <v>1.2763705711316788</v>
      </c>
      <c r="AI73" s="19">
        <f t="shared" si="38"/>
        <v>1.4738257856571824</v>
      </c>
      <c r="AJ73" s="19">
        <f t="shared" si="38"/>
        <v>1.6477873218607471</v>
      </c>
      <c r="AK73" s="19">
        <f t="shared" si="38"/>
        <v>1.8050605723083135</v>
      </c>
      <c r="AL73" s="19">
        <f t="shared" si="38"/>
        <v>1.9496882523416454</v>
      </c>
      <c r="AM73" s="19">
        <f t="shared" si="38"/>
        <v>2.0843044146515695</v>
      </c>
      <c r="AN73" s="19">
        <f t="shared" si="38"/>
        <v>2.210738678485773</v>
      </c>
      <c r="AO73" s="19">
        <f t="shared" si="38"/>
        <v>2.3303231784819087</v>
      </c>
      <c r="AP73" s="43">
        <f t="shared" si="24"/>
        <v>5.1999999999999998E-2</v>
      </c>
    </row>
    <row r="74" spans="1:42" x14ac:dyDescent="0.25">
      <c r="A74" s="15">
        <v>5.2999999999999999E-2</v>
      </c>
      <c r="B74" s="6">
        <f t="shared" si="32"/>
        <v>0.92920385307790498</v>
      </c>
      <c r="C74" s="6">
        <f t="shared" si="5"/>
        <v>1.600751623526539E-2</v>
      </c>
      <c r="D74" s="6">
        <f t="shared" si="25"/>
        <v>0.46460192653895249</v>
      </c>
      <c r="E74" s="6">
        <f t="shared" si="6"/>
        <v>0.44806695928175722</v>
      </c>
      <c r="F74" s="6">
        <f t="shared" si="7"/>
        <v>3.5725723362698143E-2</v>
      </c>
      <c r="G74" s="6">
        <f t="shared" si="8"/>
        <v>7.0862861681349074E-2</v>
      </c>
      <c r="H74" s="6">
        <f t="shared" si="9"/>
        <v>2.0381402683730031E-2</v>
      </c>
      <c r="I74" s="6">
        <f t="shared" si="26"/>
        <v>6.8362988664165347E-2</v>
      </c>
      <c r="J74" s="6">
        <f t="shared" si="27"/>
        <v>1.2063422252146114E-2</v>
      </c>
      <c r="K74" s="9"/>
      <c r="L74" s="15">
        <f t="shared" si="28"/>
        <v>5.2999999999999999E-2</v>
      </c>
      <c r="M74" s="6">
        <f t="shared" si="33"/>
        <v>0.10588358318697287</v>
      </c>
      <c r="N74" s="15">
        <f t="shared" si="10"/>
        <v>0.52756503842097136</v>
      </c>
      <c r="O74" s="15">
        <f t="shared" si="11"/>
        <v>2.7361819173290031E-2</v>
      </c>
      <c r="P74" s="15">
        <f t="shared" si="29"/>
        <v>0.52756503842097136</v>
      </c>
      <c r="Q74" s="15">
        <f t="shared" si="30"/>
        <v>5.2999999999999999E-2</v>
      </c>
      <c r="S74" s="28">
        <f t="shared" si="31"/>
        <v>5.2999999999999999E-2</v>
      </c>
      <c r="T74" s="19">
        <f t="shared" si="12"/>
        <v>2.7361819173290031E-2</v>
      </c>
      <c r="U74" s="19">
        <f t="shared" si="13"/>
        <v>3.8695455766066957E-2</v>
      </c>
      <c r="V74" s="19">
        <f t="shared" si="14"/>
        <v>5.4723638346580061E-2</v>
      </c>
      <c r="W74" s="19">
        <f t="shared" si="15"/>
        <v>6.7022495408862043E-2</v>
      </c>
      <c r="X74" s="19">
        <f t="shared" si="16"/>
        <v>7.7390911532133913E-2</v>
      </c>
      <c r="Y74" s="19">
        <f t="shared" si="17"/>
        <v>8.6525669513261905E-2</v>
      </c>
      <c r="Z74" s="19">
        <f t="shared" si="18"/>
        <v>9.4784121991301193E-2</v>
      </c>
      <c r="AA74" s="19">
        <f t="shared" si="19"/>
        <v>0.10237855282531352</v>
      </c>
      <c r="AB74" s="19">
        <f t="shared" si="20"/>
        <v>0.10944727669316012</v>
      </c>
      <c r="AC74" s="19">
        <f t="shared" si="21"/>
        <v>0.11608636729820086</v>
      </c>
      <c r="AD74" s="19">
        <f t="shared" si="22"/>
        <v>0.12236577531906724</v>
      </c>
      <c r="AE74" s="19">
        <f t="shared" si="38"/>
        <v>0.52756503842097136</v>
      </c>
      <c r="AF74" s="19">
        <f t="shared" si="38"/>
        <v>0.74608963236882075</v>
      </c>
      <c r="AG74" s="19">
        <f t="shared" si="38"/>
        <v>1.0551300768419427</v>
      </c>
      <c r="AH74" s="19">
        <f t="shared" si="38"/>
        <v>1.2922651502631828</v>
      </c>
      <c r="AI74" s="19">
        <f t="shared" si="38"/>
        <v>1.4921792647376415</v>
      </c>
      <c r="AJ74" s="19">
        <f t="shared" si="38"/>
        <v>1.6683071352845105</v>
      </c>
      <c r="AK74" s="19">
        <f t="shared" si="38"/>
        <v>1.8275389016842987</v>
      </c>
      <c r="AL74" s="19">
        <f t="shared" si="38"/>
        <v>1.9739676230115062</v>
      </c>
      <c r="AM74" s="19">
        <f t="shared" si="38"/>
        <v>2.1102601536838854</v>
      </c>
      <c r="AN74" s="19">
        <f t="shared" si="38"/>
        <v>2.2382688971064622</v>
      </c>
      <c r="AO74" s="19">
        <f t="shared" si="38"/>
        <v>2.3593425769231606</v>
      </c>
      <c r="AP74" s="43">
        <f t="shared" si="24"/>
        <v>5.2999999999999999E-2</v>
      </c>
    </row>
    <row r="75" spans="1:42" x14ac:dyDescent="0.25">
      <c r="A75" s="15">
        <v>5.3999999999999999E-2</v>
      </c>
      <c r="B75" s="6">
        <f t="shared" si="32"/>
        <v>0.9380917165301712</v>
      </c>
      <c r="C75" s="6">
        <f t="shared" si="5"/>
        <v>1.6457571070037841E-2</v>
      </c>
      <c r="D75" s="6">
        <f t="shared" si="25"/>
        <v>0.4690458582650856</v>
      </c>
      <c r="E75" s="6">
        <f t="shared" si="6"/>
        <v>0.45203539684409666</v>
      </c>
      <c r="F75" s="6">
        <f t="shared" si="7"/>
        <v>3.6407704319035714E-2</v>
      </c>
      <c r="G75" s="6">
        <f t="shared" si="8"/>
        <v>7.2203852159517856E-2</v>
      </c>
      <c r="H75" s="6">
        <f t="shared" si="9"/>
        <v>2.0954430296661566E-2</v>
      </c>
      <c r="I75" s="6">
        <f t="shared" si="26"/>
        <v>6.9703991512015145E-2</v>
      </c>
      <c r="J75" s="6">
        <f t="shared" si="27"/>
        <v>1.2520407096323341E-2</v>
      </c>
      <c r="K75" s="9"/>
      <c r="L75" s="15">
        <f t="shared" si="28"/>
        <v>5.3999999999999999E-2</v>
      </c>
      <c r="M75" s="6">
        <f t="shared" si="33"/>
        <v>0.1071766773742424</v>
      </c>
      <c r="N75" s="15">
        <f t="shared" si="10"/>
        <v>0.53400788124944032</v>
      </c>
      <c r="O75" s="15">
        <f t="shared" si="11"/>
        <v>2.8474651410698493E-2</v>
      </c>
      <c r="P75" s="15">
        <f t="shared" si="29"/>
        <v>0.53400788124944032</v>
      </c>
      <c r="Q75" s="15">
        <f t="shared" si="30"/>
        <v>5.3999999999999999E-2</v>
      </c>
      <c r="S75" s="28">
        <f t="shared" si="31"/>
        <v>5.3999999999999999E-2</v>
      </c>
      <c r="T75" s="19">
        <f t="shared" si="12"/>
        <v>2.8474651410698493E-2</v>
      </c>
      <c r="U75" s="19">
        <f t="shared" si="13"/>
        <v>4.0269238208856001E-2</v>
      </c>
      <c r="V75" s="19">
        <f t="shared" si="14"/>
        <v>5.6949302821396985E-2</v>
      </c>
      <c r="W75" s="19">
        <f t="shared" si="15"/>
        <v>6.974836655983252E-2</v>
      </c>
      <c r="X75" s="19">
        <f t="shared" si="16"/>
        <v>8.0538476417712002E-2</v>
      </c>
      <c r="Y75" s="19">
        <f t="shared" si="17"/>
        <v>9.0044754037133884E-2</v>
      </c>
      <c r="Z75" s="19">
        <f t="shared" si="18"/>
        <v>9.8639085942285196E-2</v>
      </c>
      <c r="AA75" s="19">
        <f t="shared" si="19"/>
        <v>0.10654238978665308</v>
      </c>
      <c r="AB75" s="19">
        <f t="shared" si="20"/>
        <v>0.11389860564279397</v>
      </c>
      <c r="AC75" s="19">
        <f t="shared" si="21"/>
        <v>0.12080771462656799</v>
      </c>
      <c r="AD75" s="19">
        <f t="shared" si="22"/>
        <v>0.12734251237986424</v>
      </c>
      <c r="AE75" s="19">
        <f t="shared" si="38"/>
        <v>0.53400788124944032</v>
      </c>
      <c r="AF75" s="19">
        <f t="shared" si="38"/>
        <v>0.75520118807707981</v>
      </c>
      <c r="AG75" s="19">
        <f t="shared" si="38"/>
        <v>1.0680157624988806</v>
      </c>
      <c r="AH75" s="19">
        <f t="shared" si="38"/>
        <v>1.3080468276858817</v>
      </c>
      <c r="AI75" s="19">
        <f t="shared" si="38"/>
        <v>1.5104023761541596</v>
      </c>
      <c r="AJ75" s="19">
        <f t="shared" si="38"/>
        <v>1.6886811932289538</v>
      </c>
      <c r="AK75" s="19">
        <f t="shared" si="38"/>
        <v>1.8498575639324764</v>
      </c>
      <c r="AL75" s="19">
        <f t="shared" si="38"/>
        <v>1.9980745334724703</v>
      </c>
      <c r="AM75" s="19">
        <f t="shared" si="38"/>
        <v>2.1360315249977613</v>
      </c>
      <c r="AN75" s="19">
        <f t="shared" si="38"/>
        <v>2.2656035642312391</v>
      </c>
      <c r="AO75" s="19">
        <f t="shared" si="38"/>
        <v>2.3881558459887677</v>
      </c>
      <c r="AP75" s="43">
        <f t="shared" si="24"/>
        <v>5.3999999999999999E-2</v>
      </c>
    </row>
    <row r="76" spans="1:42" x14ac:dyDescent="0.25">
      <c r="A76" s="15">
        <v>5.5E-2</v>
      </c>
      <c r="B76" s="6">
        <f t="shared" si="32"/>
        <v>0.94690231454413221</v>
      </c>
      <c r="C76" s="6">
        <f t="shared" si="5"/>
        <v>1.691157259293237E-2</v>
      </c>
      <c r="D76" s="6">
        <f t="shared" si="25"/>
        <v>0.4734511572720661</v>
      </c>
      <c r="E76" s="6">
        <f t="shared" si="6"/>
        <v>0.45596052460711978</v>
      </c>
      <c r="F76" s="6">
        <f t="shared" si="7"/>
        <v>3.7089992839850101E-2</v>
      </c>
      <c r="G76" s="6">
        <f t="shared" si="8"/>
        <v>7.3544996419925054E-2</v>
      </c>
      <c r="H76" s="6">
        <f t="shared" si="9"/>
        <v>2.1532482988980865E-2</v>
      </c>
      <c r="I76" s="6">
        <f t="shared" si="26"/>
        <v>7.1045149085005477E-2</v>
      </c>
      <c r="J76" s="6">
        <f t="shared" si="27"/>
        <v>1.2985791692320149E-2</v>
      </c>
      <c r="K76" s="9"/>
      <c r="L76" s="15">
        <f t="shared" si="28"/>
        <v>5.5E-2</v>
      </c>
      <c r="M76" s="6">
        <f t="shared" si="33"/>
        <v>0.10846073449239312</v>
      </c>
      <c r="N76" s="15">
        <f t="shared" si="10"/>
        <v>0.54040569687375373</v>
      </c>
      <c r="O76" s="15">
        <f t="shared" si="11"/>
        <v>2.9610716958299602E-2</v>
      </c>
      <c r="P76" s="15">
        <f t="shared" si="29"/>
        <v>0.54040569687375373</v>
      </c>
      <c r="Q76" s="15">
        <f t="shared" si="30"/>
        <v>5.5E-2</v>
      </c>
      <c r="S76" s="28">
        <f t="shared" si="31"/>
        <v>5.5E-2</v>
      </c>
      <c r="T76" s="19">
        <f t="shared" si="12"/>
        <v>2.9610716958299602E-2</v>
      </c>
      <c r="U76" s="19">
        <f t="shared" si="13"/>
        <v>4.1875877514018299E-2</v>
      </c>
      <c r="V76" s="19">
        <f t="shared" si="14"/>
        <v>5.9221433916599203E-2</v>
      </c>
      <c r="W76" s="19">
        <f t="shared" si="15"/>
        <v>7.2531147465810783E-2</v>
      </c>
      <c r="X76" s="19">
        <f t="shared" si="16"/>
        <v>8.3751755028036598E-2</v>
      </c>
      <c r="Y76" s="19">
        <f t="shared" si="17"/>
        <v>9.3637308738799815E-2</v>
      </c>
      <c r="Z76" s="19">
        <f t="shared" si="18"/>
        <v>0.10257453244063257</v>
      </c>
      <c r="AA76" s="19">
        <f t="shared" si="19"/>
        <v>0.11079315783469415</v>
      </c>
      <c r="AB76" s="19">
        <f t="shared" si="20"/>
        <v>0.11844286783319841</v>
      </c>
      <c r="AC76" s="19">
        <f t="shared" si="21"/>
        <v>0.12562763254205486</v>
      </c>
      <c r="AD76" s="19">
        <f t="shared" si="22"/>
        <v>0.13242315196252744</v>
      </c>
      <c r="AE76" s="19">
        <f t="shared" si="38"/>
        <v>0.54040569687375373</v>
      </c>
      <c r="AF76" s="19">
        <f t="shared" si="38"/>
        <v>0.76424906570254625</v>
      </c>
      <c r="AG76" s="19">
        <f t="shared" si="38"/>
        <v>1.0808113937475075</v>
      </c>
      <c r="AH76" s="19">
        <f t="shared" si="38"/>
        <v>1.3237182114338553</v>
      </c>
      <c r="AI76" s="19">
        <f t="shared" si="38"/>
        <v>1.5284981314050925</v>
      </c>
      <c r="AJ76" s="19">
        <f t="shared" si="38"/>
        <v>1.7089128626515964</v>
      </c>
      <c r="AK76" s="19">
        <f t="shared" si="38"/>
        <v>1.8720202473700143</v>
      </c>
      <c r="AL76" s="19">
        <f t="shared" si="38"/>
        <v>2.0220129675624006</v>
      </c>
      <c r="AM76" s="19">
        <f t="shared" si="38"/>
        <v>2.1616227874950149</v>
      </c>
      <c r="AN76" s="19">
        <f t="shared" si="38"/>
        <v>2.2927471971076381</v>
      </c>
      <c r="AO76" s="19">
        <f t="shared" si="38"/>
        <v>2.4167677472757179</v>
      </c>
      <c r="AP76" s="43">
        <f t="shared" si="24"/>
        <v>5.5E-2</v>
      </c>
    </row>
    <row r="77" spans="1:42" x14ac:dyDescent="0.25">
      <c r="A77" s="15">
        <v>5.6000000000000001E-2</v>
      </c>
      <c r="B77" s="6">
        <f t="shared" si="32"/>
        <v>0.95563779450440833</v>
      </c>
      <c r="C77" s="6">
        <f t="shared" si="5"/>
        <v>1.7369478052878889E-2</v>
      </c>
      <c r="D77" s="6">
        <f t="shared" si="25"/>
        <v>0.47781889725220417</v>
      </c>
      <c r="E77" s="6">
        <f t="shared" si="6"/>
        <v>0.45984345162239709</v>
      </c>
      <c r="F77" s="6">
        <f t="shared" si="7"/>
        <v>3.7772589762008681E-2</v>
      </c>
      <c r="G77" s="6">
        <f t="shared" si="8"/>
        <v>7.4886294881004345E-2</v>
      </c>
      <c r="H77" s="6">
        <f t="shared" si="9"/>
        <v>2.2115506328334918E-2</v>
      </c>
      <c r="I77" s="6">
        <f t="shared" si="26"/>
        <v>7.2386461854162518E-2</v>
      </c>
      <c r="J77" s="6">
        <f t="shared" si="27"/>
        <v>1.3459570830930197E-2</v>
      </c>
      <c r="K77" s="9"/>
      <c r="L77" s="15">
        <f t="shared" si="28"/>
        <v>5.6000000000000001E-2</v>
      </c>
      <c r="M77" s="6">
        <f t="shared" si="33"/>
        <v>0.10973595925744498</v>
      </c>
      <c r="N77" s="15">
        <f t="shared" si="10"/>
        <v>0.54675950529164574</v>
      </c>
      <c r="O77" s="15">
        <f t="shared" si="11"/>
        <v>3.0770044216666358E-2</v>
      </c>
      <c r="P77" s="15">
        <f t="shared" si="29"/>
        <v>0.54675950529164574</v>
      </c>
      <c r="Q77" s="15">
        <f t="shared" si="30"/>
        <v>5.6000000000000001E-2</v>
      </c>
      <c r="S77" s="28">
        <f t="shared" si="31"/>
        <v>5.6000000000000001E-2</v>
      </c>
      <c r="T77" s="19">
        <f t="shared" si="12"/>
        <v>3.0770044216666358E-2</v>
      </c>
      <c r="U77" s="19">
        <f t="shared" si="13"/>
        <v>4.3515413846029381E-2</v>
      </c>
      <c r="V77" s="19">
        <f t="shared" si="14"/>
        <v>6.1540088433332717E-2</v>
      </c>
      <c r="W77" s="19">
        <f t="shared" si="15"/>
        <v>7.5370907693709105E-2</v>
      </c>
      <c r="X77" s="19">
        <f t="shared" si="16"/>
        <v>8.7030827692058763E-2</v>
      </c>
      <c r="Y77" s="19">
        <f t="shared" si="17"/>
        <v>9.730342342875728E-2</v>
      </c>
      <c r="Z77" s="19">
        <f t="shared" si="18"/>
        <v>0.10659055986881406</v>
      </c>
      <c r="AA77" s="19">
        <f t="shared" si="19"/>
        <v>0.11513096323465047</v>
      </c>
      <c r="AB77" s="19">
        <f t="shared" si="20"/>
        <v>0.12308017686666543</v>
      </c>
      <c r="AC77" s="19">
        <f t="shared" si="21"/>
        <v>0.13054624153808814</v>
      </c>
      <c r="AD77" s="19">
        <f t="shared" si="22"/>
        <v>0.13760782107828051</v>
      </c>
      <c r="AE77" s="19">
        <f t="shared" si="38"/>
        <v>0.54675950529164574</v>
      </c>
      <c r="AF77" s="19">
        <f t="shared" si="38"/>
        <v>0.77323470773984937</v>
      </c>
      <c r="AG77" s="19">
        <f t="shared" si="38"/>
        <v>1.0935190105832915</v>
      </c>
      <c r="AH77" s="19">
        <f t="shared" si="38"/>
        <v>1.3392817999810911</v>
      </c>
      <c r="AI77" s="19">
        <f t="shared" si="38"/>
        <v>1.5464694154796987</v>
      </c>
      <c r="AJ77" s="19">
        <f t="shared" si="38"/>
        <v>1.7290053690684863</v>
      </c>
      <c r="AK77" s="19">
        <f t="shared" si="38"/>
        <v>1.8940304853727099</v>
      </c>
      <c r="AL77" s="19">
        <f t="shared" si="38"/>
        <v>2.0457867417633522</v>
      </c>
      <c r="AM77" s="19">
        <f t="shared" si="38"/>
        <v>2.187038021166583</v>
      </c>
      <c r="AN77" s="19">
        <f t="shared" si="38"/>
        <v>2.3197041232195481</v>
      </c>
      <c r="AO77" s="19">
        <f t="shared" si="38"/>
        <v>2.4451828423525521</v>
      </c>
      <c r="AP77" s="43">
        <f t="shared" si="24"/>
        <v>5.6000000000000001E-2</v>
      </c>
    </row>
    <row r="78" spans="1:42" x14ac:dyDescent="0.25">
      <c r="A78" s="15">
        <v>5.7000000000000002E-2</v>
      </c>
      <c r="B78" s="6">
        <f t="shared" si="32"/>
        <v>0.9643002081176375</v>
      </c>
      <c r="C78" s="6">
        <f t="shared" si="5"/>
        <v>1.7831245783162863E-2</v>
      </c>
      <c r="D78" s="6">
        <f t="shared" si="25"/>
        <v>0.48215010405881875</v>
      </c>
      <c r="E78" s="6">
        <f t="shared" si="6"/>
        <v>0.46368523806565159</v>
      </c>
      <c r="F78" s="6">
        <f t="shared" si="7"/>
        <v>3.8455495925531706E-2</v>
      </c>
      <c r="G78" s="6">
        <f t="shared" si="8"/>
        <v>7.6227747962765852E-2</v>
      </c>
      <c r="H78" s="6">
        <f t="shared" si="9"/>
        <v>2.2703447263015073E-2</v>
      </c>
      <c r="I78" s="6">
        <f t="shared" si="26"/>
        <v>7.3727930293980393E-2</v>
      </c>
      <c r="J78" s="6">
        <f t="shared" si="27"/>
        <v>1.394173930327452E-2</v>
      </c>
      <c r="K78" s="9"/>
      <c r="L78" s="15">
        <f t="shared" si="28"/>
        <v>5.7000000000000002E-2</v>
      </c>
      <c r="M78" s="6">
        <f t="shared" si="33"/>
        <v>0.11100254793950018</v>
      </c>
      <c r="N78" s="15">
        <f t="shared" si="10"/>
        <v>0.55307028441905848</v>
      </c>
      <c r="O78" s="15">
        <f t="shared" si="11"/>
        <v>3.1952660252961673E-2</v>
      </c>
      <c r="P78" s="15">
        <f t="shared" si="29"/>
        <v>0.55307028441905848</v>
      </c>
      <c r="Q78" s="15">
        <f t="shared" si="30"/>
        <v>5.7000000000000002E-2</v>
      </c>
      <c r="S78" s="28">
        <f t="shared" si="31"/>
        <v>5.7000000000000002E-2</v>
      </c>
      <c r="T78" s="19">
        <f t="shared" si="12"/>
        <v>3.1952660252961673E-2</v>
      </c>
      <c r="U78" s="19">
        <f t="shared" si="13"/>
        <v>4.5187885483638134E-2</v>
      </c>
      <c r="V78" s="19">
        <f t="shared" si="14"/>
        <v>6.3905320505923346E-2</v>
      </c>
      <c r="W78" s="19">
        <f t="shared" si="15"/>
        <v>7.8267713544265372E-2</v>
      </c>
      <c r="X78" s="19">
        <f t="shared" si="16"/>
        <v>9.0375770967276267E-2</v>
      </c>
      <c r="Y78" s="19">
        <f t="shared" si="17"/>
        <v>0.10104318370089083</v>
      </c>
      <c r="Z78" s="19">
        <f t="shared" si="18"/>
        <v>0.1106872619902325</v>
      </c>
      <c r="AA78" s="19">
        <f t="shared" si="19"/>
        <v>0.11955590726257218</v>
      </c>
      <c r="AB78" s="19">
        <f t="shared" si="20"/>
        <v>0.12781064101184669</v>
      </c>
      <c r="AC78" s="19">
        <f t="shared" si="21"/>
        <v>0.13556365645091439</v>
      </c>
      <c r="AD78" s="19">
        <f t="shared" si="22"/>
        <v>0.14289664077515588</v>
      </c>
      <c r="AE78" s="19">
        <f t="shared" si="38"/>
        <v>0.55307028441905848</v>
      </c>
      <c r="AF78" s="19">
        <f t="shared" si="38"/>
        <v>0.78215949717097766</v>
      </c>
      <c r="AG78" s="19">
        <f t="shared" si="38"/>
        <v>1.106140568838117</v>
      </c>
      <c r="AH78" s="19">
        <f t="shared" si="38"/>
        <v>1.3547399887226588</v>
      </c>
      <c r="AI78" s="19">
        <f t="shared" si="38"/>
        <v>1.5643189943419553</v>
      </c>
      <c r="AJ78" s="19">
        <f t="shared" si="38"/>
        <v>1.7489618049213604</v>
      </c>
      <c r="AK78" s="19">
        <f t="shared" si="38"/>
        <v>1.9158916655407583</v>
      </c>
      <c r="AL78" s="19">
        <f t="shared" si="38"/>
        <v>2.0693995151017353</v>
      </c>
      <c r="AM78" s="19">
        <f t="shared" si="38"/>
        <v>2.2122811376762339</v>
      </c>
      <c r="AN78" s="19">
        <f t="shared" si="38"/>
        <v>2.3464784915129329</v>
      </c>
      <c r="AO78" s="19">
        <f t="shared" si="38"/>
        <v>2.4734055045923156</v>
      </c>
      <c r="AP78" s="43">
        <f t="shared" si="24"/>
        <v>5.7000000000000002E-2</v>
      </c>
    </row>
    <row r="79" spans="1:42" x14ac:dyDescent="0.25">
      <c r="A79" s="15">
        <v>5.8000000000000003E-2</v>
      </c>
      <c r="B79" s="6">
        <f t="shared" si="32"/>
        <v>0.9728915172715058</v>
      </c>
      <c r="C79" s="6">
        <f t="shared" si="5"/>
        <v>1.8296835154057139E-2</v>
      </c>
      <c r="D79" s="6">
        <f t="shared" si="25"/>
        <v>0.4864457586357529</v>
      </c>
      <c r="E79" s="6">
        <f t="shared" si="6"/>
        <v>0.46748689821213157</v>
      </c>
      <c r="F79" s="6">
        <f t="shared" si="7"/>
        <v>3.9138712173607447E-2</v>
      </c>
      <c r="G79" s="6">
        <f t="shared" si="8"/>
        <v>7.7569356086803723E-2</v>
      </c>
      <c r="H79" s="6">
        <f t="shared" si="9"/>
        <v>2.3296254061646034E-2</v>
      </c>
      <c r="I79" s="6">
        <f t="shared" si="26"/>
        <v>7.5069554882460199E-2</v>
      </c>
      <c r="J79" s="6">
        <f t="shared" si="27"/>
        <v>1.4432291900815348E-2</v>
      </c>
      <c r="K79" s="9"/>
      <c r="L79" s="15">
        <f t="shared" si="28"/>
        <v>5.8000000000000003E-2</v>
      </c>
      <c r="M79" s="6">
        <f t="shared" si="33"/>
        <v>0.1122606888535968</v>
      </c>
      <c r="N79" s="15">
        <f t="shared" si="10"/>
        <v>0.55933897253582077</v>
      </c>
      <c r="O79" s="15">
        <f t="shared" si="11"/>
        <v>3.3158590841357444E-2</v>
      </c>
      <c r="P79" s="15">
        <f t="shared" si="29"/>
        <v>0.55933897253582077</v>
      </c>
      <c r="Q79" s="15">
        <f t="shared" si="30"/>
        <v>5.8000000000000003E-2</v>
      </c>
      <c r="S79" s="28">
        <f t="shared" si="31"/>
        <v>5.8000000000000003E-2</v>
      </c>
      <c r="T79" s="19">
        <f t="shared" si="12"/>
        <v>3.3158590841357444E-2</v>
      </c>
      <c r="U79" s="19">
        <f t="shared" si="13"/>
        <v>4.689332887702799E-2</v>
      </c>
      <c r="V79" s="19">
        <f t="shared" si="14"/>
        <v>6.6317181682714887E-2</v>
      </c>
      <c r="W79" s="19">
        <f t="shared" si="15"/>
        <v>8.1221628151049288E-2</v>
      </c>
      <c r="X79" s="19">
        <f t="shared" si="16"/>
        <v>9.378665775405598E-2</v>
      </c>
      <c r="Y79" s="19">
        <f t="shared" si="17"/>
        <v>0.10485667106028848</v>
      </c>
      <c r="Z79" s="19">
        <f t="shared" si="18"/>
        <v>0.11486472808923828</v>
      </c>
      <c r="AA79" s="19">
        <f t="shared" si="19"/>
        <v>0.12406808635657984</v>
      </c>
      <c r="AB79" s="19">
        <f t="shared" si="20"/>
        <v>0.13263436336542977</v>
      </c>
      <c r="AC79" s="19">
        <f t="shared" si="21"/>
        <v>0.14067998663108397</v>
      </c>
      <c r="AD79" s="19">
        <f t="shared" si="22"/>
        <v>0.14828972631875439</v>
      </c>
      <c r="AE79" s="19">
        <f t="shared" si="38"/>
        <v>0.55933897253582077</v>
      </c>
      <c r="AF79" s="19">
        <f t="shared" si="38"/>
        <v>0.79102476092398977</v>
      </c>
      <c r="AG79" s="19">
        <f t="shared" si="38"/>
        <v>1.1186779450716415</v>
      </c>
      <c r="AH79" s="19">
        <f t="shared" si="38"/>
        <v>1.3700950759653745</v>
      </c>
      <c r="AI79" s="19">
        <f t="shared" si="38"/>
        <v>1.5820495218479795</v>
      </c>
      <c r="AJ79" s="19">
        <f t="shared" si="38"/>
        <v>1.7687851373115606</v>
      </c>
      <c r="AK79" s="19">
        <f t="shared" si="38"/>
        <v>1.937607038170829</v>
      </c>
      <c r="AL79" s="19">
        <f t="shared" si="38"/>
        <v>2.0928547982992005</v>
      </c>
      <c r="AM79" s="19">
        <f t="shared" si="38"/>
        <v>2.2373558901432831</v>
      </c>
      <c r="AN79" s="19">
        <f t="shared" si="38"/>
        <v>2.3730742827719693</v>
      </c>
      <c r="AO79" s="19">
        <f t="shared" si="38"/>
        <v>2.5014399301099663</v>
      </c>
      <c r="AP79" s="43">
        <f t="shared" si="24"/>
        <v>5.8000000000000003E-2</v>
      </c>
    </row>
    <row r="80" spans="1:42" x14ac:dyDescent="0.25">
      <c r="A80" s="15">
        <v>5.8999999999999997E-2</v>
      </c>
      <c r="B80" s="6">
        <f t="shared" si="32"/>
        <v>0.98141359944069029</v>
      </c>
      <c r="C80" s="6">
        <f t="shared" si="5"/>
        <v>1.8766206528312845E-2</v>
      </c>
      <c r="D80" s="6">
        <f t="shared" si="25"/>
        <v>0.49070679972034514</v>
      </c>
      <c r="E80" s="6">
        <f t="shared" si="6"/>
        <v>0.47124940318264597</v>
      </c>
      <c r="F80" s="6">
        <f t="shared" si="7"/>
        <v>3.9822239352607675E-2</v>
      </c>
      <c r="G80" s="6">
        <f t="shared" si="8"/>
        <v>7.8911119676303834E-2</v>
      </c>
      <c r="H80" s="6">
        <f t="shared" si="9"/>
        <v>2.3893876256515085E-2</v>
      </c>
      <c r="I80" s="6">
        <f t="shared" si="26"/>
        <v>7.6411336101149002E-2</v>
      </c>
      <c r="J80" s="6">
        <f t="shared" si="27"/>
        <v>1.4931223415370194E-2</v>
      </c>
      <c r="K80" s="9"/>
      <c r="L80" s="15">
        <f t="shared" si="28"/>
        <v>5.8999999999999997E-2</v>
      </c>
      <c r="M80" s="6">
        <f t="shared" si="33"/>
        <v>0.11351056281405533</v>
      </c>
      <c r="N80" s="15">
        <f t="shared" si="10"/>
        <v>0.56556647054942977</v>
      </c>
      <c r="O80" s="15">
        <f t="shared" si="11"/>
        <v>3.4387860501495386E-2</v>
      </c>
      <c r="P80" s="15">
        <f t="shared" si="29"/>
        <v>0.56556647054942977</v>
      </c>
      <c r="Q80" s="15">
        <f t="shared" si="30"/>
        <v>5.8999999999999997E-2</v>
      </c>
      <c r="S80" s="28">
        <f t="shared" si="31"/>
        <v>5.8999999999999997E-2</v>
      </c>
      <c r="T80" s="19">
        <f t="shared" si="12"/>
        <v>3.4387860501495386E-2</v>
      </c>
      <c r="U80" s="19">
        <f t="shared" si="13"/>
        <v>4.8631778702208847E-2</v>
      </c>
      <c r="V80" s="19">
        <f t="shared" si="14"/>
        <v>6.8775721002990772E-2</v>
      </c>
      <c r="W80" s="19">
        <f t="shared" si="15"/>
        <v>8.4232711574671743E-2</v>
      </c>
      <c r="X80" s="19">
        <f t="shared" si="16"/>
        <v>9.7263557404417694E-2</v>
      </c>
      <c r="Y80" s="19">
        <f t="shared" si="17"/>
        <v>0.10874396304486547</v>
      </c>
      <c r="Z80" s="19">
        <f t="shared" si="18"/>
        <v>0.11912304310436196</v>
      </c>
      <c r="AA80" s="19">
        <f t="shared" si="19"/>
        <v>0.1286675922607721</v>
      </c>
      <c r="AB80" s="19">
        <f t="shared" si="20"/>
        <v>0.13755144200598154</v>
      </c>
      <c r="AC80" s="19">
        <f t="shared" si="21"/>
        <v>0.1458953361066265</v>
      </c>
      <c r="AD80" s="19">
        <f t="shared" si="22"/>
        <v>0.1537871873642474</v>
      </c>
      <c r="AE80" s="19">
        <f t="shared" si="38"/>
        <v>0.56556647054942977</v>
      </c>
      <c r="AF80" s="19">
        <f t="shared" si="38"/>
        <v>0.79983177307448727</v>
      </c>
      <c r="AG80" s="19">
        <f t="shared" si="38"/>
        <v>1.1311329410988595</v>
      </c>
      <c r="AH80" s="19">
        <f t="shared" si="38"/>
        <v>1.3853492684729125</v>
      </c>
      <c r="AI80" s="19">
        <f t="shared" si="38"/>
        <v>1.5996635461489745</v>
      </c>
      <c r="AJ80" s="19">
        <f t="shared" si="38"/>
        <v>1.7884782151587395</v>
      </c>
      <c r="AK80" s="19">
        <f t="shared" si="38"/>
        <v>1.9591797240980389</v>
      </c>
      <c r="AL80" s="19">
        <f t="shared" si="38"/>
        <v>2.1161559622429409</v>
      </c>
      <c r="AM80" s="19">
        <f t="shared" si="38"/>
        <v>2.2622658821977191</v>
      </c>
      <c r="AN80" s="19">
        <f t="shared" si="38"/>
        <v>2.3994953192234614</v>
      </c>
      <c r="AO80" s="19">
        <f t="shared" si="38"/>
        <v>2.5292901478863157</v>
      </c>
      <c r="AP80" s="43">
        <f t="shared" si="24"/>
        <v>5.8999999999999997E-2</v>
      </c>
    </row>
    <row r="81" spans="1:42" x14ac:dyDescent="0.25">
      <c r="A81" s="15">
        <v>0.06</v>
      </c>
      <c r="B81" s="6">
        <f t="shared" si="32"/>
        <v>0.98986825268179057</v>
      </c>
      <c r="C81" s="6">
        <f t="shared" si="5"/>
        <v>1.9239321219290201E-2</v>
      </c>
      <c r="D81" s="6">
        <f t="shared" si="25"/>
        <v>0.49493412634089529</v>
      </c>
      <c r="E81" s="6">
        <f t="shared" si="6"/>
        <v>0.47497368348151647</v>
      </c>
      <c r="F81" s="6">
        <f t="shared" si="7"/>
        <v>4.0506078312102727E-2</v>
      </c>
      <c r="G81" s="6">
        <f t="shared" si="8"/>
        <v>8.0253039156051365E-2</v>
      </c>
      <c r="H81" s="6">
        <f t="shared" si="9"/>
        <v>2.449626459026261E-2</v>
      </c>
      <c r="I81" s="6">
        <f t="shared" si="26"/>
        <v>7.7753274435178488E-2</v>
      </c>
      <c r="J81" s="6">
        <f t="shared" si="27"/>
        <v>1.5438528639125688E-2</v>
      </c>
      <c r="K81" s="9"/>
      <c r="L81" s="15">
        <f t="shared" si="28"/>
        <v>0.06</v>
      </c>
      <c r="M81" s="6">
        <f t="shared" si="33"/>
        <v>0.11475234355560436</v>
      </c>
      <c r="N81" s="15">
        <f t="shared" si="10"/>
        <v>0.57175364409331053</v>
      </c>
      <c r="O81" s="15">
        <f t="shared" si="11"/>
        <v>3.5640492535115406E-2</v>
      </c>
      <c r="P81" s="15">
        <f t="shared" si="29"/>
        <v>0.57175364409331053</v>
      </c>
      <c r="Q81" s="15">
        <f t="shared" si="30"/>
        <v>0.06</v>
      </c>
      <c r="S81" s="28">
        <f t="shared" si="31"/>
        <v>0.06</v>
      </c>
      <c r="T81" s="19">
        <f t="shared" si="12"/>
        <v>3.5640492535115406E-2</v>
      </c>
      <c r="U81" s="19">
        <f t="shared" si="13"/>
        <v>5.0403267912817254E-2</v>
      </c>
      <c r="V81" s="19">
        <f t="shared" si="14"/>
        <v>7.1280985070230812E-2</v>
      </c>
      <c r="W81" s="19">
        <f t="shared" si="15"/>
        <v>8.7301020892505618E-2</v>
      </c>
      <c r="X81" s="19">
        <f t="shared" si="16"/>
        <v>0.10080653582563451</v>
      </c>
      <c r="Y81" s="19">
        <f t="shared" si="17"/>
        <v>0.11270513334119332</v>
      </c>
      <c r="Z81" s="19">
        <f t="shared" si="18"/>
        <v>0.12346228775519835</v>
      </c>
      <c r="AA81" s="19">
        <f t="shared" si="19"/>
        <v>0.13335451216227609</v>
      </c>
      <c r="AB81" s="19">
        <f t="shared" si="20"/>
        <v>0.14256197014046162</v>
      </c>
      <c r="AC81" s="19">
        <f t="shared" si="21"/>
        <v>0.15120980373845175</v>
      </c>
      <c r="AD81" s="19">
        <f t="shared" si="22"/>
        <v>0.15938912812018369</v>
      </c>
      <c r="AE81" s="19">
        <f t="shared" si="38"/>
        <v>0.57175364409331053</v>
      </c>
      <c r="AF81" s="19">
        <f t="shared" si="38"/>
        <v>0.80858175781299935</v>
      </c>
      <c r="AG81" s="19">
        <f t="shared" si="38"/>
        <v>1.1435072881866211</v>
      </c>
      <c r="AH81" s="19">
        <f t="shared" si="38"/>
        <v>1.400504686605468</v>
      </c>
      <c r="AI81" s="19">
        <f t="shared" si="38"/>
        <v>1.6171635156259987</v>
      </c>
      <c r="AJ81" s="19">
        <f t="shared" si="38"/>
        <v>1.8080437758361381</v>
      </c>
      <c r="AK81" s="19">
        <f t="shared" si="38"/>
        <v>1.980612721964534</v>
      </c>
      <c r="AL81" s="19">
        <f t="shared" si="38"/>
        <v>2.1393062458366545</v>
      </c>
      <c r="AM81" s="19">
        <f t="shared" si="38"/>
        <v>2.2870145763732421</v>
      </c>
      <c r="AN81" s="19">
        <f t="shared" si="38"/>
        <v>2.4257452734389982</v>
      </c>
      <c r="AO81" s="19">
        <f t="shared" si="38"/>
        <v>2.5569600291517265</v>
      </c>
      <c r="AP81" s="43">
        <f t="shared" si="24"/>
        <v>0.06</v>
      </c>
    </row>
    <row r="82" spans="1:42" x14ac:dyDescent="0.25">
      <c r="A82" s="15">
        <v>6.0999999999999999E-2</v>
      </c>
      <c r="B82" s="6">
        <f t="shared" si="32"/>
        <v>0.99825720025481823</v>
      </c>
      <c r="C82" s="6">
        <f t="shared" si="5"/>
        <v>1.9716141451531694E-2</v>
      </c>
      <c r="D82" s="6">
        <f t="shared" si="25"/>
        <v>0.49912860012740912</v>
      </c>
      <c r="E82" s="6">
        <f t="shared" si="6"/>
        <v>0.47866063134542408</v>
      </c>
      <c r="F82" s="6">
        <f t="shared" si="7"/>
        <v>4.119022990487721E-2</v>
      </c>
      <c r="G82" s="6">
        <f t="shared" si="8"/>
        <v>8.1595114952438597E-2</v>
      </c>
      <c r="H82" s="6">
        <f t="shared" si="9"/>
        <v>2.5103370965682284E-2</v>
      </c>
      <c r="I82" s="6">
        <f t="shared" si="26"/>
        <v>7.90953703733039E-2</v>
      </c>
      <c r="J82" s="6">
        <f t="shared" si="27"/>
        <v>1.5954202364651938E-2</v>
      </c>
      <c r="K82" s="9"/>
      <c r="L82" s="15">
        <f t="shared" si="28"/>
        <v>6.0999999999999999E-2</v>
      </c>
      <c r="M82" s="6">
        <f t="shared" si="33"/>
        <v>0.11598619812422914</v>
      </c>
      <c r="N82" s="15">
        <f t="shared" si="10"/>
        <v>0.57790132547421891</v>
      </c>
      <c r="O82" s="15">
        <f t="shared" si="11"/>
        <v>3.6916509060970631E-2</v>
      </c>
      <c r="P82" s="15">
        <f t="shared" si="29"/>
        <v>0.57790132547421891</v>
      </c>
      <c r="Q82" s="15">
        <f t="shared" si="30"/>
        <v>6.0999999999999999E-2</v>
      </c>
      <c r="S82" s="28">
        <f t="shared" si="31"/>
        <v>6.0999999999999999E-2</v>
      </c>
      <c r="T82" s="19">
        <f t="shared" si="12"/>
        <v>3.6916509060970631E-2</v>
      </c>
      <c r="U82" s="19">
        <f t="shared" si="13"/>
        <v>5.2207827789493934E-2</v>
      </c>
      <c r="V82" s="19">
        <f t="shared" si="14"/>
        <v>7.3833018121941263E-2</v>
      </c>
      <c r="W82" s="19">
        <f t="shared" si="15"/>
        <v>9.0426610284209813E-2</v>
      </c>
      <c r="X82" s="19">
        <f t="shared" si="16"/>
        <v>0.10441565557898787</v>
      </c>
      <c r="Y82" s="19">
        <f t="shared" si="17"/>
        <v>0.116740251894911</v>
      </c>
      <c r="Z82" s="19">
        <f t="shared" si="18"/>
        <v>0.12788253866335594</v>
      </c>
      <c r="AA82" s="19">
        <f t="shared" si="19"/>
        <v>0.13812892882188796</v>
      </c>
      <c r="AB82" s="19">
        <f t="shared" si="20"/>
        <v>0.14766603624388253</v>
      </c>
      <c r="AC82" s="19">
        <f t="shared" si="21"/>
        <v>0.15662348336848175</v>
      </c>
      <c r="AD82" s="19">
        <f t="shared" si="22"/>
        <v>0.16509564750463457</v>
      </c>
      <c r="AE82" s="19">
        <f t="shared" ref="AE82:AO91" si="39">$M82*AE$21^0.5/RMannings_n*(Diameter/1000)^(2/3)</f>
        <v>0.57790132547421891</v>
      </c>
      <c r="AF82" s="19">
        <f t="shared" si="39"/>
        <v>0.81727589219902863</v>
      </c>
      <c r="AG82" s="19">
        <f t="shared" si="39"/>
        <v>1.1558026509484378</v>
      </c>
      <c r="AH82" s="19">
        <f t="shared" si="39"/>
        <v>1.4155633690899021</v>
      </c>
      <c r="AI82" s="19">
        <f t="shared" si="39"/>
        <v>1.6345517843980573</v>
      </c>
      <c r="AJ82" s="19">
        <f t="shared" si="39"/>
        <v>1.827484451328818</v>
      </c>
      <c r="AK82" s="19">
        <f t="shared" si="39"/>
        <v>2.0019089149654912</v>
      </c>
      <c r="AL82" s="19">
        <f t="shared" si="39"/>
        <v>2.1623087632870632</v>
      </c>
      <c r="AM82" s="19">
        <f t="shared" si="39"/>
        <v>2.3116053018968756</v>
      </c>
      <c r="AN82" s="19">
        <f t="shared" si="39"/>
        <v>2.4518276765970857</v>
      </c>
      <c r="AO82" s="19">
        <f t="shared" si="39"/>
        <v>2.5844532960951692</v>
      </c>
      <c r="AP82" s="43">
        <f t="shared" si="24"/>
        <v>6.0999999999999999E-2</v>
      </c>
    </row>
    <row r="83" spans="1:42" x14ac:dyDescent="0.25">
      <c r="A83" s="15">
        <v>6.2E-2</v>
      </c>
      <c r="B83" s="6">
        <f t="shared" si="32"/>
        <v>1.0065820949047799</v>
      </c>
      <c r="C83" s="6">
        <f t="shared" si="5"/>
        <v>2.0196630323596351E-2</v>
      </c>
      <c r="D83" s="6">
        <f t="shared" si="25"/>
        <v>0.50329104745238995</v>
      </c>
      <c r="E83" s="6">
        <f t="shared" si="6"/>
        <v>0.48231110292009649</v>
      </c>
      <c r="F83" s="6">
        <f t="shared" si="7"/>
        <v>4.1874694986945564E-2</v>
      </c>
      <c r="G83" s="6">
        <f t="shared" si="8"/>
        <v>8.2937347493472785E-2</v>
      </c>
      <c r="H83" s="6">
        <f t="shared" si="9"/>
        <v>2.5715148398400202E-2</v>
      </c>
      <c r="I83" s="6">
        <f t="shared" si="26"/>
        <v>8.0437624407942804E-2</v>
      </c>
      <c r="J83" s="6">
        <f t="shared" si="27"/>
        <v>1.6478239384916708E-2</v>
      </c>
      <c r="K83" s="9"/>
      <c r="L83" s="15">
        <f t="shared" si="28"/>
        <v>6.2E-2</v>
      </c>
      <c r="M83" s="6">
        <f t="shared" si="33"/>
        <v>0.1172122872403792</v>
      </c>
      <c r="N83" s="15">
        <f t="shared" si="10"/>
        <v>0.58401031548192417</v>
      </c>
      <c r="O83" s="15">
        <f t="shared" si="11"/>
        <v>3.8215931048135178E-2</v>
      </c>
      <c r="P83" s="15">
        <f t="shared" si="29"/>
        <v>0.58401031548192417</v>
      </c>
      <c r="Q83" s="15">
        <f t="shared" si="30"/>
        <v>6.2E-2</v>
      </c>
      <c r="S83" s="28">
        <f t="shared" si="31"/>
        <v>6.2E-2</v>
      </c>
      <c r="T83" s="19">
        <f t="shared" si="12"/>
        <v>3.8215931048135178E-2</v>
      </c>
      <c r="U83" s="19">
        <f t="shared" si="13"/>
        <v>5.4045487986987821E-2</v>
      </c>
      <c r="V83" s="19">
        <f t="shared" si="14"/>
        <v>7.6431862096270356E-2</v>
      </c>
      <c r="W83" s="19">
        <f t="shared" si="15"/>
        <v>9.360953111331631E-2</v>
      </c>
      <c r="X83" s="19">
        <f t="shared" si="16"/>
        <v>0.10809097597397564</v>
      </c>
      <c r="Y83" s="19">
        <f t="shared" si="17"/>
        <v>0.12084938501605302</v>
      </c>
      <c r="Z83" s="19">
        <f t="shared" si="18"/>
        <v>0.13238386846783814</v>
      </c>
      <c r="AA83" s="19">
        <f t="shared" si="19"/>
        <v>0.14299092069869859</v>
      </c>
      <c r="AB83" s="19">
        <f t="shared" si="20"/>
        <v>0.15286372419254071</v>
      </c>
      <c r="AC83" s="19">
        <f t="shared" si="21"/>
        <v>0.16213646396096346</v>
      </c>
      <c r="AD83" s="19">
        <f t="shared" si="22"/>
        <v>0.1709068392941501</v>
      </c>
      <c r="AE83" s="19">
        <f t="shared" si="39"/>
        <v>0.58401031548192417</v>
      </c>
      <c r="AF83" s="19">
        <f t="shared" si="39"/>
        <v>0.82591530872032715</v>
      </c>
      <c r="AG83" s="19">
        <f t="shared" si="39"/>
        <v>1.1680206309638483</v>
      </c>
      <c r="AH83" s="19">
        <f t="shared" si="39"/>
        <v>1.430527277452541</v>
      </c>
      <c r="AI83" s="19">
        <f t="shared" si="39"/>
        <v>1.6518306174406543</v>
      </c>
      <c r="AJ83" s="19">
        <f t="shared" si="39"/>
        <v>1.8468027739563759</v>
      </c>
      <c r="AK83" s="19">
        <f t="shared" si="39"/>
        <v>2.0230710771180433</v>
      </c>
      <c r="AL83" s="19">
        <f t="shared" si="39"/>
        <v>2.1851665108751215</v>
      </c>
      <c r="AM83" s="19">
        <f t="shared" si="39"/>
        <v>2.3360412619276967</v>
      </c>
      <c r="AN83" s="19">
        <f t="shared" si="39"/>
        <v>2.4777459261609809</v>
      </c>
      <c r="AO83" s="19">
        <f t="shared" si="39"/>
        <v>2.6117735299573606</v>
      </c>
      <c r="AP83" s="43">
        <f t="shared" si="24"/>
        <v>6.2E-2</v>
      </c>
    </row>
    <row r="84" spans="1:42" x14ac:dyDescent="0.25">
      <c r="A84" s="15">
        <v>6.3E-2</v>
      </c>
      <c r="B84" s="6">
        <f t="shared" si="32"/>
        <v>1.0148445228334326</v>
      </c>
      <c r="C84" s="6">
        <f t="shared" si="5"/>
        <v>2.0680751772991196E-2</v>
      </c>
      <c r="D84" s="6">
        <f t="shared" si="25"/>
        <v>0.50742226141671631</v>
      </c>
      <c r="E84" s="6">
        <f t="shared" si="6"/>
        <v>0.48592592028003606</v>
      </c>
      <c r="F84" s="6">
        <f t="shared" si="7"/>
        <v>4.2559474417567619E-2</v>
      </c>
      <c r="G84" s="6">
        <f t="shared" si="8"/>
        <v>8.4279737208783817E-2</v>
      </c>
      <c r="H84" s="6">
        <f t="shared" si="9"/>
        <v>2.633155097222422E-2</v>
      </c>
      <c r="I84" s="6">
        <f t="shared" si="26"/>
        <v>8.1780037035213624E-2</v>
      </c>
      <c r="J84" s="6">
        <f t="shared" si="27"/>
        <v>1.7010634493299811E-2</v>
      </c>
      <c r="K84" s="9"/>
      <c r="L84" s="15">
        <f t="shared" si="28"/>
        <v>6.3E-2</v>
      </c>
      <c r="M84" s="6">
        <f t="shared" si="33"/>
        <v>0.11843076563690405</v>
      </c>
      <c r="N84" s="15">
        <f t="shared" si="10"/>
        <v>0.59008138507297336</v>
      </c>
      <c r="O84" s="15">
        <f t="shared" si="11"/>
        <v>3.9538778347804664E-2</v>
      </c>
      <c r="P84" s="15">
        <f t="shared" si="29"/>
        <v>0.59008138507297336</v>
      </c>
      <c r="Q84" s="15">
        <f t="shared" si="30"/>
        <v>6.3E-2</v>
      </c>
      <c r="S84" s="28">
        <f t="shared" si="31"/>
        <v>6.3E-2</v>
      </c>
      <c r="T84" s="19">
        <f t="shared" si="12"/>
        <v>3.9538778347804664E-2</v>
      </c>
      <c r="U84" s="19">
        <f t="shared" si="13"/>
        <v>5.5916276579129023E-2</v>
      </c>
      <c r="V84" s="19">
        <f t="shared" si="14"/>
        <v>7.9077556695609327E-2</v>
      </c>
      <c r="W84" s="19">
        <f t="shared" si="15"/>
        <v>9.6849832005125133E-2</v>
      </c>
      <c r="X84" s="19">
        <f t="shared" si="16"/>
        <v>0.11183255315825805</v>
      </c>
      <c r="Y84" s="19">
        <f t="shared" si="17"/>
        <v>0.1250325954796119</v>
      </c>
      <c r="Z84" s="19">
        <f t="shared" si="18"/>
        <v>0.13696634593520382</v>
      </c>
      <c r="AA84" s="19">
        <f t="shared" si="19"/>
        <v>0.14794056206908091</v>
      </c>
      <c r="AB84" s="19">
        <f t="shared" si="20"/>
        <v>0.15815511339121865</v>
      </c>
      <c r="AC84" s="19">
        <f t="shared" si="21"/>
        <v>0.16774882973738708</v>
      </c>
      <c r="AD84" s="19">
        <f t="shared" si="22"/>
        <v>0.17682279226597608</v>
      </c>
      <c r="AE84" s="19">
        <f t="shared" si="39"/>
        <v>0.59008138507297336</v>
      </c>
      <c r="AF84" s="19">
        <f t="shared" si="39"/>
        <v>0.83450109767409963</v>
      </c>
      <c r="AG84" s="19">
        <f t="shared" si="39"/>
        <v>1.1801627701459467</v>
      </c>
      <c r="AH84" s="19">
        <f t="shared" si="39"/>
        <v>1.4453983001435389</v>
      </c>
      <c r="AI84" s="19">
        <f t="shared" si="39"/>
        <v>1.6690021953481993</v>
      </c>
      <c r="AJ84" s="19">
        <f t="shared" si="39"/>
        <v>1.8660011816974784</v>
      </c>
      <c r="AK84" s="19">
        <f t="shared" si="39"/>
        <v>2.0441018790940104</v>
      </c>
      <c r="AL84" s="19">
        <f t="shared" si="39"/>
        <v>2.2078823732560893</v>
      </c>
      <c r="AM84" s="19">
        <f t="shared" si="39"/>
        <v>2.3603255402918935</v>
      </c>
      <c r="AN84" s="19">
        <f t="shared" si="39"/>
        <v>2.5035032930222991</v>
      </c>
      <c r="AO84" s="19">
        <f t="shared" si="39"/>
        <v>2.6389241785607958</v>
      </c>
      <c r="AP84" s="43">
        <f t="shared" si="24"/>
        <v>6.3E-2</v>
      </c>
    </row>
    <row r="85" spans="1:42" x14ac:dyDescent="0.25">
      <c r="A85" s="15">
        <v>6.4000000000000001E-2</v>
      </c>
      <c r="B85" s="6">
        <f t="shared" si="32"/>
        <v>1.0230460073881549</v>
      </c>
      <c r="C85" s="6">
        <f t="shared" si="5"/>
        <v>2.1168470543049572E-2</v>
      </c>
      <c r="D85" s="6">
        <f t="shared" si="25"/>
        <v>0.51152300369407744</v>
      </c>
      <c r="E85" s="6">
        <f t="shared" si="6"/>
        <v>0.4895058733049073</v>
      </c>
      <c r="F85" s="6">
        <f t="shared" si="7"/>
        <v>4.3244569059264354E-2</v>
      </c>
      <c r="G85" s="6">
        <f t="shared" si="8"/>
        <v>8.5622284529632178E-2</v>
      </c>
      <c r="H85" s="6">
        <f t="shared" si="9"/>
        <v>2.6952533796972142E-2</v>
      </c>
      <c r="I85" s="6">
        <f t="shared" si="26"/>
        <v>8.3122608754974375E-2</v>
      </c>
      <c r="J85" s="6">
        <f t="shared" si="27"/>
        <v>1.755138248360754E-2</v>
      </c>
      <c r="K85" s="9"/>
      <c r="L85" s="15">
        <f t="shared" si="28"/>
        <v>6.4000000000000001E-2</v>
      </c>
      <c r="M85" s="6">
        <f t="shared" si="33"/>
        <v>0.11964178237384888</v>
      </c>
      <c r="N85" s="15">
        <f t="shared" si="10"/>
        <v>0.59611527693916155</v>
      </c>
      <c r="O85" s="15">
        <f t="shared" si="11"/>
        <v>4.0885069723681076E-2</v>
      </c>
      <c r="P85" s="15">
        <f t="shared" si="29"/>
        <v>0.59611527693916155</v>
      </c>
      <c r="Q85" s="15">
        <f t="shared" si="30"/>
        <v>6.4000000000000001E-2</v>
      </c>
      <c r="S85" s="28">
        <f t="shared" si="31"/>
        <v>6.4000000000000001E-2</v>
      </c>
      <c r="T85" s="19">
        <f t="shared" si="12"/>
        <v>4.0885069723681076E-2</v>
      </c>
      <c r="U85" s="19">
        <f t="shared" si="13"/>
        <v>5.7820220101799387E-2</v>
      </c>
      <c r="V85" s="19">
        <f t="shared" si="14"/>
        <v>8.1770139447362153E-2</v>
      </c>
      <c r="W85" s="19">
        <f t="shared" si="15"/>
        <v>0.10014755892113186</v>
      </c>
      <c r="X85" s="19">
        <f t="shared" si="16"/>
        <v>0.11564044020359877</v>
      </c>
      <c r="Y85" s="19">
        <f t="shared" si="17"/>
        <v>0.12928994262162322</v>
      </c>
      <c r="Z85" s="19">
        <f t="shared" si="18"/>
        <v>0.1416300360648233</v>
      </c>
      <c r="AA85" s="19">
        <f t="shared" si="19"/>
        <v>0.15297792314037895</v>
      </c>
      <c r="AB85" s="19">
        <f t="shared" si="20"/>
        <v>0.16354027889472431</v>
      </c>
      <c r="AC85" s="19">
        <f t="shared" si="21"/>
        <v>0.17346066030539814</v>
      </c>
      <c r="AD85" s="19">
        <f t="shared" si="22"/>
        <v>0.18284359033393888</v>
      </c>
      <c r="AE85" s="19">
        <f t="shared" si="39"/>
        <v>0.59611527693916155</v>
      </c>
      <c r="AF85" s="19">
        <f t="shared" si="39"/>
        <v>0.84303430938515578</v>
      </c>
      <c r="AG85" s="19">
        <f t="shared" si="39"/>
        <v>1.1922305538783231</v>
      </c>
      <c r="AH85" s="19">
        <f t="shared" si="39"/>
        <v>1.4601782563788299</v>
      </c>
      <c r="AI85" s="19">
        <f t="shared" si="39"/>
        <v>1.6860686187703116</v>
      </c>
      <c r="AJ85" s="19">
        <f t="shared" si="39"/>
        <v>1.8850820231497971</v>
      </c>
      <c r="AK85" s="19">
        <f t="shared" si="39"/>
        <v>2.0650038936532393</v>
      </c>
      <c r="AL85" s="19">
        <f t="shared" si="39"/>
        <v>2.2304591293282079</v>
      </c>
      <c r="AM85" s="19">
        <f t="shared" si="39"/>
        <v>2.3844611077566462</v>
      </c>
      <c r="AN85" s="19">
        <f t="shared" si="39"/>
        <v>2.5291029281554671</v>
      </c>
      <c r="AO85" s="19">
        <f t="shared" si="39"/>
        <v>2.6659085633241562</v>
      </c>
      <c r="AP85" s="43">
        <f t="shared" si="24"/>
        <v>6.4000000000000001E-2</v>
      </c>
    </row>
    <row r="86" spans="1:42" x14ac:dyDescent="0.25">
      <c r="A86" s="15">
        <v>6.5000000000000002E-2</v>
      </c>
      <c r="B86" s="6">
        <f t="shared" si="32"/>
        <v>1.0311880124921808</v>
      </c>
      <c r="C86" s="6">
        <f t="shared" ref="C86:C149" si="40">$B86/8+($A86/2-0.25)*SIN($B86/2)</f>
        <v>2.1659752151619485E-2</v>
      </c>
      <c r="D86" s="6">
        <f t="shared" si="25"/>
        <v>0.51559400624609042</v>
      </c>
      <c r="E86" s="6">
        <f t="shared" ref="E86:E149" si="41">SIN(B86/2)</f>
        <v>0.49305172142484194</v>
      </c>
      <c r="F86" s="6">
        <f t="shared" ref="F86:F149" si="42">C86/E86</f>
        <v>4.3929979777833868E-2</v>
      </c>
      <c r="G86" s="6">
        <f t="shared" ref="G86:G149" si="43">A86+F86/2</f>
        <v>8.6964989888916933E-2</v>
      </c>
      <c r="H86" s="6">
        <f t="shared" ref="H86:H149" si="44">C86/$C$1021</f>
        <v>2.7578052968604456E-2</v>
      </c>
      <c r="I86" s="6">
        <f t="shared" ref="I86:I149" si="45">MAX($G86+K*(1.811*$J86)^M+SCorr*Slope,0)</f>
        <v>8.4465340070861247E-2</v>
      </c>
      <c r="J86" s="6">
        <f t="shared" si="27"/>
        <v>1.8100478150087349E-2</v>
      </c>
      <c r="K86" s="9"/>
      <c r="L86" s="15">
        <f t="shared" si="28"/>
        <v>6.5000000000000002E-2</v>
      </c>
      <c r="M86" s="6">
        <f t="shared" si="33"/>
        <v>0.12084548113203196</v>
      </c>
      <c r="N86" s="15">
        <f t="shared" ref="N86:N149" si="46">M86*(Slope^0.5)/(RMannings_n)*((Diameter/1000)^(2/3))</f>
        <v>0.60211270697028141</v>
      </c>
      <c r="O86" s="15">
        <f t="shared" ref="O86:O149" si="47">C86*N86*(Diameter/1000)^2</f>
        <v>4.2254822881027033E-2</v>
      </c>
      <c r="P86" s="15">
        <f t="shared" si="29"/>
        <v>0.60211270697028141</v>
      </c>
      <c r="Q86" s="15">
        <f t="shared" si="30"/>
        <v>6.5000000000000002E-2</v>
      </c>
      <c r="S86" s="28">
        <f t="shared" si="31"/>
        <v>6.5000000000000002E-2</v>
      </c>
      <c r="T86" s="19">
        <f t="shared" ref="T86:T149" si="48">$C86*AE86*((Diameter/1000)^2)</f>
        <v>4.2254822881027033E-2</v>
      </c>
      <c r="U86" s="19">
        <f t="shared" ref="U86:U149" si="49">$C86*AF86*((Diameter/1000)^2)</f>
        <v>5.975734359402142E-2</v>
      </c>
      <c r="V86" s="19">
        <f t="shared" ref="V86:V149" si="50">$C86*AG86*((Diameter/1000)^2)</f>
        <v>8.4509645762054067E-2</v>
      </c>
      <c r="W86" s="19">
        <f t="shared" ref="W86:W149" si="51">$C86*AH86*((Diameter/1000)^2)</f>
        <v>0.10350275523019568</v>
      </c>
      <c r="X86" s="19">
        <f t="shared" ref="X86:X149" si="52">$C86*AI86*((Diameter/1000)^2)</f>
        <v>0.11951468718804284</v>
      </c>
      <c r="Y86" s="19">
        <f t="shared" ref="Y86:Y149" si="53">$C86*AJ86*((Diameter/1000)^2)</f>
        <v>0.13362148243104346</v>
      </c>
      <c r="Z86" s="19">
        <f t="shared" ref="Z86:Z149" si="54">$C86*AK86*((Diameter/1000)^2)</f>
        <v>0.14637500018952548</v>
      </c>
      <c r="AA86" s="19">
        <f t="shared" ref="AA86:AA149" si="55">$C86*AL86*((Diameter/1000)^2)</f>
        <v>0.15810307015961936</v>
      </c>
      <c r="AB86" s="19">
        <f t="shared" ref="AB86:AB149" si="56">$C86*AM86*((Diameter/1000)^2)</f>
        <v>0.16901929152410813</v>
      </c>
      <c r="AC86" s="19">
        <f t="shared" ref="AC86:AC149" si="57">$C86*AN86*((Diameter/1000)^2)</f>
        <v>0.17927203078206425</v>
      </c>
      <c r="AD86" s="19">
        <f t="shared" ref="AD86:AD149" si="58">$C86*AO86*((Diameter/1000)^2)</f>
        <v>0.18896931267837994</v>
      </c>
      <c r="AE86" s="19">
        <f t="shared" si="39"/>
        <v>0.60211270697028141</v>
      </c>
      <c r="AF86" s="19">
        <f t="shared" si="39"/>
        <v>0.85151595627454923</v>
      </c>
      <c r="AG86" s="19">
        <f t="shared" si="39"/>
        <v>1.2042254139405628</v>
      </c>
      <c r="AH86" s="19">
        <f t="shared" si="39"/>
        <v>1.4748688997231179</v>
      </c>
      <c r="AI86" s="19">
        <f t="shared" si="39"/>
        <v>1.7030319125490985</v>
      </c>
      <c r="AJ86" s="19">
        <f t="shared" si="39"/>
        <v>1.9040475621556305</v>
      </c>
      <c r="AK86" s="19">
        <f t="shared" si="39"/>
        <v>2.0857796007107172</v>
      </c>
      <c r="AL86" s="19">
        <f t="shared" si="39"/>
        <v>2.2528994577058072</v>
      </c>
      <c r="AM86" s="19">
        <f t="shared" si="39"/>
        <v>2.4084508278811256</v>
      </c>
      <c r="AN86" s="19">
        <f t="shared" si="39"/>
        <v>2.5545478688236476</v>
      </c>
      <c r="AO86" s="19">
        <f t="shared" si="39"/>
        <v>2.6927298858039217</v>
      </c>
      <c r="AP86" s="43">
        <f t="shared" ref="AP86:AP149" si="59">S86</f>
        <v>6.5000000000000002E-2</v>
      </c>
    </row>
    <row r="87" spans="1:42" x14ac:dyDescent="0.25">
      <c r="A87" s="15">
        <v>6.6000000000000003E-2</v>
      </c>
      <c r="B87" s="6">
        <f t="shared" si="32"/>
        <v>1.0392719458380077</v>
      </c>
      <c r="C87" s="6">
        <f t="shared" si="40"/>
        <v>2.2154562861436203E-2</v>
      </c>
      <c r="D87" s="6">
        <f t="shared" ref="D87:D150" si="60">B87/2</f>
        <v>0.51963597291900387</v>
      </c>
      <c r="E87" s="6">
        <f t="shared" si="41"/>
        <v>0.49656419524569018</v>
      </c>
      <c r="F87" s="6">
        <f t="shared" si="42"/>
        <v>4.4615707442367168E-2</v>
      </c>
      <c r="G87" s="6">
        <f t="shared" si="43"/>
        <v>8.8307853721183591E-2</v>
      </c>
      <c r="H87" s="6">
        <f t="shared" si="44"/>
        <v>2.8208065531501576E-2</v>
      </c>
      <c r="I87" s="6">
        <f t="shared" si="45"/>
        <v>8.5808231490326972E-2</v>
      </c>
      <c r="J87" s="6">
        <f t="shared" ref="J87:J150" si="61">H87*(9.806*F87)^0.5</f>
        <v>1.8657916287442441E-2</v>
      </c>
      <c r="K87" s="9"/>
      <c r="L87" s="15">
        <f t="shared" ref="L87:L150" si="62">A87</f>
        <v>6.6000000000000003E-2</v>
      </c>
      <c r="M87" s="6">
        <f t="shared" si="33"/>
        <v>0.12204200048713694</v>
      </c>
      <c r="N87" s="15">
        <f t="shared" si="46"/>
        <v>0.60807436561978823</v>
      </c>
      <c r="O87" s="15">
        <f t="shared" si="47"/>
        <v>4.3648054494466987E-2</v>
      </c>
      <c r="P87" s="15">
        <f t="shared" ref="P87:P150" si="63">N87</f>
        <v>0.60807436561978823</v>
      </c>
      <c r="Q87" s="15">
        <f t="shared" ref="Q87:Q150" si="64">L87</f>
        <v>6.6000000000000003E-2</v>
      </c>
      <c r="S87" s="28">
        <f t="shared" ref="S87:S150" si="65">A87</f>
        <v>6.6000000000000003E-2</v>
      </c>
      <c r="T87" s="19">
        <f t="shared" si="48"/>
        <v>4.3648054494466987E-2</v>
      </c>
      <c r="U87" s="19">
        <f t="shared" si="49"/>
        <v>6.1727670637275148E-2</v>
      </c>
      <c r="V87" s="19">
        <f t="shared" si="50"/>
        <v>8.7296108988933974E-2</v>
      </c>
      <c r="W87" s="19">
        <f t="shared" si="51"/>
        <v>0.10691546177663808</v>
      </c>
      <c r="X87" s="19">
        <f t="shared" si="52"/>
        <v>0.1234553412745503</v>
      </c>
      <c r="Y87" s="19">
        <f t="shared" si="53"/>
        <v>0.13802726763766499</v>
      </c>
      <c r="Z87" s="19">
        <f t="shared" si="54"/>
        <v>0.15120129607190386</v>
      </c>
      <c r="AA87" s="19">
        <f t="shared" si="55"/>
        <v>0.163316065517534</v>
      </c>
      <c r="AB87" s="19">
        <f t="shared" si="56"/>
        <v>0.17459221797786795</v>
      </c>
      <c r="AC87" s="19">
        <f t="shared" si="57"/>
        <v>0.18518301191182546</v>
      </c>
      <c r="AD87" s="19">
        <f t="shared" si="58"/>
        <v>0.19520003387048682</v>
      </c>
      <c r="AE87" s="19">
        <f t="shared" si="39"/>
        <v>0.60807436561978823</v>
      </c>
      <c r="AF87" s="19">
        <f t="shared" si="39"/>
        <v>0.85994701479092062</v>
      </c>
      <c r="AG87" s="19">
        <f t="shared" si="39"/>
        <v>1.2161487312395765</v>
      </c>
      <c r="AH87" s="19">
        <f t="shared" si="39"/>
        <v>1.4894719214350591</v>
      </c>
      <c r="AI87" s="19">
        <f t="shared" si="39"/>
        <v>1.7198940295818412</v>
      </c>
      <c r="AJ87" s="19">
        <f t="shared" si="39"/>
        <v>1.9228999821205155</v>
      </c>
      <c r="AK87" s="19">
        <f t="shared" si="39"/>
        <v>2.1064313920673743</v>
      </c>
      <c r="AL87" s="19">
        <f t="shared" si="39"/>
        <v>2.2752059418291597</v>
      </c>
      <c r="AM87" s="19">
        <f t="shared" si="39"/>
        <v>2.4322974624791529</v>
      </c>
      <c r="AN87" s="19">
        <f t="shared" si="39"/>
        <v>2.579841044372762</v>
      </c>
      <c r="AO87" s="19">
        <f t="shared" si="39"/>
        <v>2.7193912338018151</v>
      </c>
      <c r="AP87" s="43">
        <f t="shared" si="59"/>
        <v>6.6000000000000003E-2</v>
      </c>
    </row>
    <row r="88" spans="1:42" x14ac:dyDescent="0.25">
      <c r="A88" s="15">
        <v>6.7000000000000004E-2</v>
      </c>
      <c r="B88" s="6">
        <f t="shared" ref="B88:B151" si="66">2*ACOS((0.5-A88)/0.5)</f>
        <v>1.0472991618636578</v>
      </c>
      <c r="C88" s="6">
        <f t="shared" si="40"/>
        <v>2.2652869652064353E-2</v>
      </c>
      <c r="D88" s="6">
        <f t="shared" si="60"/>
        <v>0.5236495809318289</v>
      </c>
      <c r="E88" s="6">
        <f t="shared" si="41"/>
        <v>0.50004399806417033</v>
      </c>
      <c r="F88" s="6">
        <f t="shared" si="42"/>
        <v>4.5301752925264241E-2</v>
      </c>
      <c r="G88" s="6">
        <f t="shared" si="43"/>
        <v>8.9650876462632118E-2</v>
      </c>
      <c r="H88" s="6">
        <f t="shared" si="44"/>
        <v>2.8842529442739399E-2</v>
      </c>
      <c r="I88" s="6">
        <f t="shared" si="45"/>
        <v>8.7151283524679393E-2</v>
      </c>
      <c r="J88" s="6">
        <f t="shared" si="61"/>
        <v>1.9223691690846614E-2</v>
      </c>
      <c r="K88" s="9"/>
      <c r="L88" s="15">
        <f t="shared" si="62"/>
        <v>6.7000000000000004E-2</v>
      </c>
      <c r="M88" s="6">
        <f t="shared" si="33"/>
        <v>0.12323147416589056</v>
      </c>
      <c r="N88" s="15">
        <f t="shared" si="46"/>
        <v>0.61400091918120558</v>
      </c>
      <c r="O88" s="15">
        <f t="shared" si="47"/>
        <v>4.5064780234608949E-2</v>
      </c>
      <c r="P88" s="15">
        <f t="shared" si="63"/>
        <v>0.61400091918120558</v>
      </c>
      <c r="Q88" s="15">
        <f t="shared" si="64"/>
        <v>6.7000000000000004E-2</v>
      </c>
      <c r="S88" s="28">
        <f t="shared" si="65"/>
        <v>6.7000000000000004E-2</v>
      </c>
      <c r="T88" s="19">
        <f t="shared" si="48"/>
        <v>4.5064780234608949E-2</v>
      </c>
      <c r="U88" s="19">
        <f t="shared" si="49"/>
        <v>6.3731223393146963E-2</v>
      </c>
      <c r="V88" s="19">
        <f t="shared" si="50"/>
        <v>9.0129560469217898E-2</v>
      </c>
      <c r="W88" s="19">
        <f t="shared" si="51"/>
        <v>0.11038571694545271</v>
      </c>
      <c r="X88" s="19">
        <f t="shared" si="52"/>
        <v>0.12746244678629393</v>
      </c>
      <c r="Y88" s="19">
        <f t="shared" si="53"/>
        <v>0.14250734779630142</v>
      </c>
      <c r="Z88" s="19">
        <f t="shared" si="54"/>
        <v>0.15610897799653681</v>
      </c>
      <c r="AA88" s="19">
        <f t="shared" si="55"/>
        <v>0.16861696784816887</v>
      </c>
      <c r="AB88" s="19">
        <f t="shared" si="56"/>
        <v>0.1802591209384358</v>
      </c>
      <c r="AC88" s="19">
        <f t="shared" si="57"/>
        <v>0.19119367017944086</v>
      </c>
      <c r="AD88" s="19">
        <f t="shared" si="58"/>
        <v>0.20153582399134909</v>
      </c>
      <c r="AE88" s="19">
        <f t="shared" si="39"/>
        <v>0.61400091918120558</v>
      </c>
      <c r="AF88" s="19">
        <f t="shared" si="39"/>
        <v>0.86832842721560766</v>
      </c>
      <c r="AG88" s="19">
        <f t="shared" si="39"/>
        <v>1.2280018383624112</v>
      </c>
      <c r="AH88" s="19">
        <f t="shared" si="39"/>
        <v>1.5039889535938062</v>
      </c>
      <c r="AI88" s="19">
        <f t="shared" si="39"/>
        <v>1.7366568544312153</v>
      </c>
      <c r="AJ88" s="19">
        <f t="shared" si="39"/>
        <v>1.941641390049577</v>
      </c>
      <c r="AK88" s="19">
        <f t="shared" si="39"/>
        <v>2.1269615758316802</v>
      </c>
      <c r="AL88" s="19">
        <f t="shared" si="39"/>
        <v>2.2973810747403478</v>
      </c>
      <c r="AM88" s="19">
        <f t="shared" si="39"/>
        <v>2.4560036767248223</v>
      </c>
      <c r="AN88" s="19">
        <f t="shared" si="39"/>
        <v>2.6049852816468224</v>
      </c>
      <c r="AO88" s="19">
        <f t="shared" si="39"/>
        <v>2.7458955870730608</v>
      </c>
      <c r="AP88" s="43">
        <f t="shared" si="59"/>
        <v>6.7000000000000004E-2</v>
      </c>
    </row>
    <row r="89" spans="1:42" x14ac:dyDescent="0.25">
      <c r="A89" s="15">
        <v>6.8000000000000005E-2</v>
      </c>
      <c r="B89" s="6">
        <f t="shared" si="66"/>
        <v>1.0552709645295644</v>
      </c>
      <c r="C89" s="6">
        <f t="shared" si="40"/>
        <v>2.3154640193303877E-2</v>
      </c>
      <c r="D89" s="6">
        <f t="shared" si="60"/>
        <v>0.52763548226478219</v>
      </c>
      <c r="E89" s="6">
        <f t="shared" si="41"/>
        <v>0.5034918072819059</v>
      </c>
      <c r="F89" s="6">
        <f t="shared" si="42"/>
        <v>4.5988117102250196E-2</v>
      </c>
      <c r="G89" s="6">
        <f t="shared" si="43"/>
        <v>9.0994058551125107E-2</v>
      </c>
      <c r="H89" s="6">
        <f t="shared" si="44"/>
        <v>2.9481403538228729E-2</v>
      </c>
      <c r="I89" s="6">
        <f t="shared" si="45"/>
        <v>8.8494496689119795E-2</v>
      </c>
      <c r="J89" s="6">
        <f t="shared" si="61"/>
        <v>1.979779915595915E-2</v>
      </c>
      <c r="K89" s="9"/>
      <c r="L89" s="15">
        <f t="shared" si="62"/>
        <v>6.8000000000000005E-2</v>
      </c>
      <c r="M89" s="6">
        <f t="shared" ref="M89:M152" si="67">(C89/D89)^(2/3)</f>
        <v>0.12441403128574517</v>
      </c>
      <c r="N89" s="15">
        <f t="shared" si="46"/>
        <v>0.61989301098234384</v>
      </c>
      <c r="O89" s="15">
        <f t="shared" si="47"/>
        <v>4.6505014793553415E-2</v>
      </c>
      <c r="P89" s="15">
        <f t="shared" si="63"/>
        <v>0.61989301098234384</v>
      </c>
      <c r="Q89" s="15">
        <f t="shared" si="64"/>
        <v>6.8000000000000005E-2</v>
      </c>
      <c r="S89" s="28">
        <f t="shared" si="65"/>
        <v>6.8000000000000005E-2</v>
      </c>
      <c r="T89" s="19">
        <f t="shared" si="48"/>
        <v>4.6505014793553415E-2</v>
      </c>
      <c r="U89" s="19">
        <f t="shared" si="49"/>
        <v>6.5768022639404664E-2</v>
      </c>
      <c r="V89" s="19">
        <f t="shared" si="50"/>
        <v>9.3010029587106829E-2</v>
      </c>
      <c r="W89" s="19">
        <f t="shared" si="51"/>
        <v>0.11391355672478903</v>
      </c>
      <c r="X89" s="19">
        <f t="shared" si="52"/>
        <v>0.13153604527880933</v>
      </c>
      <c r="Y89" s="19">
        <f t="shared" si="53"/>
        <v>0.14706176936745391</v>
      </c>
      <c r="Z89" s="19">
        <f t="shared" si="54"/>
        <v>0.16109809685835352</v>
      </c>
      <c r="AA89" s="19">
        <f t="shared" si="55"/>
        <v>0.17400583212433057</v>
      </c>
      <c r="AB89" s="19">
        <f t="shared" si="56"/>
        <v>0.18602005917421366</v>
      </c>
      <c r="AC89" s="19">
        <f t="shared" si="57"/>
        <v>0.19730406791821392</v>
      </c>
      <c r="AD89" s="19">
        <f t="shared" si="58"/>
        <v>0.20797674874603755</v>
      </c>
      <c r="AE89" s="19">
        <f t="shared" si="39"/>
        <v>0.61989301098234384</v>
      </c>
      <c r="AF89" s="19">
        <f t="shared" si="39"/>
        <v>0.8766611033515247</v>
      </c>
      <c r="AG89" s="19">
        <f t="shared" si="39"/>
        <v>1.2397860219646877</v>
      </c>
      <c r="AH89" s="19">
        <f t="shared" si="39"/>
        <v>1.5184215720242311</v>
      </c>
      <c r="AI89" s="19">
        <f t="shared" si="39"/>
        <v>1.7533222067030494</v>
      </c>
      <c r="AJ89" s="19">
        <f t="shared" si="39"/>
        <v>1.9602738203239773</v>
      </c>
      <c r="AK89" s="19">
        <f t="shared" si="39"/>
        <v>2.147372380556543</v>
      </c>
      <c r="AL89" s="19">
        <f t="shared" si="39"/>
        <v>2.3194272635516273</v>
      </c>
      <c r="AM89" s="19">
        <f t="shared" si="39"/>
        <v>2.4795720439293754</v>
      </c>
      <c r="AN89" s="19">
        <f t="shared" si="39"/>
        <v>2.6299833100545733</v>
      </c>
      <c r="AO89" s="19">
        <f t="shared" si="39"/>
        <v>2.772245822667089</v>
      </c>
      <c r="AP89" s="43">
        <f t="shared" si="59"/>
        <v>6.8000000000000005E-2</v>
      </c>
    </row>
    <row r="90" spans="1:42" x14ac:dyDescent="0.25">
      <c r="A90" s="15">
        <v>6.9000000000000006E-2</v>
      </c>
      <c r="B90" s="6">
        <f t="shared" si="66"/>
        <v>1.0631886099121672</v>
      </c>
      <c r="C90" s="6">
        <f t="shared" si="40"/>
        <v>2.3659842819962987E-2</v>
      </c>
      <c r="D90" s="6">
        <f t="shared" si="60"/>
        <v>0.53159430495608362</v>
      </c>
      <c r="E90" s="6">
        <f t="shared" si="41"/>
        <v>0.50690827572648689</v>
      </c>
      <c r="F90" s="6">
        <f t="shared" si="42"/>
        <v>4.6674800852391597E-2</v>
      </c>
      <c r="G90" s="6">
        <f t="shared" si="43"/>
        <v>9.2337400426195801E-2</v>
      </c>
      <c r="H90" s="6">
        <f t="shared" si="44"/>
        <v>3.0124647500595181E-2</v>
      </c>
      <c r="I90" s="6">
        <f t="shared" si="45"/>
        <v>8.9837871502781289E-2</v>
      </c>
      <c r="J90" s="6">
        <f t="shared" si="61"/>
        <v>2.0380233478939924E-2</v>
      </c>
      <c r="K90" s="9"/>
      <c r="L90" s="15">
        <f t="shared" si="62"/>
        <v>6.9000000000000006E-2</v>
      </c>
      <c r="M90" s="6">
        <f t="shared" si="67"/>
        <v>0.1255897965793569</v>
      </c>
      <c r="N90" s="15">
        <f t="shared" si="46"/>
        <v>0.62575126250376212</v>
      </c>
      <c r="O90" s="15">
        <f t="shared" si="47"/>
        <v>4.796877190935301E-2</v>
      </c>
      <c r="P90" s="15">
        <f t="shared" si="63"/>
        <v>0.62575126250376212</v>
      </c>
      <c r="Q90" s="15">
        <f t="shared" si="64"/>
        <v>6.9000000000000006E-2</v>
      </c>
      <c r="S90" s="28">
        <f t="shared" si="65"/>
        <v>6.9000000000000006E-2</v>
      </c>
      <c r="T90" s="19">
        <f t="shared" si="48"/>
        <v>4.796877190935301E-2</v>
      </c>
      <c r="U90" s="19">
        <f t="shared" si="49"/>
        <v>6.7838087804588582E-2</v>
      </c>
      <c r="V90" s="19">
        <f t="shared" si="50"/>
        <v>9.593754381870602E-2</v>
      </c>
      <c r="W90" s="19">
        <f t="shared" si="51"/>
        <v>0.11749901476586606</v>
      </c>
      <c r="X90" s="19">
        <f t="shared" si="52"/>
        <v>0.13567617560917716</v>
      </c>
      <c r="Y90" s="19">
        <f t="shared" si="53"/>
        <v>0.15169057579465955</v>
      </c>
      <c r="Z90" s="19">
        <f t="shared" si="54"/>
        <v>0.16616870024736435</v>
      </c>
      <c r="AA90" s="19">
        <f t="shared" si="55"/>
        <v>0.17948270974910507</v>
      </c>
      <c r="AB90" s="19">
        <f t="shared" si="56"/>
        <v>0.19187508763741204</v>
      </c>
      <c r="AC90" s="19">
        <f t="shared" si="57"/>
        <v>0.20351426341376577</v>
      </c>
      <c r="AD90" s="19">
        <f t="shared" si="58"/>
        <v>0.21452286957299146</v>
      </c>
      <c r="AE90" s="19">
        <f t="shared" si="39"/>
        <v>0.62575126250376212</v>
      </c>
      <c r="AF90" s="19">
        <f t="shared" si="39"/>
        <v>0.8849459221049073</v>
      </c>
      <c r="AG90" s="19">
        <f t="shared" si="39"/>
        <v>1.2515025250075242</v>
      </c>
      <c r="AH90" s="19">
        <f t="shared" si="39"/>
        <v>1.5327712990365894</v>
      </c>
      <c r="AI90" s="19">
        <f t="shared" si="39"/>
        <v>1.7698918442098146</v>
      </c>
      <c r="AJ90" s="19">
        <f t="shared" si="39"/>
        <v>1.9787992382378063</v>
      </c>
      <c r="AK90" s="19">
        <f t="shared" si="39"/>
        <v>2.1676659591137719</v>
      </c>
      <c r="AL90" s="19">
        <f t="shared" si="39"/>
        <v>2.3413468336303218</v>
      </c>
      <c r="AM90" s="19">
        <f t="shared" si="39"/>
        <v>2.5030050500150485</v>
      </c>
      <c r="AN90" s="19">
        <f t="shared" si="39"/>
        <v>2.654837766314722</v>
      </c>
      <c r="AO90" s="19">
        <f t="shared" si="39"/>
        <v>2.7984447199294551</v>
      </c>
      <c r="AP90" s="43">
        <f t="shared" si="59"/>
        <v>6.9000000000000006E-2</v>
      </c>
    </row>
    <row r="91" spans="1:42" x14ac:dyDescent="0.25">
      <c r="A91" s="15">
        <v>7.0000000000000007E-2</v>
      </c>
      <c r="B91" s="6">
        <f t="shared" si="66"/>
        <v>1.0710533086287755</v>
      </c>
      <c r="C91" s="6">
        <f t="shared" si="40"/>
        <v>2.4168446507908517E-2</v>
      </c>
      <c r="D91" s="6">
        <f t="shared" si="60"/>
        <v>0.53552665431438773</v>
      </c>
      <c r="E91" s="6">
        <f t="shared" si="41"/>
        <v>0.51029403288692288</v>
      </c>
      <c r="F91" s="6">
        <f t="shared" si="42"/>
        <v>4.7361805058112549E-2</v>
      </c>
      <c r="G91" s="6">
        <f t="shared" si="43"/>
        <v>9.3680902529056281E-2</v>
      </c>
      <c r="H91" s="6">
        <f t="shared" si="44"/>
        <v>3.0772221828685574E-2</v>
      </c>
      <c r="I91" s="6">
        <f t="shared" si="45"/>
        <v>9.1181408488767046E-2</v>
      </c>
      <c r="J91" s="6">
        <f t="shared" si="61"/>
        <v>2.0970989456464341E-2</v>
      </c>
      <c r="K91" s="9"/>
      <c r="L91" s="15">
        <f t="shared" si="62"/>
        <v>7.0000000000000007E-2</v>
      </c>
      <c r="M91" s="6">
        <f t="shared" si="67"/>
        <v>0.12675889060502771</v>
      </c>
      <c r="N91" s="15">
        <f t="shared" si="46"/>
        <v>0.63157627442729736</v>
      </c>
      <c r="O91" s="15">
        <f t="shared" si="47"/>
        <v>4.9456064389479325E-2</v>
      </c>
      <c r="P91" s="15">
        <f t="shared" si="63"/>
        <v>0.63157627442729736</v>
      </c>
      <c r="Q91" s="15">
        <f t="shared" si="64"/>
        <v>7.0000000000000007E-2</v>
      </c>
      <c r="S91" s="28">
        <f t="shared" si="65"/>
        <v>7.0000000000000007E-2</v>
      </c>
      <c r="T91" s="19">
        <f t="shared" si="48"/>
        <v>4.9456064389479325E-2</v>
      </c>
      <c r="U91" s="19">
        <f t="shared" si="49"/>
        <v>6.9941437001198745E-2</v>
      </c>
      <c r="V91" s="19">
        <f t="shared" si="50"/>
        <v>9.891212877895865E-2</v>
      </c>
      <c r="W91" s="19">
        <f t="shared" si="51"/>
        <v>0.12114212244045401</v>
      </c>
      <c r="X91" s="19">
        <f t="shared" si="52"/>
        <v>0.13988287400239749</v>
      </c>
      <c r="Y91" s="19">
        <f t="shared" si="53"/>
        <v>0.15639380757869939</v>
      </c>
      <c r="Z91" s="19">
        <f t="shared" si="54"/>
        <v>0.1713208325299522</v>
      </c>
      <c r="AA91" s="19">
        <f t="shared" si="55"/>
        <v>0.18504764864366302</v>
      </c>
      <c r="AB91" s="19">
        <f t="shared" si="56"/>
        <v>0.1978242575579173</v>
      </c>
      <c r="AC91" s="19">
        <f t="shared" si="57"/>
        <v>0.20982431100359622</v>
      </c>
      <c r="AD91" s="19">
        <f t="shared" si="58"/>
        <v>0.22117424374896485</v>
      </c>
      <c r="AE91" s="19">
        <f t="shared" si="39"/>
        <v>0.63157627442729736</v>
      </c>
      <c r="AF91" s="19">
        <f t="shared" si="39"/>
        <v>0.8931837329681559</v>
      </c>
      <c r="AG91" s="19">
        <f t="shared" si="39"/>
        <v>1.2631525488545947</v>
      </c>
      <c r="AH91" s="19">
        <f t="shared" si="39"/>
        <v>1.5470396059948786</v>
      </c>
      <c r="AI91" s="19">
        <f t="shared" si="39"/>
        <v>1.7863674659363118</v>
      </c>
      <c r="AJ91" s="19">
        <f t="shared" si="39"/>
        <v>1.997219543313816</v>
      </c>
      <c r="AK91" s="19">
        <f t="shared" si="39"/>
        <v>2.1878443923262871</v>
      </c>
      <c r="AL91" s="19">
        <f t="shared" si="39"/>
        <v>2.3631420325220631</v>
      </c>
      <c r="AM91" s="19">
        <f t="shared" si="39"/>
        <v>2.5263050977091894</v>
      </c>
      <c r="AN91" s="19">
        <f t="shared" si="39"/>
        <v>2.6795511989044671</v>
      </c>
      <c r="AO91" s="19">
        <f t="shared" si="39"/>
        <v>2.8244949651909983</v>
      </c>
      <c r="AP91" s="43">
        <f t="shared" si="59"/>
        <v>7.0000000000000007E-2</v>
      </c>
    </row>
    <row r="92" spans="1:42" x14ac:dyDescent="0.25">
      <c r="A92" s="15">
        <v>7.0999999999999994E-2</v>
      </c>
      <c r="B92" s="6">
        <f t="shared" si="66"/>
        <v>1.0788662281069348</v>
      </c>
      <c r="C92" s="6">
        <f t="shared" si="40"/>
        <v>2.4680420851312113E-2</v>
      </c>
      <c r="D92" s="6">
        <f t="shared" si="60"/>
        <v>0.53943311405346739</v>
      </c>
      <c r="E92" s="6">
        <f t="shared" si="41"/>
        <v>0.51364968607018524</v>
      </c>
      <c r="F92" s="6">
        <f t="shared" si="42"/>
        <v>4.80491306052113E-2</v>
      </c>
      <c r="G92" s="6">
        <f t="shared" si="43"/>
        <v>9.502456530260564E-2</v>
      </c>
      <c r="H92" s="6">
        <f t="shared" si="44"/>
        <v>3.1424087808596853E-2</v>
      </c>
      <c r="I92" s="6">
        <f t="shared" si="45"/>
        <v>9.2525108174188506E-2</v>
      </c>
      <c r="J92" s="6">
        <f t="shared" si="61"/>
        <v>2.1570061885738758E-2</v>
      </c>
      <c r="K92" s="9"/>
      <c r="L92" s="15">
        <f t="shared" si="62"/>
        <v>7.0999999999999994E-2</v>
      </c>
      <c r="M92" s="6">
        <f t="shared" si="67"/>
        <v>0.1279214299441801</v>
      </c>
      <c r="N92" s="15">
        <f t="shared" si="46"/>
        <v>0.63736862761998081</v>
      </c>
      <c r="O92" s="15">
        <f t="shared" si="47"/>
        <v>5.0966904133353329E-2</v>
      </c>
      <c r="P92" s="15">
        <f t="shared" si="63"/>
        <v>0.63736862761998081</v>
      </c>
      <c r="Q92" s="15">
        <f t="shared" si="64"/>
        <v>7.0999999999999994E-2</v>
      </c>
      <c r="S92" s="28">
        <f t="shared" si="65"/>
        <v>7.0999999999999994E-2</v>
      </c>
      <c r="T92" s="19">
        <f t="shared" si="48"/>
        <v>5.0966904133353329E-2</v>
      </c>
      <c r="U92" s="19">
        <f t="shared" si="49"/>
        <v>7.2078087057557638E-2</v>
      </c>
      <c r="V92" s="19">
        <f t="shared" si="50"/>
        <v>0.10193380826670666</v>
      </c>
      <c r="W92" s="19">
        <f t="shared" si="51"/>
        <v>0.12484290889606255</v>
      </c>
      <c r="X92" s="19">
        <f t="shared" si="52"/>
        <v>0.14415617411511528</v>
      </c>
      <c r="Y92" s="19">
        <f t="shared" si="53"/>
        <v>0.16117150234884664</v>
      </c>
      <c r="Z92" s="19">
        <f t="shared" si="54"/>
        <v>0.17655453492692033</v>
      </c>
      <c r="AA92" s="19">
        <f t="shared" si="55"/>
        <v>0.19070069333156081</v>
      </c>
      <c r="AB92" s="19">
        <f t="shared" si="56"/>
        <v>0.20386761653341332</v>
      </c>
      <c r="AC92" s="19">
        <f t="shared" si="57"/>
        <v>0.21623426117267294</v>
      </c>
      <c r="AD92" s="19">
        <f t="shared" si="58"/>
        <v>0.22793092448978608</v>
      </c>
      <c r="AE92" s="19">
        <f t="shared" ref="AE92:AO101" si="68">$M92*AE$21^0.5/RMannings_n*(Diameter/1000)^(2/3)</f>
        <v>0.63736862761998081</v>
      </c>
      <c r="AF92" s="19">
        <f t="shared" si="68"/>
        <v>0.90137535741130381</v>
      </c>
      <c r="AG92" s="19">
        <f t="shared" si="68"/>
        <v>1.2747372552399616</v>
      </c>
      <c r="AH92" s="19">
        <f t="shared" si="68"/>
        <v>1.561227915726934</v>
      </c>
      <c r="AI92" s="19">
        <f t="shared" si="68"/>
        <v>1.8027507148226076</v>
      </c>
      <c r="AJ92" s="19">
        <f t="shared" si="68"/>
        <v>2.015536572414844</v>
      </c>
      <c r="AK92" s="19">
        <f t="shared" si="68"/>
        <v>2.2079096923765094</v>
      </c>
      <c r="AL92" s="19">
        <f t="shared" si="68"/>
        <v>2.3848150336322709</v>
      </c>
      <c r="AM92" s="19">
        <f t="shared" si="68"/>
        <v>2.5494745104799232</v>
      </c>
      <c r="AN92" s="19">
        <f t="shared" si="68"/>
        <v>2.7041260722339113</v>
      </c>
      <c r="AO92" s="19">
        <f t="shared" si="68"/>
        <v>2.8503991561680539</v>
      </c>
      <c r="AP92" s="43">
        <f t="shared" si="59"/>
        <v>7.0999999999999994E-2</v>
      </c>
    </row>
    <row r="93" spans="1:42" x14ac:dyDescent="0.25">
      <c r="A93" s="15">
        <v>7.1999999999999995E-2</v>
      </c>
      <c r="B93" s="6">
        <f t="shared" si="66"/>
        <v>1.086628494710296</v>
      </c>
      <c r="C93" s="6">
        <f t="shared" si="40"/>
        <v>2.519573604101577E-2</v>
      </c>
      <c r="D93" s="6">
        <f t="shared" si="60"/>
        <v>0.54331424735514799</v>
      </c>
      <c r="E93" s="6">
        <f t="shared" si="41"/>
        <v>0.51697582148491228</v>
      </c>
      <c r="F93" s="6">
        <f t="shared" si="42"/>
        <v>4.8736778382876648E-2</v>
      </c>
      <c r="G93" s="6">
        <f t="shared" si="43"/>
        <v>9.6368389191438322E-2</v>
      </c>
      <c r="H93" s="6">
        <f t="shared" si="44"/>
        <v>3.2080207486130254E-2</v>
      </c>
      <c r="I93" s="6">
        <f t="shared" si="45"/>
        <v>9.3868971090203632E-2</v>
      </c>
      <c r="J93" s="6">
        <f t="shared" si="61"/>
        <v>2.2177445564515733E-2</v>
      </c>
      <c r="K93" s="9"/>
      <c r="L93" s="15">
        <f t="shared" si="62"/>
        <v>7.1999999999999995E-2</v>
      </c>
      <c r="M93" s="6">
        <f t="shared" si="67"/>
        <v>0.12907752738683248</v>
      </c>
      <c r="N93" s="15">
        <f t="shared" si="46"/>
        <v>0.64312888405816981</v>
      </c>
      <c r="O93" s="15">
        <f t="shared" si="47"/>
        <v>5.2501302153987892E-2</v>
      </c>
      <c r="P93" s="15">
        <f t="shared" si="63"/>
        <v>0.64312888405816981</v>
      </c>
      <c r="Q93" s="15">
        <f t="shared" si="64"/>
        <v>7.1999999999999995E-2</v>
      </c>
      <c r="S93" s="28">
        <f t="shared" si="65"/>
        <v>7.1999999999999995E-2</v>
      </c>
      <c r="T93" s="19">
        <f t="shared" si="48"/>
        <v>5.2501302153987892E-2</v>
      </c>
      <c r="U93" s="19">
        <f t="shared" si="49"/>
        <v>7.4248053548417473E-2</v>
      </c>
      <c r="V93" s="19">
        <f t="shared" si="50"/>
        <v>0.10500260430797578</v>
      </c>
      <c r="W93" s="19">
        <f t="shared" si="51"/>
        <v>0.12860140110895371</v>
      </c>
      <c r="X93" s="19">
        <f t="shared" si="52"/>
        <v>0.14849610709683495</v>
      </c>
      <c r="Y93" s="19">
        <f t="shared" si="53"/>
        <v>0.16602369493130595</v>
      </c>
      <c r="Z93" s="19">
        <f t="shared" si="54"/>
        <v>0.18186984558846478</v>
      </c>
      <c r="AA93" s="19">
        <f t="shared" si="55"/>
        <v>0.19644188501971946</v>
      </c>
      <c r="AB93" s="19">
        <f t="shared" si="56"/>
        <v>0.21000520861595157</v>
      </c>
      <c r="AC93" s="19">
        <f t="shared" si="57"/>
        <v>0.22274416064525246</v>
      </c>
      <c r="AD93" s="19">
        <f t="shared" si="58"/>
        <v>0.23479296104714611</v>
      </c>
      <c r="AE93" s="19">
        <f t="shared" si="68"/>
        <v>0.64312888405816981</v>
      </c>
      <c r="AF93" s="19">
        <f t="shared" si="68"/>
        <v>0.90952159018893763</v>
      </c>
      <c r="AG93" s="19">
        <f t="shared" si="68"/>
        <v>1.2862577681163396</v>
      </c>
      <c r="AH93" s="19">
        <f t="shared" si="68"/>
        <v>1.5753376047880789</v>
      </c>
      <c r="AI93" s="19">
        <f t="shared" si="68"/>
        <v>1.8190431803778753</v>
      </c>
      <c r="AJ93" s="19">
        <f t="shared" si="68"/>
        <v>2.0337521026661705</v>
      </c>
      <c r="AK93" s="19">
        <f t="shared" si="68"/>
        <v>2.2278638060076483</v>
      </c>
      <c r="AL93" s="19">
        <f t="shared" si="68"/>
        <v>2.4063679396839333</v>
      </c>
      <c r="AM93" s="19">
        <f t="shared" si="68"/>
        <v>2.5725155362326793</v>
      </c>
      <c r="AN93" s="19">
        <f t="shared" si="68"/>
        <v>2.728564770566813</v>
      </c>
      <c r="AO93" s="19">
        <f t="shared" si="68"/>
        <v>2.8761598060952971</v>
      </c>
      <c r="AP93" s="43">
        <f t="shared" si="59"/>
        <v>7.1999999999999995E-2</v>
      </c>
    </row>
    <row r="94" spans="1:42" x14ac:dyDescent="0.25">
      <c r="A94" s="15">
        <v>7.2999999999999995E-2</v>
      </c>
      <c r="B94" s="6">
        <f t="shared" si="66"/>
        <v>1.0943411957319276</v>
      </c>
      <c r="C94" s="6">
        <f t="shared" si="40"/>
        <v>2.5714362843947125E-2</v>
      </c>
      <c r="D94" s="6">
        <f t="shared" si="60"/>
        <v>0.54717059786596378</v>
      </c>
      <c r="E94" s="6">
        <f t="shared" si="41"/>
        <v>0.5202730052578165</v>
      </c>
      <c r="F94" s="6">
        <f t="shared" si="42"/>
        <v>4.942474928370464E-2</v>
      </c>
      <c r="G94" s="6">
        <f t="shared" si="43"/>
        <v>9.7712374641852312E-2</v>
      </c>
      <c r="H94" s="6">
        <f t="shared" si="44"/>
        <v>3.2740543640582022E-2</v>
      </c>
      <c r="I94" s="6">
        <f t="shared" si="45"/>
        <v>9.5212997772054928E-2</v>
      </c>
      <c r="J94" s="6">
        <f t="shared" si="61"/>
        <v>2.2793135291109514E-2</v>
      </c>
      <c r="K94" s="9"/>
      <c r="L94" s="15">
        <f t="shared" si="62"/>
        <v>7.2999999999999995E-2</v>
      </c>
      <c r="M94" s="6">
        <f t="shared" si="67"/>
        <v>0.13022729210596221</v>
      </c>
      <c r="N94" s="15">
        <f t="shared" si="46"/>
        <v>0.64885758769631219</v>
      </c>
      <c r="O94" s="15">
        <f t="shared" si="47"/>
        <v>5.4059268598790733E-2</v>
      </c>
      <c r="P94" s="15">
        <f t="shared" si="63"/>
        <v>0.64885758769631219</v>
      </c>
      <c r="Q94" s="15">
        <f t="shared" si="64"/>
        <v>7.2999999999999995E-2</v>
      </c>
      <c r="S94" s="28">
        <f t="shared" si="65"/>
        <v>7.2999999999999995E-2</v>
      </c>
      <c r="T94" s="19">
        <f t="shared" si="48"/>
        <v>5.4059268598790733E-2</v>
      </c>
      <c r="U94" s="19">
        <f t="shared" si="49"/>
        <v>7.645135082437983E-2</v>
      </c>
      <c r="V94" s="19">
        <f t="shared" si="50"/>
        <v>0.10811853719758147</v>
      </c>
      <c r="W94" s="19">
        <f t="shared" si="51"/>
        <v>0.13241762393509865</v>
      </c>
      <c r="X94" s="19">
        <f t="shared" si="52"/>
        <v>0.15290270164875966</v>
      </c>
      <c r="Y94" s="19">
        <f t="shared" si="53"/>
        <v>0.17095041741499792</v>
      </c>
      <c r="Z94" s="19">
        <f t="shared" si="54"/>
        <v>0.18726679966623669</v>
      </c>
      <c r="AA94" s="19">
        <f t="shared" si="55"/>
        <v>0.20227126167626197</v>
      </c>
      <c r="AB94" s="19">
        <f t="shared" si="56"/>
        <v>0.21623707439516293</v>
      </c>
      <c r="AC94" s="19">
        <f t="shared" si="57"/>
        <v>0.2293540524731395</v>
      </c>
      <c r="AD94" s="19">
        <f t="shared" si="58"/>
        <v>0.2417603988016318</v>
      </c>
      <c r="AE94" s="19">
        <f t="shared" si="68"/>
        <v>0.64885758769631219</v>
      </c>
      <c r="AF94" s="19">
        <f t="shared" si="68"/>
        <v>0.91762320056881452</v>
      </c>
      <c r="AG94" s="19">
        <f t="shared" si="68"/>
        <v>1.2977151753926244</v>
      </c>
      <c r="AH94" s="19">
        <f t="shared" si="68"/>
        <v>1.5893700055891531</v>
      </c>
      <c r="AI94" s="19">
        <f t="shared" si="68"/>
        <v>1.835246401137629</v>
      </c>
      <c r="AJ94" s="19">
        <f t="shared" si="68"/>
        <v>2.0518678542027931</v>
      </c>
      <c r="AK94" s="19">
        <f t="shared" si="68"/>
        <v>2.2477086175331822</v>
      </c>
      <c r="AL94" s="19">
        <f t="shared" si="68"/>
        <v>2.4278027859682272</v>
      </c>
      <c r="AM94" s="19">
        <f t="shared" si="68"/>
        <v>2.5954303507852488</v>
      </c>
      <c r="AN94" s="19">
        <f t="shared" si="68"/>
        <v>2.7528696017064433</v>
      </c>
      <c r="AO94" s="19">
        <f t="shared" si="68"/>
        <v>2.9017793476109706</v>
      </c>
      <c r="AP94" s="43">
        <f t="shared" si="59"/>
        <v>7.2999999999999995E-2</v>
      </c>
    </row>
    <row r="95" spans="1:42" x14ac:dyDescent="0.25">
      <c r="A95" s="15">
        <v>7.3999999999999996E-2</v>
      </c>
      <c r="B95" s="6">
        <f t="shared" si="66"/>
        <v>1.1020053812650303</v>
      </c>
      <c r="C95" s="6">
        <f t="shared" si="40"/>
        <v>2.6236272583519599E-2</v>
      </c>
      <c r="D95" s="6">
        <f t="shared" si="60"/>
        <v>0.55100269063251517</v>
      </c>
      <c r="E95" s="6">
        <f t="shared" si="41"/>
        <v>0.52354178438783661</v>
      </c>
      <c r="F95" s="6">
        <f t="shared" si="42"/>
        <v>5.0113044203715221E-2</v>
      </c>
      <c r="G95" s="6">
        <f t="shared" si="43"/>
        <v>9.9056522101857614E-2</v>
      </c>
      <c r="H95" s="6">
        <f t="shared" si="44"/>
        <v>3.3405059759788129E-2</v>
      </c>
      <c r="I95" s="6">
        <f t="shared" si="45"/>
        <v>9.6557188759107571E-2</v>
      </c>
      <c r="J95" s="6">
        <f t="shared" si="61"/>
        <v>2.3417125864411626E-2</v>
      </c>
      <c r="K95" s="9"/>
      <c r="L95" s="15">
        <f t="shared" si="62"/>
        <v>7.3999999999999996E-2</v>
      </c>
      <c r="M95" s="6">
        <f t="shared" si="67"/>
        <v>0.13137082982156523</v>
      </c>
      <c r="N95" s="15">
        <f t="shared" si="46"/>
        <v>0.65455526528437247</v>
      </c>
      <c r="O95" s="15">
        <f t="shared" si="47"/>
        <v>5.5640812769571252E-2</v>
      </c>
      <c r="P95" s="15">
        <f t="shared" si="63"/>
        <v>0.65455526528437247</v>
      </c>
      <c r="Q95" s="15">
        <f t="shared" si="64"/>
        <v>7.3999999999999996E-2</v>
      </c>
      <c r="S95" s="28">
        <f t="shared" si="65"/>
        <v>7.3999999999999996E-2</v>
      </c>
      <c r="T95" s="19">
        <f t="shared" si="48"/>
        <v>5.5640812769571252E-2</v>
      </c>
      <c r="U95" s="19">
        <f t="shared" si="49"/>
        <v>7.8687992040189753E-2</v>
      </c>
      <c r="V95" s="19">
        <f t="shared" si="50"/>
        <v>0.1112816255391425</v>
      </c>
      <c r="W95" s="19">
        <f t="shared" si="51"/>
        <v>0.13629160015918407</v>
      </c>
      <c r="X95" s="19">
        <f t="shared" si="52"/>
        <v>0.15737598408037951</v>
      </c>
      <c r="Y95" s="19">
        <f t="shared" si="53"/>
        <v>0.17595169921482662</v>
      </c>
      <c r="Z95" s="19">
        <f t="shared" si="54"/>
        <v>0.19274542938264919</v>
      </c>
      <c r="AA95" s="19">
        <f t="shared" si="55"/>
        <v>0.20818885810537213</v>
      </c>
      <c r="AB95" s="19">
        <f t="shared" si="56"/>
        <v>0.22256325107828501</v>
      </c>
      <c r="AC95" s="19">
        <f t="shared" si="57"/>
        <v>0.23606397612056929</v>
      </c>
      <c r="AD95" s="19">
        <f t="shared" si="58"/>
        <v>0.24883327935219932</v>
      </c>
      <c r="AE95" s="19">
        <f t="shared" si="68"/>
        <v>0.65455526528437247</v>
      </c>
      <c r="AF95" s="19">
        <f t="shared" si="68"/>
        <v>0.92568093348787872</v>
      </c>
      <c r="AG95" s="19">
        <f t="shared" si="68"/>
        <v>1.3091105305687449</v>
      </c>
      <c r="AH95" s="19">
        <f t="shared" si="68"/>
        <v>1.6033264083987926</v>
      </c>
      <c r="AI95" s="19">
        <f t="shared" si="68"/>
        <v>1.8513618669757574</v>
      </c>
      <c r="AJ95" s="19">
        <f t="shared" si="68"/>
        <v>2.069885492754358</v>
      </c>
      <c r="AK95" s="19">
        <f t="shared" si="68"/>
        <v>2.2674459516685164</v>
      </c>
      <c r="AL95" s="19">
        <f t="shared" si="68"/>
        <v>2.4491215434030491</v>
      </c>
      <c r="AM95" s="19">
        <f t="shared" si="68"/>
        <v>2.6182210611374899</v>
      </c>
      <c r="AN95" s="19">
        <f t="shared" si="68"/>
        <v>2.7770428004636361</v>
      </c>
      <c r="AO95" s="19">
        <f t="shared" si="68"/>
        <v>2.9272601364125306</v>
      </c>
      <c r="AP95" s="43">
        <f t="shared" si="59"/>
        <v>7.3999999999999996E-2</v>
      </c>
    </row>
    <row r="96" spans="1:42" x14ac:dyDescent="0.25">
      <c r="A96" s="15">
        <v>7.4999999999999997E-2</v>
      </c>
      <c r="B96" s="6">
        <f t="shared" si="66"/>
        <v>1.109622065960143</v>
      </c>
      <c r="C96" s="6">
        <f t="shared" si="40"/>
        <v>2.6761437120957535E-2</v>
      </c>
      <c r="D96" s="6">
        <f t="shared" si="60"/>
        <v>0.55481103298007151</v>
      </c>
      <c r="E96" s="6">
        <f t="shared" si="41"/>
        <v>0.52678268764263692</v>
      </c>
      <c r="F96" s="6">
        <f t="shared" si="42"/>
        <v>5.0801664042369167E-2</v>
      </c>
      <c r="G96" s="6">
        <f t="shared" si="43"/>
        <v>0.10040083202118458</v>
      </c>
      <c r="H96" s="6">
        <f t="shared" si="44"/>
        <v>3.4073720016346655E-2</v>
      </c>
      <c r="I96" s="6">
        <f t="shared" si="45"/>
        <v>9.7901544594887396E-2</v>
      </c>
      <c r="J96" s="6">
        <f t="shared" si="61"/>
        <v>2.4049412083906603E-2</v>
      </c>
      <c r="K96" s="9"/>
      <c r="L96" s="15">
        <f t="shared" si="62"/>
        <v>7.4999999999999997E-2</v>
      </c>
      <c r="M96" s="6">
        <f t="shared" si="67"/>
        <v>0.13250824295515098</v>
      </c>
      <c r="N96" s="15">
        <f t="shared" si="46"/>
        <v>0.66022242713760415</v>
      </c>
      <c r="O96" s="15">
        <f t="shared" si="47"/>
        <v>5.7245943141792238E-2</v>
      </c>
      <c r="P96" s="15">
        <f t="shared" si="63"/>
        <v>0.66022242713760415</v>
      </c>
      <c r="Q96" s="15">
        <f t="shared" si="64"/>
        <v>7.4999999999999997E-2</v>
      </c>
      <c r="S96" s="28">
        <f t="shared" si="65"/>
        <v>7.4999999999999997E-2</v>
      </c>
      <c r="T96" s="19">
        <f t="shared" si="48"/>
        <v>5.7245943141792238E-2</v>
      </c>
      <c r="U96" s="19">
        <f t="shared" si="49"/>
        <v>8.0957989181961648E-2</v>
      </c>
      <c r="V96" s="19">
        <f t="shared" si="50"/>
        <v>0.11449188628358448</v>
      </c>
      <c r="W96" s="19">
        <f t="shared" si="51"/>
        <v>0.1402233505417691</v>
      </c>
      <c r="X96" s="19">
        <f t="shared" si="52"/>
        <v>0.1619159783639233</v>
      </c>
      <c r="Y96" s="19">
        <f t="shared" si="53"/>
        <v>0.18102756713255883</v>
      </c>
      <c r="Z96" s="19">
        <f t="shared" si="54"/>
        <v>0.19830576409756656</v>
      </c>
      <c r="AA96" s="19">
        <f t="shared" si="55"/>
        <v>0.21419470601932797</v>
      </c>
      <c r="AB96" s="19">
        <f t="shared" si="56"/>
        <v>0.22898377256716895</v>
      </c>
      <c r="AC96" s="19">
        <f t="shared" si="57"/>
        <v>0.24287396754588494</v>
      </c>
      <c r="AD96" s="19">
        <f t="shared" si="58"/>
        <v>0.25601164060227061</v>
      </c>
      <c r="AE96" s="19">
        <f t="shared" si="68"/>
        <v>0.66022242713760415</v>
      </c>
      <c r="AF96" s="19">
        <f t="shared" si="68"/>
        <v>0.9336955106408823</v>
      </c>
      <c r="AG96" s="19">
        <f t="shared" si="68"/>
        <v>1.3204448542752083</v>
      </c>
      <c r="AH96" s="19">
        <f t="shared" si="68"/>
        <v>1.6172080632289754</v>
      </c>
      <c r="AI96" s="19">
        <f t="shared" si="68"/>
        <v>1.8673910212817646</v>
      </c>
      <c r="AJ96" s="19">
        <f t="shared" si="68"/>
        <v>2.0878066320793911</v>
      </c>
      <c r="AK96" s="19">
        <f t="shared" si="68"/>
        <v>2.287077576197543</v>
      </c>
      <c r="AL96" s="19">
        <f t="shared" si="68"/>
        <v>2.4703261214132368</v>
      </c>
      <c r="AM96" s="19">
        <f t="shared" si="68"/>
        <v>2.6408897085504166</v>
      </c>
      <c r="AN96" s="19">
        <f t="shared" si="68"/>
        <v>2.801086531922647</v>
      </c>
      <c r="AO96" s="19">
        <f t="shared" si="68"/>
        <v>2.9526044546991694</v>
      </c>
      <c r="AP96" s="43">
        <f t="shared" si="59"/>
        <v>7.4999999999999997E-2</v>
      </c>
    </row>
    <row r="97" spans="1:42" x14ac:dyDescent="0.25">
      <c r="A97" s="15">
        <v>7.5999999999999998E-2</v>
      </c>
      <c r="B97" s="6">
        <f t="shared" si="66"/>
        <v>1.1171922306771407</v>
      </c>
      <c r="C97" s="6">
        <f t="shared" si="40"/>
        <v>2.7289828837490593E-2</v>
      </c>
      <c r="D97" s="6">
        <f t="shared" si="60"/>
        <v>0.55859611533857034</v>
      </c>
      <c r="E97" s="6">
        <f t="shared" si="41"/>
        <v>0.52999622640166033</v>
      </c>
      <c r="F97" s="6">
        <f t="shared" si="42"/>
        <v>5.1490609702584671E-2</v>
      </c>
      <c r="G97" s="6">
        <f t="shared" si="43"/>
        <v>0.10174530485129234</v>
      </c>
      <c r="H97" s="6">
        <f t="shared" si="44"/>
        <v>3.474648924494704E-2</v>
      </c>
      <c r="I97" s="6">
        <f t="shared" si="45"/>
        <v>9.9246065827118826E-2</v>
      </c>
      <c r="J97" s="6">
        <f t="shared" si="61"/>
        <v>2.4689988749687624E-2</v>
      </c>
      <c r="K97" s="9"/>
      <c r="L97" s="15">
        <f t="shared" si="62"/>
        <v>7.5999999999999998E-2</v>
      </c>
      <c r="M97" s="6">
        <f t="shared" si="67"/>
        <v>0.13363963077535179</v>
      </c>
      <c r="N97" s="15">
        <f t="shared" si="46"/>
        <v>0.66585956786204736</v>
      </c>
      <c r="O97" s="15">
        <f t="shared" si="47"/>
        <v>5.8874667383104755E-2</v>
      </c>
      <c r="P97" s="15">
        <f t="shared" si="63"/>
        <v>0.66585956786204736</v>
      </c>
      <c r="Q97" s="15">
        <f t="shared" si="64"/>
        <v>7.5999999999999998E-2</v>
      </c>
      <c r="S97" s="28">
        <f t="shared" si="65"/>
        <v>7.5999999999999998E-2</v>
      </c>
      <c r="T97" s="19">
        <f t="shared" si="48"/>
        <v>5.8874667383104755E-2</v>
      </c>
      <c r="U97" s="19">
        <f t="shared" si="49"/>
        <v>8.3261353093391638E-2</v>
      </c>
      <c r="V97" s="19">
        <f t="shared" si="50"/>
        <v>0.11774933476620951</v>
      </c>
      <c r="W97" s="19">
        <f t="shared" si="51"/>
        <v>0.14421289386468644</v>
      </c>
      <c r="X97" s="19">
        <f t="shared" si="52"/>
        <v>0.16652270618678328</v>
      </c>
      <c r="Y97" s="19">
        <f t="shared" si="53"/>
        <v>0.18617804541543609</v>
      </c>
      <c r="Z97" s="19">
        <f t="shared" si="54"/>
        <v>0.20394783037251124</v>
      </c>
      <c r="AA97" s="19">
        <f t="shared" si="55"/>
        <v>0.22028883410785274</v>
      </c>
      <c r="AB97" s="19">
        <f t="shared" si="56"/>
        <v>0.23549866953241902</v>
      </c>
      <c r="AC97" s="19">
        <f t="shared" si="57"/>
        <v>0.24978405928017489</v>
      </c>
      <c r="AD97" s="19">
        <f t="shared" si="58"/>
        <v>0.26329551684262376</v>
      </c>
      <c r="AE97" s="19">
        <f t="shared" si="68"/>
        <v>0.66585956786204736</v>
      </c>
      <c r="AF97" s="19">
        <f t="shared" si="68"/>
        <v>0.94166763150639565</v>
      </c>
      <c r="AG97" s="19">
        <f t="shared" si="68"/>
        <v>1.3317191357240947</v>
      </c>
      <c r="AH97" s="19">
        <f t="shared" si="68"/>
        <v>1.6310161816121247</v>
      </c>
      <c r="AI97" s="19">
        <f t="shared" si="68"/>
        <v>1.8833352630127913</v>
      </c>
      <c r="AJ97" s="19">
        <f t="shared" si="68"/>
        <v>2.1056328362595234</v>
      </c>
      <c r="AK97" s="19">
        <f t="shared" si="68"/>
        <v>2.3066052044858454</v>
      </c>
      <c r="AL97" s="19">
        <f t="shared" si="68"/>
        <v>2.4914183706451341</v>
      </c>
      <c r="AM97" s="19">
        <f t="shared" si="68"/>
        <v>2.6634382714481895</v>
      </c>
      <c r="AN97" s="19">
        <f t="shared" si="68"/>
        <v>2.8250028945191867</v>
      </c>
      <c r="AO97" s="19">
        <f t="shared" si="68"/>
        <v>2.9778145144163441</v>
      </c>
      <c r="AP97" s="43">
        <f t="shared" si="59"/>
        <v>7.5999999999999998E-2</v>
      </c>
    </row>
    <row r="98" spans="1:42" x14ac:dyDescent="0.25">
      <c r="A98" s="15">
        <v>7.6999999999999999E-2</v>
      </c>
      <c r="B98" s="6">
        <f t="shared" si="66"/>
        <v>1.1247168240396248</v>
      </c>
      <c r="C98" s="6">
        <f t="shared" si="40"/>
        <v>2.7821420617366491E-2</v>
      </c>
      <c r="D98" s="6">
        <f t="shared" si="60"/>
        <v>0.5623584120198124</v>
      </c>
      <c r="E98" s="6">
        <f t="shared" si="41"/>
        <v>0.53318289544958208</v>
      </c>
      <c r="F98" s="6">
        <f t="shared" si="42"/>
        <v>5.21798820907549E-2</v>
      </c>
      <c r="G98" s="6">
        <f t="shared" si="43"/>
        <v>0.10308994104537744</v>
      </c>
      <c r="H98" s="6">
        <f t="shared" si="44"/>
        <v>3.542333292074118E-2</v>
      </c>
      <c r="I98" s="6">
        <f t="shared" si="45"/>
        <v>0.10059075300776285</v>
      </c>
      <c r="J98" s="6">
        <f t="shared" si="61"/>
        <v>2.5338850662472739E-2</v>
      </c>
      <c r="K98" s="9"/>
      <c r="L98" s="15">
        <f t="shared" si="62"/>
        <v>7.6999999999999999E-2</v>
      </c>
      <c r="M98" s="6">
        <f t="shared" si="67"/>
        <v>0.13476508953526828</v>
      </c>
      <c r="N98" s="15">
        <f t="shared" si="46"/>
        <v>0.67146716703885356</v>
      </c>
      <c r="O98" s="15">
        <f t="shared" si="47"/>
        <v>6.0526992371203757E-2</v>
      </c>
      <c r="P98" s="15">
        <f t="shared" si="63"/>
        <v>0.67146716703885356</v>
      </c>
      <c r="Q98" s="15">
        <f t="shared" si="64"/>
        <v>7.6999999999999999E-2</v>
      </c>
      <c r="S98" s="28">
        <f t="shared" si="65"/>
        <v>7.6999999999999999E-2</v>
      </c>
      <c r="T98" s="19">
        <f t="shared" si="48"/>
        <v>6.0526992371203757E-2</v>
      </c>
      <c r="U98" s="19">
        <f t="shared" si="49"/>
        <v>8.559809350100922E-2</v>
      </c>
      <c r="V98" s="19">
        <f t="shared" si="50"/>
        <v>0.12105398474240751</v>
      </c>
      <c r="W98" s="19">
        <f t="shared" si="51"/>
        <v>0.14826024697477927</v>
      </c>
      <c r="X98" s="19">
        <f t="shared" si="52"/>
        <v>0.17119618700201844</v>
      </c>
      <c r="Y98" s="19">
        <f t="shared" si="53"/>
        <v>0.19140315581263956</v>
      </c>
      <c r="Z98" s="19">
        <f t="shared" si="54"/>
        <v>0.20967165203251747</v>
      </c>
      <c r="AA98" s="19">
        <f t="shared" si="55"/>
        <v>0.22647126810492457</v>
      </c>
      <c r="AB98" s="19">
        <f t="shared" si="56"/>
        <v>0.24210796948481503</v>
      </c>
      <c r="AC98" s="19">
        <f t="shared" si="57"/>
        <v>0.25679428050302761</v>
      </c>
      <c r="AD98" s="19">
        <f t="shared" si="58"/>
        <v>0.27068493883124561</v>
      </c>
      <c r="AE98" s="19">
        <f t="shared" si="68"/>
        <v>0.67146716703885356</v>
      </c>
      <c r="AF98" s="19">
        <f t="shared" si="68"/>
        <v>0.94959797431458715</v>
      </c>
      <c r="AG98" s="19">
        <f t="shared" si="68"/>
        <v>1.3429343340777071</v>
      </c>
      <c r="AH98" s="19">
        <f t="shared" si="68"/>
        <v>1.6447519382773506</v>
      </c>
      <c r="AI98" s="19">
        <f t="shared" si="68"/>
        <v>1.8991959486291743</v>
      </c>
      <c r="AJ98" s="19">
        <f t="shared" si="68"/>
        <v>2.123365621863516</v>
      </c>
      <c r="AK98" s="19">
        <f t="shared" si="68"/>
        <v>2.3260304978512654</v>
      </c>
      <c r="AL98" s="19">
        <f t="shared" si="68"/>
        <v>2.5124000855270987</v>
      </c>
      <c r="AM98" s="19">
        <f t="shared" si="68"/>
        <v>2.6858686681554143</v>
      </c>
      <c r="AN98" s="19">
        <f t="shared" si="68"/>
        <v>2.8487939229437611</v>
      </c>
      <c r="AO98" s="19">
        <f t="shared" si="68"/>
        <v>3.0028924603161657</v>
      </c>
      <c r="AP98" s="43">
        <f t="shared" si="59"/>
        <v>7.6999999999999999E-2</v>
      </c>
    </row>
    <row r="99" spans="1:42" x14ac:dyDescent="0.25">
      <c r="A99" s="15">
        <v>7.8E-2</v>
      </c>
      <c r="B99" s="6">
        <f t="shared" si="66"/>
        <v>1.132196763898655</v>
      </c>
      <c r="C99" s="6">
        <f t="shared" si="40"/>
        <v>2.8356185831633351E-2</v>
      </c>
      <c r="D99" s="6">
        <f t="shared" si="60"/>
        <v>0.56609838194932749</v>
      </c>
      <c r="E99" s="6">
        <f t="shared" si="41"/>
        <v>0.53634317372368967</v>
      </c>
      <c r="F99" s="6">
        <f t="shared" si="42"/>
        <v>5.2869482116764545E-2</v>
      </c>
      <c r="G99" s="6">
        <f t="shared" si="43"/>
        <v>0.10443474105838227</v>
      </c>
      <c r="H99" s="6">
        <f t="shared" si="44"/>
        <v>3.6104217138694522E-2</v>
      </c>
      <c r="I99" s="6">
        <f t="shared" si="45"/>
        <v>0.10193560669305481</v>
      </c>
      <c r="J99" s="6">
        <f t="shared" si="61"/>
        <v>2.5995992623620588E-2</v>
      </c>
      <c r="K99" s="9"/>
      <c r="L99" s="15">
        <f t="shared" si="62"/>
        <v>7.8E-2</v>
      </c>
      <c r="M99" s="6">
        <f t="shared" si="67"/>
        <v>0.13588471260211818</v>
      </c>
      <c r="N99" s="15">
        <f t="shared" si="46"/>
        <v>0.67704568987026015</v>
      </c>
      <c r="O99" s="15">
        <f t="shared" si="47"/>
        <v>6.2202924211034703E-2</v>
      </c>
      <c r="P99" s="15">
        <f t="shared" si="63"/>
        <v>0.67704568987026015</v>
      </c>
      <c r="Q99" s="15">
        <f t="shared" si="64"/>
        <v>7.8E-2</v>
      </c>
      <c r="S99" s="28">
        <f t="shared" si="65"/>
        <v>7.8E-2</v>
      </c>
      <c r="T99" s="19">
        <f t="shared" si="48"/>
        <v>6.2202924211034703E-2</v>
      </c>
      <c r="U99" s="19">
        <f t="shared" si="49"/>
        <v>8.7968219038511042E-2</v>
      </c>
      <c r="V99" s="19">
        <f t="shared" si="50"/>
        <v>0.12440584842206941</v>
      </c>
      <c r="W99" s="19">
        <f t="shared" si="51"/>
        <v>0.15236542482604892</v>
      </c>
      <c r="X99" s="19">
        <f t="shared" si="52"/>
        <v>0.17593643807702208</v>
      </c>
      <c r="Y99" s="19">
        <f t="shared" si="53"/>
        <v>0.19670291762970182</v>
      </c>
      <c r="Z99" s="19">
        <f t="shared" si="54"/>
        <v>0.21547725022573666</v>
      </c>
      <c r="AA99" s="19">
        <f t="shared" si="55"/>
        <v>0.23274203085315767</v>
      </c>
      <c r="AB99" s="19">
        <f t="shared" si="56"/>
        <v>0.24881169684413881</v>
      </c>
      <c r="AC99" s="19">
        <f t="shared" si="57"/>
        <v>0.26390465711553307</v>
      </c>
      <c r="AD99" s="19">
        <f t="shared" si="58"/>
        <v>0.27817993387028217</v>
      </c>
      <c r="AE99" s="19">
        <f t="shared" si="68"/>
        <v>0.67704568987026015</v>
      </c>
      <c r="AF99" s="19">
        <f t="shared" si="68"/>
        <v>0.95748719696077045</v>
      </c>
      <c r="AG99" s="19">
        <f t="shared" si="68"/>
        <v>1.3540913797405203</v>
      </c>
      <c r="AH99" s="19">
        <f t="shared" si="68"/>
        <v>1.6584164727327628</v>
      </c>
      <c r="AI99" s="19">
        <f t="shared" si="68"/>
        <v>1.9149743939215409</v>
      </c>
      <c r="AJ99" s="19">
        <f t="shared" si="68"/>
        <v>2.1410064599900123</v>
      </c>
      <c r="AK99" s="19">
        <f t="shared" si="68"/>
        <v>2.3453550678016235</v>
      </c>
      <c r="AL99" s="19">
        <f t="shared" si="68"/>
        <v>2.5332730066865183</v>
      </c>
      <c r="AM99" s="19">
        <f t="shared" si="68"/>
        <v>2.7081827594810406</v>
      </c>
      <c r="AN99" s="19">
        <f t="shared" si="68"/>
        <v>2.872461590882311</v>
      </c>
      <c r="AO99" s="19">
        <f t="shared" si="68"/>
        <v>3.0278403728462853</v>
      </c>
      <c r="AP99" s="43">
        <f t="shared" si="59"/>
        <v>7.8E-2</v>
      </c>
    </row>
    <row r="100" spans="1:42" x14ac:dyDescent="0.25">
      <c r="A100" s="15">
        <v>7.9000000000000001E-2</v>
      </c>
      <c r="B100" s="6">
        <f t="shared" si="66"/>
        <v>1.1396329387122051</v>
      </c>
      <c r="C100" s="6">
        <f t="shared" si="40"/>
        <v>2.8894098322648235E-2</v>
      </c>
      <c r="D100" s="6">
        <f t="shared" si="60"/>
        <v>0.56981646935610253</v>
      </c>
      <c r="E100" s="6">
        <f t="shared" si="41"/>
        <v>0.53947752501841995</v>
      </c>
      <c r="F100" s="6">
        <f t="shared" si="42"/>
        <v>5.355941069400745E-2</v>
      </c>
      <c r="G100" s="6">
        <f t="shared" si="43"/>
        <v>0.10577970534700373</v>
      </c>
      <c r="H100" s="6">
        <f t="shared" si="44"/>
        <v>3.6789108593861669E-2</v>
      </c>
      <c r="I100" s="6">
        <f t="shared" si="45"/>
        <v>0.10328062744354226</v>
      </c>
      <c r="J100" s="6">
        <f t="shared" si="61"/>
        <v>2.6661409435146787E-2</v>
      </c>
      <c r="K100" s="9"/>
      <c r="L100" s="15">
        <f t="shared" si="62"/>
        <v>7.9000000000000001E-2</v>
      </c>
      <c r="M100" s="6">
        <f t="shared" si="67"/>
        <v>0.13699859057971761</v>
      </c>
      <c r="N100" s="15">
        <f t="shared" si="46"/>
        <v>0.68259558778985407</v>
      </c>
      <c r="O100" s="15">
        <f t="shared" si="47"/>
        <v>6.3902468251387151E-2</v>
      </c>
      <c r="P100" s="15">
        <f t="shared" si="63"/>
        <v>0.68259558778985407</v>
      </c>
      <c r="Q100" s="15">
        <f t="shared" si="64"/>
        <v>7.9000000000000001E-2</v>
      </c>
      <c r="S100" s="28">
        <f t="shared" si="65"/>
        <v>7.9000000000000001E-2</v>
      </c>
      <c r="T100" s="19">
        <f t="shared" si="48"/>
        <v>6.3902468251387151E-2</v>
      </c>
      <c r="U100" s="19">
        <f t="shared" si="49"/>
        <v>9.0371737270227806E-2</v>
      </c>
      <c r="V100" s="19">
        <f t="shared" si="50"/>
        <v>0.1278049365027743</v>
      </c>
      <c r="W100" s="19">
        <f t="shared" si="51"/>
        <v>0.15652844052030049</v>
      </c>
      <c r="X100" s="19">
        <f t="shared" si="52"/>
        <v>0.18074347454045561</v>
      </c>
      <c r="Y100" s="19">
        <f t="shared" si="53"/>
        <v>0.20207734778098066</v>
      </c>
      <c r="Z100" s="19">
        <f t="shared" si="54"/>
        <v>0.22136464348091928</v>
      </c>
      <c r="AA100" s="19">
        <f t="shared" si="55"/>
        <v>0.23910114236588997</v>
      </c>
      <c r="AB100" s="19">
        <f t="shared" si="56"/>
        <v>0.2556098730055486</v>
      </c>
      <c r="AC100" s="19">
        <f t="shared" si="57"/>
        <v>0.27111521181068349</v>
      </c>
      <c r="AD100" s="19">
        <f t="shared" si="58"/>
        <v>0.28578052588024755</v>
      </c>
      <c r="AE100" s="19">
        <f t="shared" si="68"/>
        <v>0.68259558778985407</v>
      </c>
      <c r="AF100" s="19">
        <f t="shared" si="68"/>
        <v>0.96533593786844618</v>
      </c>
      <c r="AG100" s="19">
        <f t="shared" si="68"/>
        <v>1.3651911755797081</v>
      </c>
      <c r="AH100" s="19">
        <f t="shared" si="68"/>
        <v>1.6720108907603017</v>
      </c>
      <c r="AI100" s="19">
        <f t="shared" si="68"/>
        <v>1.9306718757368924</v>
      </c>
      <c r="AJ100" s="19">
        <f t="shared" si="68"/>
        <v>2.1585567781973589</v>
      </c>
      <c r="AK100" s="19">
        <f t="shared" si="68"/>
        <v>2.3645804781487385</v>
      </c>
      <c r="AL100" s="19">
        <f t="shared" si="68"/>
        <v>2.5540388232332076</v>
      </c>
      <c r="AM100" s="19">
        <f t="shared" si="68"/>
        <v>2.7303823511594163</v>
      </c>
      <c r="AN100" s="19">
        <f t="shared" si="68"/>
        <v>2.8960078136053387</v>
      </c>
      <c r="AO100" s="19">
        <f t="shared" si="68"/>
        <v>3.0526602708790778</v>
      </c>
      <c r="AP100" s="43">
        <f t="shared" si="59"/>
        <v>7.9000000000000001E-2</v>
      </c>
    </row>
    <row r="101" spans="1:42" x14ac:dyDescent="0.25">
      <c r="A101" s="15">
        <v>0.08</v>
      </c>
      <c r="B101" s="6">
        <f t="shared" si="66"/>
        <v>1.1470262088461933</v>
      </c>
      <c r="C101" s="6">
        <f t="shared" si="40"/>
        <v>2.9435132389269689E-2</v>
      </c>
      <c r="D101" s="6">
        <f t="shared" si="60"/>
        <v>0.57351310442309666</v>
      </c>
      <c r="E101" s="6">
        <f t="shared" si="41"/>
        <v>0.54258639865002134</v>
      </c>
      <c r="F101" s="6">
        <f t="shared" si="42"/>
        <v>5.4249668739403685E-2</v>
      </c>
      <c r="G101" s="6">
        <f t="shared" si="43"/>
        <v>0.10712483436970184</v>
      </c>
      <c r="H101" s="6">
        <f t="shared" si="44"/>
        <v>3.7477974562532983E-2</v>
      </c>
      <c r="I101" s="6">
        <f t="shared" si="45"/>
        <v>0.10462581582412261</v>
      </c>
      <c r="J101" s="6">
        <f t="shared" si="61"/>
        <v>2.7335095899740078E-2</v>
      </c>
      <c r="K101" s="9"/>
      <c r="L101" s="15">
        <f t="shared" si="62"/>
        <v>0.08</v>
      </c>
      <c r="M101" s="6">
        <f t="shared" si="67"/>
        <v>0.1381068114242727</v>
      </c>
      <c r="N101" s="15">
        <f t="shared" si="46"/>
        <v>0.68811729903950269</v>
      </c>
      <c r="O101" s="15">
        <f t="shared" si="47"/>
        <v>6.5625629100901195E-2</v>
      </c>
      <c r="P101" s="15">
        <f t="shared" si="63"/>
        <v>0.68811729903950269</v>
      </c>
      <c r="Q101" s="15">
        <f t="shared" si="64"/>
        <v>0.08</v>
      </c>
      <c r="S101" s="28">
        <f t="shared" si="65"/>
        <v>0.08</v>
      </c>
      <c r="T101" s="19">
        <f t="shared" si="48"/>
        <v>6.5625629100901195E-2</v>
      </c>
      <c r="U101" s="19">
        <f t="shared" si="49"/>
        <v>9.2808654713760944E-2</v>
      </c>
      <c r="V101" s="19">
        <f t="shared" si="50"/>
        <v>0.13125125820180239</v>
      </c>
      <c r="W101" s="19">
        <f t="shared" si="51"/>
        <v>0.16074930534635073</v>
      </c>
      <c r="X101" s="19">
        <f t="shared" si="52"/>
        <v>0.18561730942752189</v>
      </c>
      <c r="Y101" s="19">
        <f t="shared" si="53"/>
        <v>0.20752646084027573</v>
      </c>
      <c r="Z101" s="19">
        <f t="shared" si="54"/>
        <v>0.22733384776286311</v>
      </c>
      <c r="AA101" s="19">
        <f t="shared" si="55"/>
        <v>0.24554861988707388</v>
      </c>
      <c r="AB101" s="19">
        <f t="shared" si="56"/>
        <v>0.26250251640360478</v>
      </c>
      <c r="AC101" s="19">
        <f t="shared" si="57"/>
        <v>0.27842596414128279</v>
      </c>
      <c r="AD101" s="19">
        <f t="shared" si="58"/>
        <v>0.29348673547160692</v>
      </c>
      <c r="AE101" s="19">
        <f t="shared" si="68"/>
        <v>0.68811729903950269</v>
      </c>
      <c r="AF101" s="19">
        <f t="shared" si="68"/>
        <v>0.97314481680520759</v>
      </c>
      <c r="AG101" s="19">
        <f t="shared" si="68"/>
        <v>1.3762345980790054</v>
      </c>
      <c r="AH101" s="19">
        <f t="shared" si="68"/>
        <v>1.6855362658289268</v>
      </c>
      <c r="AI101" s="19">
        <f t="shared" si="68"/>
        <v>1.9462896336104152</v>
      </c>
      <c r="AJ101" s="19">
        <f t="shared" si="68"/>
        <v>2.1760179623280238</v>
      </c>
      <c r="AK101" s="19">
        <f t="shared" si="68"/>
        <v>2.3837082470069708</v>
      </c>
      <c r="AL101" s="19">
        <f t="shared" si="68"/>
        <v>2.5746991749180883</v>
      </c>
      <c r="AM101" s="19">
        <f t="shared" si="68"/>
        <v>2.7524691961580108</v>
      </c>
      <c r="AN101" s="19">
        <f t="shared" si="68"/>
        <v>2.9194344504156224</v>
      </c>
      <c r="AO101" s="19">
        <f t="shared" si="68"/>
        <v>3.0773541142917575</v>
      </c>
      <c r="AP101" s="43">
        <f t="shared" si="59"/>
        <v>0.08</v>
      </c>
    </row>
    <row r="102" spans="1:42" x14ac:dyDescent="0.25">
      <c r="A102" s="15">
        <v>8.1000000000000003E-2</v>
      </c>
      <c r="B102" s="6">
        <f t="shared" si="66"/>
        <v>1.1543774078024693</v>
      </c>
      <c r="C102" s="6">
        <f t="shared" si="40"/>
        <v>2.9979262772696372E-2</v>
      </c>
      <c r="D102" s="6">
        <f t="shared" si="60"/>
        <v>0.57718870390123467</v>
      </c>
      <c r="E102" s="6">
        <f t="shared" si="41"/>
        <v>0.54567023008406823</v>
      </c>
      <c r="F102" s="6">
        <f t="shared" si="42"/>
        <v>5.4940257173417072E-2</v>
      </c>
      <c r="G102" s="6">
        <f t="shared" si="43"/>
        <v>0.10847012858670854</v>
      </c>
      <c r="H102" s="6">
        <f t="shared" si="44"/>
        <v>3.8170782884203738E-2</v>
      </c>
      <c r="I102" s="6">
        <f t="shared" si="45"/>
        <v>0.10597117240408099</v>
      </c>
      <c r="J102" s="6">
        <f t="shared" si="61"/>
        <v>2.8017046820778765E-2</v>
      </c>
      <c r="K102" s="9"/>
      <c r="L102" s="15">
        <f t="shared" si="62"/>
        <v>8.1000000000000003E-2</v>
      </c>
      <c r="M102" s="6">
        <f t="shared" si="67"/>
        <v>0.13920946055392841</v>
      </c>
      <c r="N102" s="15">
        <f t="shared" si="46"/>
        <v>0.69361124921518247</v>
      </c>
      <c r="O102" s="15">
        <f t="shared" si="47"/>
        <v>6.7372410643517275E-2</v>
      </c>
      <c r="P102" s="15">
        <f t="shared" si="63"/>
        <v>0.69361124921518247</v>
      </c>
      <c r="Q102" s="15">
        <f t="shared" si="64"/>
        <v>8.1000000000000003E-2</v>
      </c>
      <c r="S102" s="28">
        <f t="shared" si="65"/>
        <v>8.1000000000000003E-2</v>
      </c>
      <c r="T102" s="19">
        <f t="shared" si="48"/>
        <v>6.7372410643517275E-2</v>
      </c>
      <c r="U102" s="19">
        <f t="shared" si="49"/>
        <v>9.5278976861831594E-2</v>
      </c>
      <c r="V102" s="19">
        <f t="shared" si="50"/>
        <v>0.13474482128703455</v>
      </c>
      <c r="W102" s="19">
        <f t="shared" si="51"/>
        <v>0.16502802881787176</v>
      </c>
      <c r="X102" s="19">
        <f t="shared" si="52"/>
        <v>0.19055795372366319</v>
      </c>
      <c r="Y102" s="19">
        <f t="shared" si="53"/>
        <v>0.21305026908968505</v>
      </c>
      <c r="Z102" s="19">
        <f t="shared" si="54"/>
        <v>0.23338487652593229</v>
      </c>
      <c r="AA102" s="19">
        <f t="shared" si="55"/>
        <v>0.25208447794908373</v>
      </c>
      <c r="AB102" s="19">
        <f t="shared" si="56"/>
        <v>0.2694896425740691</v>
      </c>
      <c r="AC102" s="19">
        <f t="shared" si="57"/>
        <v>0.28583693058549475</v>
      </c>
      <c r="AD102" s="19">
        <f t="shared" si="58"/>
        <v>0.30129858001386994</v>
      </c>
      <c r="AE102" s="19">
        <f t="shared" ref="AE102:AO111" si="69">$M102*AE$21^0.5/RMannings_n*(Diameter/1000)^(2/3)</f>
        <v>0.69361124921518247</v>
      </c>
      <c r="AF102" s="19">
        <f t="shared" si="69"/>
        <v>0.98091443565465586</v>
      </c>
      <c r="AG102" s="19">
        <f t="shared" si="69"/>
        <v>1.3872224984303649</v>
      </c>
      <c r="AH102" s="19">
        <f t="shared" si="69"/>
        <v>1.6989936404316159</v>
      </c>
      <c r="AI102" s="19">
        <f t="shared" si="69"/>
        <v>1.9618288713093117</v>
      </c>
      <c r="AJ102" s="19">
        <f t="shared" si="69"/>
        <v>2.193391358234654</v>
      </c>
      <c r="AK102" s="19">
        <f t="shared" si="69"/>
        <v>2.4027398486840297</v>
      </c>
      <c r="AL102" s="19">
        <f t="shared" si="69"/>
        <v>2.5952556541754888</v>
      </c>
      <c r="AM102" s="19">
        <f t="shared" si="69"/>
        <v>2.7744449968607299</v>
      </c>
      <c r="AN102" s="19">
        <f t="shared" si="69"/>
        <v>2.9427433069639672</v>
      </c>
      <c r="AO102" s="19">
        <f t="shared" si="69"/>
        <v>3.1019238064073913</v>
      </c>
      <c r="AP102" s="43">
        <f t="shared" si="59"/>
        <v>8.1000000000000003E-2</v>
      </c>
    </row>
    <row r="103" spans="1:42" x14ac:dyDescent="0.25">
      <c r="A103" s="15">
        <v>8.2000000000000003E-2</v>
      </c>
      <c r="B103" s="6">
        <f t="shared" si="66"/>
        <v>1.1616873433787034</v>
      </c>
      <c r="C103" s="6">
        <f t="shared" si="40"/>
        <v>3.0526464642915599E-2</v>
      </c>
      <c r="D103" s="6">
        <f t="shared" si="60"/>
        <v>0.58084367168935169</v>
      </c>
      <c r="E103" s="6">
        <f t="shared" si="41"/>
        <v>0.54872944152833647</v>
      </c>
      <c r="F103" s="6">
        <f t="shared" si="42"/>
        <v>5.5631176920072745E-2</v>
      </c>
      <c r="G103" s="6">
        <f t="shared" si="43"/>
        <v>0.10981558846003638</v>
      </c>
      <c r="H103" s="6">
        <f t="shared" si="44"/>
        <v>3.8867501944319899E-2</v>
      </c>
      <c r="I103" s="6">
        <f t="shared" si="45"/>
        <v>0.10731669775712778</v>
      </c>
      <c r="J103" s="6">
        <f t="shared" si="61"/>
        <v>2.8707257002347282E-2</v>
      </c>
      <c r="K103" s="9"/>
      <c r="L103" s="15">
        <f t="shared" si="62"/>
        <v>8.2000000000000003E-2</v>
      </c>
      <c r="M103" s="6">
        <f t="shared" si="67"/>
        <v>0.14030662095248364</v>
      </c>
      <c r="N103" s="15">
        <f t="shared" si="46"/>
        <v>0.69907785178373782</v>
      </c>
      <c r="O103" s="15">
        <f t="shared" si="47"/>
        <v>6.9142816053394202E-2</v>
      </c>
      <c r="P103" s="15">
        <f t="shared" si="63"/>
        <v>0.69907785178373782</v>
      </c>
      <c r="Q103" s="15">
        <f t="shared" si="64"/>
        <v>8.2000000000000003E-2</v>
      </c>
      <c r="S103" s="28">
        <f t="shared" si="65"/>
        <v>8.2000000000000003E-2</v>
      </c>
      <c r="T103" s="19">
        <f t="shared" si="48"/>
        <v>6.9142816053394202E-2</v>
      </c>
      <c r="U103" s="19">
        <f t="shared" si="49"/>
        <v>9.7782708203378241E-2</v>
      </c>
      <c r="V103" s="19">
        <f t="shared" si="50"/>
        <v>0.1382856321067884</v>
      </c>
      <c r="W103" s="19">
        <f t="shared" si="51"/>
        <v>0.16936461870993316</v>
      </c>
      <c r="X103" s="19">
        <f t="shared" si="52"/>
        <v>0.19556541640675648</v>
      </c>
      <c r="Y103" s="19">
        <f t="shared" si="53"/>
        <v>0.21864878256678005</v>
      </c>
      <c r="Z103" s="19">
        <f t="shared" si="54"/>
        <v>0.23951774076573557</v>
      </c>
      <c r="AA103" s="19">
        <f t="shared" si="55"/>
        <v>0.25870872842853432</v>
      </c>
      <c r="AB103" s="19">
        <f t="shared" si="56"/>
        <v>0.27657126421357681</v>
      </c>
      <c r="AC103" s="19">
        <f t="shared" si="57"/>
        <v>0.29334812461013471</v>
      </c>
      <c r="AD103" s="19">
        <f t="shared" si="58"/>
        <v>0.30921607370230636</v>
      </c>
      <c r="AE103" s="19">
        <f t="shared" si="69"/>
        <v>0.69907785178373782</v>
      </c>
      <c r="AF103" s="19">
        <f t="shared" si="69"/>
        <v>0.98864537914721051</v>
      </c>
      <c r="AG103" s="19">
        <f t="shared" si="69"/>
        <v>1.3981557035674756</v>
      </c>
      <c r="AH103" s="19">
        <f t="shared" si="69"/>
        <v>1.7123840273511648</v>
      </c>
      <c r="AI103" s="19">
        <f t="shared" si="69"/>
        <v>1.977290758294421</v>
      </c>
      <c r="AJ103" s="19">
        <f t="shared" si="69"/>
        <v>2.2106782734142154</v>
      </c>
      <c r="AK103" s="19">
        <f t="shared" si="69"/>
        <v>2.4216767154710785</v>
      </c>
      <c r="AL103" s="19">
        <f t="shared" si="69"/>
        <v>2.6157098080566819</v>
      </c>
      <c r="AM103" s="19">
        <f t="shared" si="69"/>
        <v>2.7963114071349513</v>
      </c>
      <c r="AN103" s="19">
        <f t="shared" si="69"/>
        <v>2.9659361374416315</v>
      </c>
      <c r="AO103" s="19">
        <f t="shared" si="69"/>
        <v>3.1263711963059215</v>
      </c>
      <c r="AP103" s="43">
        <f t="shared" si="59"/>
        <v>8.2000000000000003E-2</v>
      </c>
    </row>
    <row r="104" spans="1:42" x14ac:dyDescent="0.25">
      <c r="A104" s="15">
        <v>8.3000000000000004E-2</v>
      </c>
      <c r="B104" s="6">
        <f t="shared" si="66"/>
        <v>1.1689567987647396</v>
      </c>
      <c r="C104" s="6">
        <f t="shared" si="40"/>
        <v>3.1076713585728444E-2</v>
      </c>
      <c r="D104" s="6">
        <f t="shared" si="60"/>
        <v>0.58447839938236978</v>
      </c>
      <c r="E104" s="6">
        <f t="shared" si="41"/>
        <v>0.55176444249335255</v>
      </c>
      <c r="F104" s="6">
        <f t="shared" si="42"/>
        <v>5.6322428906974815E-2</v>
      </c>
      <c r="G104" s="6">
        <f t="shared" si="43"/>
        <v>0.11116121445348741</v>
      </c>
      <c r="H104" s="6">
        <f t="shared" si="44"/>
        <v>3.9568100657757933E-2</v>
      </c>
      <c r="I104" s="6">
        <f t="shared" si="45"/>
        <v>0.1086623924614363</v>
      </c>
      <c r="J104" s="6">
        <f t="shared" si="61"/>
        <v>2.9405721249252812E-2</v>
      </c>
      <c r="K104" s="9"/>
      <c r="L104" s="15">
        <f t="shared" si="62"/>
        <v>8.3000000000000004E-2</v>
      </c>
      <c r="M104" s="6">
        <f t="shared" si="67"/>
        <v>0.14139837326765015</v>
      </c>
      <c r="N104" s="15">
        <f t="shared" si="46"/>
        <v>0.70451750857245776</v>
      </c>
      <c r="O104" s="15">
        <f t="shared" si="47"/>
        <v>7.0936847809320705E-2</v>
      </c>
      <c r="P104" s="15">
        <f t="shared" si="63"/>
        <v>0.70451750857245776</v>
      </c>
      <c r="Q104" s="15">
        <f t="shared" si="64"/>
        <v>8.3000000000000004E-2</v>
      </c>
      <c r="S104" s="28">
        <f t="shared" si="65"/>
        <v>8.3000000000000004E-2</v>
      </c>
      <c r="T104" s="19">
        <f t="shared" si="48"/>
        <v>7.0936847809320705E-2</v>
      </c>
      <c r="U104" s="19">
        <f t="shared" si="49"/>
        <v>0.10031985224393751</v>
      </c>
      <c r="V104" s="19">
        <f t="shared" si="50"/>
        <v>0.14187369561864141</v>
      </c>
      <c r="W104" s="19">
        <f t="shared" si="51"/>
        <v>0.17375908109430244</v>
      </c>
      <c r="X104" s="19">
        <f t="shared" si="52"/>
        <v>0.20063970448787502</v>
      </c>
      <c r="Y104" s="19">
        <f t="shared" si="53"/>
        <v>0.2243220091101791</v>
      </c>
      <c r="Z104" s="19">
        <f t="shared" si="54"/>
        <v>0.2457324490690489</v>
      </c>
      <c r="AA104" s="19">
        <f t="shared" si="55"/>
        <v>0.2654213806002037</v>
      </c>
      <c r="AB104" s="19">
        <f t="shared" si="56"/>
        <v>0.28374739123728282</v>
      </c>
      <c r="AC104" s="19">
        <f t="shared" si="57"/>
        <v>0.30095955673181252</v>
      </c>
      <c r="AD104" s="19">
        <f t="shared" si="58"/>
        <v>0.31723922762239626</v>
      </c>
      <c r="AE104" s="19">
        <f t="shared" si="69"/>
        <v>0.70451750857245776</v>
      </c>
      <c r="AF104" s="19">
        <f t="shared" si="69"/>
        <v>0.99633821555247293</v>
      </c>
      <c r="AG104" s="19">
        <f t="shared" si="69"/>
        <v>1.4090350171449155</v>
      </c>
      <c r="AH104" s="19">
        <f t="shared" si="69"/>
        <v>1.725708410859395</v>
      </c>
      <c r="AI104" s="19">
        <f t="shared" si="69"/>
        <v>1.9926764311049459</v>
      </c>
      <c r="AJ104" s="19">
        <f t="shared" si="69"/>
        <v>2.2278799785561678</v>
      </c>
      <c r="AK104" s="19">
        <f t="shared" si="69"/>
        <v>2.4405202393386776</v>
      </c>
      <c r="AL104" s="19">
        <f t="shared" si="69"/>
        <v>2.6360631400617103</v>
      </c>
      <c r="AM104" s="19">
        <f t="shared" si="69"/>
        <v>2.818070034289831</v>
      </c>
      <c r="AN104" s="19">
        <f t="shared" si="69"/>
        <v>2.9890146466574188</v>
      </c>
      <c r="AO104" s="19">
        <f t="shared" si="69"/>
        <v>3.1506980810136125</v>
      </c>
      <c r="AP104" s="43">
        <f t="shared" si="59"/>
        <v>8.3000000000000004E-2</v>
      </c>
    </row>
    <row r="105" spans="1:42" x14ac:dyDescent="0.25">
      <c r="A105" s="15">
        <v>8.4000000000000005E-2</v>
      </c>
      <c r="B105" s="6">
        <f t="shared" si="66"/>
        <v>1.1761865335796091</v>
      </c>
      <c r="C105" s="6">
        <f t="shared" si="40"/>
        <v>3.1629985590320001E-2</v>
      </c>
      <c r="D105" s="6">
        <f t="shared" si="60"/>
        <v>0.58809326678980456</v>
      </c>
      <c r="E105" s="6">
        <f t="shared" si="41"/>
        <v>0.55477563032274591</v>
      </c>
      <c r="F105" s="6">
        <f t="shared" si="42"/>
        <v>5.7014014065323963E-2</v>
      </c>
      <c r="G105" s="6">
        <f t="shared" si="43"/>
        <v>0.11250700703266199</v>
      </c>
      <c r="H105" s="6">
        <f t="shared" si="44"/>
        <v>4.0272548452998796E-2</v>
      </c>
      <c r="I105" s="6">
        <f t="shared" si="45"/>
        <v>0.11000825709968033</v>
      </c>
      <c r="J105" s="6">
        <f t="shared" si="61"/>
        <v>3.0112434367041953E-2</v>
      </c>
      <c r="K105" s="9"/>
      <c r="L105" s="15">
        <f t="shared" si="62"/>
        <v>8.4000000000000005E-2</v>
      </c>
      <c r="M105" s="6">
        <f t="shared" si="67"/>
        <v>0.1424847959042049</v>
      </c>
      <c r="N105" s="15">
        <f t="shared" si="46"/>
        <v>0.70993061023320636</v>
      </c>
      <c r="O105" s="15">
        <f t="shared" si="47"/>
        <v>7.2754507708643029E-2</v>
      </c>
      <c r="P105" s="15">
        <f t="shared" si="63"/>
        <v>0.70993061023320636</v>
      </c>
      <c r="Q105" s="15">
        <f t="shared" si="64"/>
        <v>8.4000000000000005E-2</v>
      </c>
      <c r="S105" s="28">
        <f t="shared" si="65"/>
        <v>8.4000000000000005E-2</v>
      </c>
      <c r="T105" s="19">
        <f t="shared" si="48"/>
        <v>7.2754507708643029E-2</v>
      </c>
      <c r="U105" s="19">
        <f t="shared" si="49"/>
        <v>0.10289041152534087</v>
      </c>
      <c r="V105" s="19">
        <f t="shared" si="50"/>
        <v>0.14550901541728606</v>
      </c>
      <c r="W105" s="19">
        <f t="shared" si="51"/>
        <v>0.17821142037356075</v>
      </c>
      <c r="X105" s="19">
        <f t="shared" si="52"/>
        <v>0.20578082305068174</v>
      </c>
      <c r="Y105" s="19">
        <f t="shared" si="53"/>
        <v>0.23006995440359004</v>
      </c>
      <c r="Z105" s="19">
        <f t="shared" si="54"/>
        <v>0.25202900766206254</v>
      </c>
      <c r="AA105" s="19">
        <f t="shared" si="55"/>
        <v>0.2722224411891459</v>
      </c>
      <c r="AB105" s="19">
        <f t="shared" si="56"/>
        <v>0.29101803083457212</v>
      </c>
      <c r="AC105" s="19">
        <f t="shared" si="57"/>
        <v>0.30867123457602258</v>
      </c>
      <c r="AD105" s="19">
        <f t="shared" si="58"/>
        <v>0.32536804981211653</v>
      </c>
      <c r="AE105" s="19">
        <f t="shared" si="69"/>
        <v>0.70993061023320636</v>
      </c>
      <c r="AF105" s="19">
        <f t="shared" si="69"/>
        <v>1.0039934973356082</v>
      </c>
      <c r="AG105" s="19">
        <f t="shared" si="69"/>
        <v>1.4198612204664127</v>
      </c>
      <c r="AH105" s="19">
        <f t="shared" si="69"/>
        <v>1.7389677478540413</v>
      </c>
      <c r="AI105" s="19">
        <f t="shared" si="69"/>
        <v>2.0079869946712163</v>
      </c>
      <c r="AJ105" s="19">
        <f t="shared" si="69"/>
        <v>2.2449977090101738</v>
      </c>
      <c r="AK105" s="19">
        <f t="shared" si="69"/>
        <v>2.4592717735445819</v>
      </c>
      <c r="AL105" s="19">
        <f t="shared" si="69"/>
        <v>2.6563171118760089</v>
      </c>
      <c r="AM105" s="19">
        <f t="shared" si="69"/>
        <v>2.8397224409328254</v>
      </c>
      <c r="AN105" s="19">
        <f t="shared" si="69"/>
        <v>3.0119804920068241</v>
      </c>
      <c r="AO105" s="19">
        <f t="shared" si="69"/>
        <v>3.1749062075787147</v>
      </c>
      <c r="AP105" s="43">
        <f t="shared" si="59"/>
        <v>8.4000000000000005E-2</v>
      </c>
    </row>
    <row r="106" spans="1:42" x14ac:dyDescent="0.25">
      <c r="A106" s="15">
        <v>8.5000000000000006E-2</v>
      </c>
      <c r="B106" s="6">
        <f t="shared" si="66"/>
        <v>1.1833772848530881</v>
      </c>
      <c r="C106" s="6">
        <f t="shared" si="40"/>
        <v>3.2186257037345969E-2</v>
      </c>
      <c r="D106" s="6">
        <f t="shared" si="60"/>
        <v>0.59168864242654406</v>
      </c>
      <c r="E106" s="6">
        <f t="shared" si="41"/>
        <v>0.55776339069537373</v>
      </c>
      <c r="F106" s="6">
        <f t="shared" si="42"/>
        <v>5.7705933329935441E-2</v>
      </c>
      <c r="G106" s="6">
        <f t="shared" si="43"/>
        <v>0.11385296666496772</v>
      </c>
      <c r="H106" s="6">
        <f t="shared" si="44"/>
        <v>4.0980815256959312E-2</v>
      </c>
      <c r="I106" s="6">
        <f t="shared" si="45"/>
        <v>0.11135429225907156</v>
      </c>
      <c r="J106" s="6">
        <f t="shared" si="61"/>
        <v>3.0827391162017787E-2</v>
      </c>
      <c r="K106" s="9"/>
      <c r="L106" s="15">
        <f t="shared" si="62"/>
        <v>8.5000000000000006E-2</v>
      </c>
      <c r="M106" s="6">
        <f t="shared" si="67"/>
        <v>0.14356596511235942</v>
      </c>
      <c r="N106" s="15">
        <f t="shared" si="46"/>
        <v>0.71531753668272402</v>
      </c>
      <c r="O106" s="15">
        <f t="shared" si="47"/>
        <v>7.4595796880731854E-2</v>
      </c>
      <c r="P106" s="15">
        <f t="shared" si="63"/>
        <v>0.71531753668272402</v>
      </c>
      <c r="Q106" s="15">
        <f t="shared" si="64"/>
        <v>8.5000000000000006E-2</v>
      </c>
      <c r="S106" s="28">
        <f t="shared" si="65"/>
        <v>8.5000000000000006E-2</v>
      </c>
      <c r="T106" s="19">
        <f t="shared" si="48"/>
        <v>7.4595796880731854E-2</v>
      </c>
      <c r="U106" s="19">
        <f t="shared" si="49"/>
        <v>0.10549438764475959</v>
      </c>
      <c r="V106" s="19">
        <f t="shared" si="50"/>
        <v>0.14919159376146371</v>
      </c>
      <c r="W106" s="19">
        <f t="shared" si="51"/>
        <v>0.18272163931409005</v>
      </c>
      <c r="X106" s="19">
        <f t="shared" si="52"/>
        <v>0.21098877528951918</v>
      </c>
      <c r="Y106" s="19">
        <f t="shared" si="53"/>
        <v>0.23589262201839642</v>
      </c>
      <c r="Z106" s="19">
        <f t="shared" si="54"/>
        <v>0.25840742045703113</v>
      </c>
      <c r="AA106" s="19">
        <f t="shared" si="55"/>
        <v>0.27911191442107891</v>
      </c>
      <c r="AB106" s="19">
        <f t="shared" si="56"/>
        <v>0.29838318752292742</v>
      </c>
      <c r="AC106" s="19">
        <f t="shared" si="57"/>
        <v>0.31648316293427875</v>
      </c>
      <c r="AD106" s="19">
        <f t="shared" si="58"/>
        <v>0.33360254532216643</v>
      </c>
      <c r="AE106" s="19">
        <f t="shared" si="69"/>
        <v>0.71531753668272402</v>
      </c>
      <c r="AF106" s="19">
        <f t="shared" si="69"/>
        <v>1.0116117617800222</v>
      </c>
      <c r="AG106" s="19">
        <f t="shared" si="69"/>
        <v>1.430635073365448</v>
      </c>
      <c r="AH106" s="19">
        <f t="shared" si="69"/>
        <v>1.7521629689372622</v>
      </c>
      <c r="AI106" s="19">
        <f t="shared" si="69"/>
        <v>2.0232235235600444</v>
      </c>
      <c r="AJ106" s="19">
        <f t="shared" si="69"/>
        <v>2.2620326661784533</v>
      </c>
      <c r="AK106" s="19">
        <f t="shared" si="69"/>
        <v>2.4779326341589849</v>
      </c>
      <c r="AL106" s="19">
        <f t="shared" si="69"/>
        <v>2.6764731450178547</v>
      </c>
      <c r="AM106" s="19">
        <f t="shared" si="69"/>
        <v>2.8612701467308961</v>
      </c>
      <c r="AN106" s="19">
        <f t="shared" si="69"/>
        <v>3.0348352853400664</v>
      </c>
      <c r="AO106" s="19">
        <f t="shared" si="69"/>
        <v>3.1989972750405413</v>
      </c>
      <c r="AP106" s="43">
        <f t="shared" si="59"/>
        <v>8.5000000000000006E-2</v>
      </c>
    </row>
    <row r="107" spans="1:42" x14ac:dyDescent="0.25">
      <c r="A107" s="15">
        <v>8.5999999999999993E-2</v>
      </c>
      <c r="B107" s="6">
        <f t="shared" si="66"/>
        <v>1.1905297679553695</v>
      </c>
      <c r="C107" s="6">
        <f t="shared" si="40"/>
        <v>3.2745504687507698E-2</v>
      </c>
      <c r="D107" s="6">
        <f t="shared" si="60"/>
        <v>0.59526488397768473</v>
      </c>
      <c r="E107" s="6">
        <f t="shared" si="41"/>
        <v>0.5607280981010313</v>
      </c>
      <c r="F107" s="6">
        <f t="shared" si="42"/>
        <v>5.8398187639256936E-2</v>
      </c>
      <c r="G107" s="6">
        <f t="shared" si="43"/>
        <v>0.11519909381962846</v>
      </c>
      <c r="H107" s="6">
        <f t="shared" si="44"/>
        <v>4.169287148044544E-2</v>
      </c>
      <c r="I107" s="6">
        <f t="shared" si="45"/>
        <v>0.11270049853139717</v>
      </c>
      <c r="J107" s="6">
        <f t="shared" si="61"/>
        <v>3.1550586441256669E-2</v>
      </c>
      <c r="K107" s="9"/>
      <c r="L107" s="15">
        <f t="shared" si="62"/>
        <v>8.5999999999999993E-2</v>
      </c>
      <c r="M107" s="6">
        <f t="shared" si="67"/>
        <v>0.1446419550716444</v>
      </c>
      <c r="N107" s="15">
        <f t="shared" si="46"/>
        <v>0.72067865752058213</v>
      </c>
      <c r="O107" s="15">
        <f t="shared" si="47"/>
        <v>7.646071580000742E-2</v>
      </c>
      <c r="P107" s="15">
        <f t="shared" si="63"/>
        <v>0.72067865752058213</v>
      </c>
      <c r="Q107" s="15">
        <f t="shared" si="64"/>
        <v>8.5999999999999993E-2</v>
      </c>
      <c r="S107" s="28">
        <f t="shared" si="65"/>
        <v>8.5999999999999993E-2</v>
      </c>
      <c r="T107" s="19">
        <f t="shared" si="48"/>
        <v>7.646071580000742E-2</v>
      </c>
      <c r="U107" s="19">
        <f t="shared" si="49"/>
        <v>0.10813178127312527</v>
      </c>
      <c r="V107" s="19">
        <f t="shared" si="50"/>
        <v>0.15292143160001484</v>
      </c>
      <c r="W107" s="19">
        <f t="shared" si="51"/>
        <v>0.18728973907797783</v>
      </c>
      <c r="X107" s="19">
        <f t="shared" si="52"/>
        <v>0.21626356254625054</v>
      </c>
      <c r="Y107" s="19">
        <f t="shared" si="53"/>
        <v>0.24179001345484688</v>
      </c>
      <c r="Z107" s="19">
        <f t="shared" si="54"/>
        <v>0.2648676890973945</v>
      </c>
      <c r="AA107" s="19">
        <f t="shared" si="55"/>
        <v>0.28608980207112078</v>
      </c>
      <c r="AB107" s="19">
        <f t="shared" si="56"/>
        <v>0.30584286320002968</v>
      </c>
      <c r="AC107" s="19">
        <f t="shared" si="57"/>
        <v>0.32439534381937585</v>
      </c>
      <c r="AD107" s="19">
        <f t="shared" si="58"/>
        <v>0.34194271627421757</v>
      </c>
      <c r="AE107" s="19">
        <f t="shared" si="69"/>
        <v>0.72067865752058213</v>
      </c>
      <c r="AF107" s="19">
        <f t="shared" si="69"/>
        <v>1.0191935315784422</v>
      </c>
      <c r="AG107" s="19">
        <f t="shared" si="69"/>
        <v>1.4413573150411643</v>
      </c>
      <c r="AH107" s="19">
        <f t="shared" si="69"/>
        <v>1.7652949794394168</v>
      </c>
      <c r="AI107" s="19">
        <f t="shared" si="69"/>
        <v>2.0383870631568843</v>
      </c>
      <c r="AJ107" s="19">
        <f t="shared" si="69"/>
        <v>2.2789860188374753</v>
      </c>
      <c r="AK107" s="19">
        <f t="shared" si="69"/>
        <v>2.4965041015123575</v>
      </c>
      <c r="AL107" s="19">
        <f t="shared" si="69"/>
        <v>2.6965326224022141</v>
      </c>
      <c r="AM107" s="19">
        <f t="shared" si="69"/>
        <v>2.8827146300823285</v>
      </c>
      <c r="AN107" s="19">
        <f t="shared" si="69"/>
        <v>3.057580594735327</v>
      </c>
      <c r="AO107" s="19">
        <f t="shared" si="69"/>
        <v>3.2229729362986235</v>
      </c>
      <c r="AP107" s="43">
        <f t="shared" si="59"/>
        <v>8.5999999999999993E-2</v>
      </c>
    </row>
    <row r="108" spans="1:42" x14ac:dyDescent="0.25">
      <c r="A108" s="15">
        <v>8.6999999999999994E-2</v>
      </c>
      <c r="B108" s="6">
        <f t="shared" si="66"/>
        <v>1.197644677478177</v>
      </c>
      <c r="C108" s="6">
        <f t="shared" si="40"/>
        <v>3.3307705670590784E-2</v>
      </c>
      <c r="D108" s="6">
        <f t="shared" si="60"/>
        <v>0.59882233873908852</v>
      </c>
      <c r="E108" s="6">
        <f t="shared" si="41"/>
        <v>0.56367011629143504</v>
      </c>
      <c r="F108" s="6">
        <f t="shared" si="42"/>
        <v>5.9090777935386696E-2</v>
      </c>
      <c r="G108" s="6">
        <f t="shared" si="43"/>
        <v>0.11654538896769334</v>
      </c>
      <c r="H108" s="6">
        <f t="shared" si="44"/>
        <v>4.240868800419581E-2</v>
      </c>
      <c r="I108" s="6">
        <f t="shared" si="45"/>
        <v>0.11404687651305719</v>
      </c>
      <c r="J108" s="6">
        <f t="shared" si="61"/>
        <v>3.2282015012625599E-2</v>
      </c>
      <c r="K108" s="9"/>
      <c r="L108" s="15">
        <f t="shared" si="62"/>
        <v>8.6999999999999994E-2</v>
      </c>
      <c r="M108" s="6">
        <f t="shared" si="67"/>
        <v>0.14571283797058737</v>
      </c>
      <c r="N108" s="15">
        <f t="shared" si="46"/>
        <v>0.72601433242617708</v>
      </c>
      <c r="O108" s="15">
        <f t="shared" si="47"/>
        <v>7.8349264298544261E-2</v>
      </c>
      <c r="P108" s="15">
        <f t="shared" si="63"/>
        <v>0.72601433242617708</v>
      </c>
      <c r="Q108" s="15">
        <f t="shared" si="64"/>
        <v>8.6999999999999994E-2</v>
      </c>
      <c r="S108" s="28">
        <f t="shared" si="65"/>
        <v>8.6999999999999994E-2</v>
      </c>
      <c r="T108" s="19">
        <f t="shared" si="48"/>
        <v>7.8349264298544261E-2</v>
      </c>
      <c r="U108" s="19">
        <f t="shared" si="49"/>
        <v>0.11080259217295545</v>
      </c>
      <c r="V108" s="19">
        <f t="shared" si="50"/>
        <v>0.15669852859708852</v>
      </c>
      <c r="W108" s="19">
        <f t="shared" si="51"/>
        <v>0.19191571925389245</v>
      </c>
      <c r="X108" s="19">
        <f t="shared" si="52"/>
        <v>0.22160518434591089</v>
      </c>
      <c r="Y108" s="19">
        <f t="shared" si="53"/>
        <v>0.24776212818191451</v>
      </c>
      <c r="Z108" s="19">
        <f t="shared" si="54"/>
        <v>0.27140981300144207</v>
      </c>
      <c r="AA108" s="19">
        <f t="shared" si="55"/>
        <v>0.293156103510952</v>
      </c>
      <c r="AB108" s="19">
        <f t="shared" si="56"/>
        <v>0.31339705719417704</v>
      </c>
      <c r="AC108" s="19">
        <f t="shared" si="57"/>
        <v>0.33240777651886633</v>
      </c>
      <c r="AD108" s="19">
        <f t="shared" si="58"/>
        <v>0.35038856191728474</v>
      </c>
      <c r="AE108" s="19">
        <f t="shared" si="69"/>
        <v>0.72601433242617708</v>
      </c>
      <c r="AF108" s="19">
        <f t="shared" si="69"/>
        <v>1.0267393153943485</v>
      </c>
      <c r="AG108" s="19">
        <f t="shared" si="69"/>
        <v>1.4520286648523542</v>
      </c>
      <c r="AH108" s="19">
        <f t="shared" si="69"/>
        <v>1.7783646603914975</v>
      </c>
      <c r="AI108" s="19">
        <f t="shared" si="69"/>
        <v>2.053478630788697</v>
      </c>
      <c r="AJ108" s="19">
        <f t="shared" si="69"/>
        <v>2.2958589043933593</v>
      </c>
      <c r="AK108" s="19">
        <f t="shared" si="69"/>
        <v>2.5149874215706793</v>
      </c>
      <c r="AL108" s="19">
        <f t="shared" si="69"/>
        <v>2.7164968898261574</v>
      </c>
      <c r="AM108" s="19">
        <f t="shared" si="69"/>
        <v>2.9040573297047083</v>
      </c>
      <c r="AN108" s="19">
        <f t="shared" si="69"/>
        <v>3.080217946183045</v>
      </c>
      <c r="AO108" s="19">
        <f t="shared" si="69"/>
        <v>3.246834799888124</v>
      </c>
      <c r="AP108" s="43">
        <f t="shared" si="59"/>
        <v>8.6999999999999994E-2</v>
      </c>
    </row>
    <row r="109" spans="1:42" x14ac:dyDescent="0.25">
      <c r="A109" s="15">
        <v>8.7999999999999995E-2</v>
      </c>
      <c r="B109" s="6">
        <f t="shared" si="66"/>
        <v>1.2047226880703656</v>
      </c>
      <c r="C109" s="6">
        <f t="shared" si="40"/>
        <v>3.387283747494263E-2</v>
      </c>
      <c r="D109" s="6">
        <f t="shared" si="60"/>
        <v>0.60236134403518282</v>
      </c>
      <c r="E109" s="6">
        <f t="shared" si="41"/>
        <v>0.56658979870802462</v>
      </c>
      <c r="F109" s="6">
        <f t="shared" si="42"/>
        <v>5.978370516409174E-2</v>
      </c>
      <c r="G109" s="6">
        <f t="shared" si="43"/>
        <v>0.11789185258204586</v>
      </c>
      <c r="H109" s="6">
        <f t="shared" si="44"/>
        <v>4.3128236165484113E-2</v>
      </c>
      <c r="I109" s="6">
        <f t="shared" si="45"/>
        <v>0.11539342680510187</v>
      </c>
      <c r="J109" s="6">
        <f t="shared" si="61"/>
        <v>3.302167168479931E-2</v>
      </c>
      <c r="K109" s="9"/>
      <c r="L109" s="15">
        <f t="shared" si="62"/>
        <v>8.7999999999999995E-2</v>
      </c>
      <c r="M109" s="6">
        <f t="shared" si="67"/>
        <v>0.1467786840824401</v>
      </c>
      <c r="N109" s="15">
        <f t="shared" si="46"/>
        <v>0.73132491153604251</v>
      </c>
      <c r="O109" s="15">
        <f t="shared" si="47"/>
        <v>8.0261441578272419E-2</v>
      </c>
      <c r="P109" s="15">
        <f t="shared" si="63"/>
        <v>0.73132491153604251</v>
      </c>
      <c r="Q109" s="15">
        <f t="shared" si="64"/>
        <v>8.7999999999999995E-2</v>
      </c>
      <c r="S109" s="28">
        <f t="shared" si="65"/>
        <v>8.7999999999999995E-2</v>
      </c>
      <c r="T109" s="19">
        <f t="shared" si="48"/>
        <v>8.0261441578272419E-2</v>
      </c>
      <c r="U109" s="19">
        <f t="shared" si="49"/>
        <v>0.11350681921560869</v>
      </c>
      <c r="V109" s="19">
        <f t="shared" si="50"/>
        <v>0.16052288315654484</v>
      </c>
      <c r="W109" s="19">
        <f t="shared" si="51"/>
        <v>0.19659957788696961</v>
      </c>
      <c r="X109" s="19">
        <f t="shared" si="52"/>
        <v>0.22701363843121738</v>
      </c>
      <c r="Y109" s="19">
        <f t="shared" si="53"/>
        <v>0.25380896367588035</v>
      </c>
      <c r="Z109" s="19">
        <f t="shared" si="54"/>
        <v>0.27803378940457801</v>
      </c>
      <c r="AA109" s="19">
        <f t="shared" si="55"/>
        <v>0.30031081575446816</v>
      </c>
      <c r="AB109" s="19">
        <f t="shared" si="56"/>
        <v>0.32104576631308968</v>
      </c>
      <c r="AC109" s="19">
        <f t="shared" si="57"/>
        <v>0.34052045764682604</v>
      </c>
      <c r="AD109" s="19">
        <f t="shared" si="58"/>
        <v>0.35894007868229033</v>
      </c>
      <c r="AE109" s="19">
        <f t="shared" si="69"/>
        <v>0.73132491153604251</v>
      </c>
      <c r="AF109" s="19">
        <f t="shared" si="69"/>
        <v>1.0342496083955754</v>
      </c>
      <c r="AG109" s="19">
        <f t="shared" si="69"/>
        <v>1.462649823072085</v>
      </c>
      <c r="AH109" s="19">
        <f t="shared" si="69"/>
        <v>1.7913728694493514</v>
      </c>
      <c r="AI109" s="19">
        <f t="shared" si="69"/>
        <v>2.0684992167911509</v>
      </c>
      <c r="AJ109" s="19">
        <f t="shared" si="69"/>
        <v>2.3126524300750435</v>
      </c>
      <c r="AK109" s="19">
        <f t="shared" si="69"/>
        <v>2.5333838072424806</v>
      </c>
      <c r="AL109" s="19">
        <f t="shared" si="69"/>
        <v>2.7363672573806328</v>
      </c>
      <c r="AM109" s="19">
        <f t="shared" si="69"/>
        <v>2.92529964614417</v>
      </c>
      <c r="AN109" s="19">
        <f t="shared" si="69"/>
        <v>3.1027488251867257</v>
      </c>
      <c r="AO109" s="19">
        <f t="shared" si="69"/>
        <v>3.2705844316672228</v>
      </c>
      <c r="AP109" s="43">
        <f t="shared" si="59"/>
        <v>8.7999999999999995E-2</v>
      </c>
    </row>
    <row r="110" spans="1:42" x14ac:dyDescent="0.25">
      <c r="A110" s="15">
        <v>8.8999999999999996E-2</v>
      </c>
      <c r="B110" s="6">
        <f t="shared" si="66"/>
        <v>1.2117644552308662</v>
      </c>
      <c r="C110" s="6">
        <f t="shared" si="40"/>
        <v>3.444087793736704E-2</v>
      </c>
      <c r="D110" s="6">
        <f t="shared" si="60"/>
        <v>0.60588222761543309</v>
      </c>
      <c r="E110" s="6">
        <f t="shared" si="41"/>
        <v>0.56948748888803513</v>
      </c>
      <c r="F110" s="6">
        <f t="shared" si="42"/>
        <v>6.0476970274826063E-2</v>
      </c>
      <c r="G110" s="6">
        <f t="shared" si="43"/>
        <v>0.11923848513741303</v>
      </c>
      <c r="H110" s="6">
        <f t="shared" si="44"/>
        <v>4.3851487745252521E-2</v>
      </c>
      <c r="I110" s="6">
        <f t="shared" si="45"/>
        <v>0.11674015001326901</v>
      </c>
      <c r="J110" s="6">
        <f t="shared" si="61"/>
        <v>3.3769551267277764E-2</v>
      </c>
      <c r="K110" s="9"/>
      <c r="L110" s="15">
        <f t="shared" si="62"/>
        <v>8.8999999999999996E-2</v>
      </c>
      <c r="M110" s="6">
        <f t="shared" si="67"/>
        <v>0.14783956183719382</v>
      </c>
      <c r="N110" s="15">
        <f t="shared" si="46"/>
        <v>0.73661073580266456</v>
      </c>
      <c r="O110" s="15">
        <f t="shared" si="47"/>
        <v>8.2197246222793161E-2</v>
      </c>
      <c r="P110" s="15">
        <f t="shared" si="63"/>
        <v>0.73661073580266456</v>
      </c>
      <c r="Q110" s="15">
        <f t="shared" si="64"/>
        <v>8.8999999999999996E-2</v>
      </c>
      <c r="S110" s="28">
        <f t="shared" si="65"/>
        <v>8.8999999999999996E-2</v>
      </c>
      <c r="T110" s="19">
        <f t="shared" si="48"/>
        <v>8.2197246222793161E-2</v>
      </c>
      <c r="U110" s="19">
        <f t="shared" si="49"/>
        <v>0.11624446039799476</v>
      </c>
      <c r="V110" s="19">
        <f t="shared" si="50"/>
        <v>0.16439449244558632</v>
      </c>
      <c r="W110" s="19">
        <f t="shared" si="51"/>
        <v>0.20134131150775519</v>
      </c>
      <c r="X110" s="19">
        <f t="shared" si="52"/>
        <v>0.23248892079598951</v>
      </c>
      <c r="Y110" s="19">
        <f t="shared" si="53"/>
        <v>0.25993051545769852</v>
      </c>
      <c r="Z110" s="19">
        <f t="shared" si="54"/>
        <v>0.28473961340025356</v>
      </c>
      <c r="AA110" s="19">
        <f t="shared" si="55"/>
        <v>0.30755393350199051</v>
      </c>
      <c r="AB110" s="19">
        <f t="shared" si="56"/>
        <v>0.32878898489117264</v>
      </c>
      <c r="AC110" s="19">
        <f t="shared" si="57"/>
        <v>0.34873338119398423</v>
      </c>
      <c r="AD110" s="19">
        <f t="shared" si="58"/>
        <v>0.36759726023490674</v>
      </c>
      <c r="AE110" s="19">
        <f t="shared" si="69"/>
        <v>0.73661073580266456</v>
      </c>
      <c r="AF110" s="19">
        <f t="shared" si="69"/>
        <v>1.0417248927617531</v>
      </c>
      <c r="AG110" s="19">
        <f t="shared" si="69"/>
        <v>1.4732214716053291</v>
      </c>
      <c r="AH110" s="19">
        <f t="shared" si="69"/>
        <v>1.8043204417725964</v>
      </c>
      <c r="AI110" s="19">
        <f t="shared" si="69"/>
        <v>2.0834497855235061</v>
      </c>
      <c r="AJ110" s="19">
        <f t="shared" si="69"/>
        <v>2.3293676740689584</v>
      </c>
      <c r="AK110" s="19">
        <f t="shared" si="69"/>
        <v>2.5516944396218206</v>
      </c>
      <c r="AL110" s="19">
        <f t="shared" si="69"/>
        <v>2.7561450007930284</v>
      </c>
      <c r="AM110" s="19">
        <f t="shared" si="69"/>
        <v>2.9464429432106582</v>
      </c>
      <c r="AN110" s="19">
        <f t="shared" si="69"/>
        <v>3.1251746782852585</v>
      </c>
      <c r="AO110" s="19">
        <f t="shared" si="69"/>
        <v>3.2942233564217926</v>
      </c>
      <c r="AP110" s="43">
        <f t="shared" si="59"/>
        <v>8.8999999999999996E-2</v>
      </c>
    </row>
    <row r="111" spans="1:42" x14ac:dyDescent="0.25">
      <c r="A111" s="15">
        <v>0.09</v>
      </c>
      <c r="B111" s="6">
        <f t="shared" si="66"/>
        <v>1.2187706160615897</v>
      </c>
      <c r="C111" s="6">
        <f t="shared" si="40"/>
        <v>3.5011805233414406E-2</v>
      </c>
      <c r="D111" s="6">
        <f t="shared" si="60"/>
        <v>0.60938530803079483</v>
      </c>
      <c r="E111" s="6">
        <f t="shared" si="41"/>
        <v>0.57236352085016728</v>
      </c>
      <c r="F111" s="6">
        <f t="shared" si="42"/>
        <v>6.1170574220749049E-2</v>
      </c>
      <c r="G111" s="6">
        <f t="shared" si="43"/>
        <v>0.12058528711037453</v>
      </c>
      <c r="H111" s="6">
        <f t="shared" si="44"/>
        <v>4.4578414955748748E-2</v>
      </c>
      <c r="I111" s="6">
        <f t="shared" si="45"/>
        <v>0.11808704674802124</v>
      </c>
      <c r="J111" s="6">
        <f t="shared" si="61"/>
        <v>3.4525648570403557E-2</v>
      </c>
      <c r="K111" s="9"/>
      <c r="L111" s="15">
        <f t="shared" si="62"/>
        <v>0.09</v>
      </c>
      <c r="M111" s="6">
        <f t="shared" si="67"/>
        <v>0.14889553789010493</v>
      </c>
      <c r="N111" s="15">
        <f t="shared" si="46"/>
        <v>0.74187213733591206</v>
      </c>
      <c r="O111" s="15">
        <f t="shared" si="47"/>
        <v>8.4156676208825887E-2</v>
      </c>
      <c r="P111" s="15">
        <f t="shared" si="63"/>
        <v>0.74187213733591206</v>
      </c>
      <c r="Q111" s="15">
        <f t="shared" si="64"/>
        <v>0.09</v>
      </c>
      <c r="S111" s="28">
        <f t="shared" si="65"/>
        <v>0.09</v>
      </c>
      <c r="T111" s="19">
        <f t="shared" si="48"/>
        <v>8.4156676208825887E-2</v>
      </c>
      <c r="U111" s="19">
        <f t="shared" si="49"/>
        <v>0.11901551285876276</v>
      </c>
      <c r="V111" s="19">
        <f t="shared" si="50"/>
        <v>0.16831335241765177</v>
      </c>
      <c r="W111" s="19">
        <f t="shared" si="51"/>
        <v>0.20614091516024413</v>
      </c>
      <c r="X111" s="19">
        <f t="shared" si="52"/>
        <v>0.23803102571752552</v>
      </c>
      <c r="Y111" s="19">
        <f t="shared" si="53"/>
        <v>0.26612677712919386</v>
      </c>
      <c r="Z111" s="19">
        <f t="shared" si="54"/>
        <v>0.29152727797961875</v>
      </c>
      <c r="AA111" s="19">
        <f t="shared" si="55"/>
        <v>0.3148854491830963</v>
      </c>
      <c r="AB111" s="19">
        <f t="shared" si="56"/>
        <v>0.33662670483530355</v>
      </c>
      <c r="AC111" s="19">
        <f t="shared" si="57"/>
        <v>0.35704653857628826</v>
      </c>
      <c r="AD111" s="19">
        <f t="shared" si="58"/>
        <v>0.37636009752674804</v>
      </c>
      <c r="AE111" s="19">
        <f t="shared" si="69"/>
        <v>0.74187213733591206</v>
      </c>
      <c r="AF111" s="19">
        <f t="shared" si="69"/>
        <v>1.0491656381671621</v>
      </c>
      <c r="AG111" s="19">
        <f t="shared" si="69"/>
        <v>1.4837442746718241</v>
      </c>
      <c r="AH111" s="19">
        <f t="shared" si="69"/>
        <v>1.8172081908609496</v>
      </c>
      <c r="AI111" s="19">
        <f t="shared" si="69"/>
        <v>2.0983312763343243</v>
      </c>
      <c r="AJ111" s="19">
        <f t="shared" si="69"/>
        <v>2.3460056865987227</v>
      </c>
      <c r="AK111" s="19">
        <f t="shared" si="69"/>
        <v>2.5699204691710307</v>
      </c>
      <c r="AL111" s="19">
        <f t="shared" si="69"/>
        <v>2.7758313627046878</v>
      </c>
      <c r="AM111" s="19">
        <f t="shared" si="69"/>
        <v>2.9674885493436483</v>
      </c>
      <c r="AN111" s="19">
        <f t="shared" si="69"/>
        <v>3.1474969145014864</v>
      </c>
      <c r="AO111" s="19">
        <f t="shared" si="69"/>
        <v>3.3177530593923188</v>
      </c>
      <c r="AP111" s="43">
        <f t="shared" si="59"/>
        <v>0.09</v>
      </c>
    </row>
    <row r="112" spans="1:42" x14ac:dyDescent="0.25">
      <c r="A112" s="15">
        <v>9.0999999999999998E-2</v>
      </c>
      <c r="B112" s="6">
        <f t="shared" si="66"/>
        <v>1.225741789982747</v>
      </c>
      <c r="C112" s="6">
        <f t="shared" si="40"/>
        <v>3.5585597868048102E-2</v>
      </c>
      <c r="D112" s="6">
        <f t="shared" si="60"/>
        <v>0.61287089499137348</v>
      </c>
      <c r="E112" s="6">
        <f t="shared" si="41"/>
        <v>0.57521821946110152</v>
      </c>
      <c r="F112" s="6">
        <f t="shared" si="42"/>
        <v>6.1864517958744071E-2</v>
      </c>
      <c r="G112" s="6">
        <f t="shared" si="43"/>
        <v>0.12193225897937203</v>
      </c>
      <c r="H112" s="6">
        <f t="shared" si="44"/>
        <v>4.5308990428642143E-2</v>
      </c>
      <c r="I112" s="6">
        <f t="shared" si="45"/>
        <v>0.11943411762458327</v>
      </c>
      <c r="J112" s="6">
        <f t="shared" si="61"/>
        <v>3.5289958405379719E-2</v>
      </c>
      <c r="K112" s="9"/>
      <c r="L112" s="15">
        <f t="shared" si="62"/>
        <v>9.0999999999999998E-2</v>
      </c>
      <c r="M112" s="6">
        <f t="shared" si="67"/>
        <v>0.14994667718693669</v>
      </c>
      <c r="N112" s="15">
        <f t="shared" si="46"/>
        <v>0.74710943972810262</v>
      </c>
      <c r="O112" s="15">
        <f t="shared" si="47"/>
        <v>8.6139728917301817E-2</v>
      </c>
      <c r="P112" s="15">
        <f t="shared" si="63"/>
        <v>0.74710943972810262</v>
      </c>
      <c r="Q112" s="15">
        <f t="shared" si="64"/>
        <v>9.0999999999999998E-2</v>
      </c>
      <c r="S112" s="28">
        <f t="shared" si="65"/>
        <v>9.0999999999999998E-2</v>
      </c>
      <c r="T112" s="19">
        <f t="shared" si="48"/>
        <v>8.6139728917301817E-2</v>
      </c>
      <c r="U112" s="19">
        <f t="shared" si="49"/>
        <v>0.12181997289399012</v>
      </c>
      <c r="V112" s="19">
        <f t="shared" si="50"/>
        <v>0.17227945783460363</v>
      </c>
      <c r="W112" s="19">
        <f t="shared" si="51"/>
        <v>0.21099838242905433</v>
      </c>
      <c r="X112" s="19">
        <f t="shared" si="52"/>
        <v>0.24363994578798023</v>
      </c>
      <c r="Y112" s="19">
        <f t="shared" si="53"/>
        <v>0.27239774040814363</v>
      </c>
      <c r="Z112" s="19">
        <f t="shared" si="54"/>
        <v>0.29839677406995357</v>
      </c>
      <c r="AA112" s="19">
        <f t="shared" si="55"/>
        <v>0.32230535299812729</v>
      </c>
      <c r="AB112" s="19">
        <f t="shared" si="56"/>
        <v>0.34455891566920727</v>
      </c>
      <c r="AC112" s="19">
        <f t="shared" si="57"/>
        <v>0.36545991868197025</v>
      </c>
      <c r="AD112" s="19">
        <f t="shared" si="58"/>
        <v>0.38522857884498241</v>
      </c>
      <c r="AE112" s="19">
        <f t="shared" ref="AE112:AO121" si="70">$M112*AE$21^0.5/RMannings_n*(Diameter/1000)^(2/3)</f>
        <v>0.74710943972810262</v>
      </c>
      <c r="AF112" s="19">
        <f t="shared" si="70"/>
        <v>1.0565723022404472</v>
      </c>
      <c r="AG112" s="19">
        <f t="shared" si="70"/>
        <v>1.4942188794562052</v>
      </c>
      <c r="AH112" s="19">
        <f t="shared" si="70"/>
        <v>1.8300369093504745</v>
      </c>
      <c r="AI112" s="19">
        <f t="shared" si="70"/>
        <v>2.1131446044808944</v>
      </c>
      <c r="AJ112" s="19">
        <f t="shared" si="70"/>
        <v>2.3625674909530927</v>
      </c>
      <c r="AK112" s="19">
        <f t="shared" si="70"/>
        <v>2.5880630168467831</v>
      </c>
      <c r="AL112" s="19">
        <f t="shared" si="70"/>
        <v>2.7954275538871962</v>
      </c>
      <c r="AM112" s="19">
        <f t="shared" si="70"/>
        <v>2.9884377589124105</v>
      </c>
      <c r="AN112" s="19">
        <f t="shared" si="70"/>
        <v>3.1697169067213409</v>
      </c>
      <c r="AO112" s="19">
        <f t="shared" si="70"/>
        <v>3.3411749877276384</v>
      </c>
      <c r="AP112" s="43">
        <f t="shared" si="59"/>
        <v>9.0999999999999998E-2</v>
      </c>
    </row>
    <row r="113" spans="1:42" x14ac:dyDescent="0.25">
      <c r="A113" s="15">
        <v>9.1999999999999998E-2</v>
      </c>
      <c r="B113" s="6">
        <f t="shared" si="66"/>
        <v>1.2326785794128388</v>
      </c>
      <c r="C113" s="6">
        <f t="shared" si="40"/>
        <v>3.6162234666668056E-2</v>
      </c>
      <c r="D113" s="6">
        <f t="shared" si="60"/>
        <v>0.61633928970641938</v>
      </c>
      <c r="E113" s="6">
        <f t="shared" si="41"/>
        <v>0.57805190078400381</v>
      </c>
      <c r="F113" s="6">
        <f t="shared" si="42"/>
        <v>6.2558802449437012E-2</v>
      </c>
      <c r="G113" s="6">
        <f t="shared" si="43"/>
        <v>0.1232794012247185</v>
      </c>
      <c r="H113" s="6">
        <f t="shared" si="44"/>
        <v>4.6043187203594557E-2</v>
      </c>
      <c r="I113" s="6">
        <f t="shared" si="45"/>
        <v>0.12078136326297907</v>
      </c>
      <c r="J113" s="6">
        <f t="shared" si="61"/>
        <v>3.6062475584287351E-2</v>
      </c>
      <c r="K113" s="9"/>
      <c r="L113" s="15">
        <f t="shared" si="62"/>
        <v>9.1999999999999998E-2</v>
      </c>
      <c r="M113" s="6">
        <f t="shared" si="67"/>
        <v>0.15099304302610819</v>
      </c>
      <c r="N113" s="15">
        <f t="shared" si="46"/>
        <v>0.75232295836366025</v>
      </c>
      <c r="O113" s="15">
        <f t="shared" si="47"/>
        <v>8.8146401144118341E-2</v>
      </c>
      <c r="P113" s="15">
        <f t="shared" si="63"/>
        <v>0.75232295836366025</v>
      </c>
      <c r="Q113" s="15">
        <f t="shared" si="64"/>
        <v>9.1999999999999998E-2</v>
      </c>
      <c r="S113" s="28">
        <f t="shared" si="65"/>
        <v>9.1999999999999998E-2</v>
      </c>
      <c r="T113" s="19">
        <f t="shared" si="48"/>
        <v>8.8146401144118341E-2</v>
      </c>
      <c r="U113" s="19">
        <f t="shared" si="49"/>
        <v>0.12465783597239147</v>
      </c>
      <c r="V113" s="19">
        <f t="shared" si="50"/>
        <v>0.17629280228823668</v>
      </c>
      <c r="W113" s="19">
        <f t="shared" si="51"/>
        <v>0.21591370546576927</v>
      </c>
      <c r="X113" s="19">
        <f t="shared" si="52"/>
        <v>0.24931567194478294</v>
      </c>
      <c r="Y113" s="19">
        <f t="shared" si="53"/>
        <v>0.27874339516228591</v>
      </c>
      <c r="Z113" s="19">
        <f t="shared" si="54"/>
        <v>0.3053480905719208</v>
      </c>
      <c r="AA113" s="19">
        <f t="shared" si="55"/>
        <v>0.32981363295842941</v>
      </c>
      <c r="AB113" s="19">
        <f t="shared" si="56"/>
        <v>0.35258560457647337</v>
      </c>
      <c r="AC113" s="19">
        <f t="shared" si="57"/>
        <v>0.37397350791717443</v>
      </c>
      <c r="AD113" s="19">
        <f t="shared" si="58"/>
        <v>0.39420268986042778</v>
      </c>
      <c r="AE113" s="19">
        <f t="shared" si="70"/>
        <v>0.75232295836366025</v>
      </c>
      <c r="AF113" s="19">
        <f t="shared" si="70"/>
        <v>1.0639453310025377</v>
      </c>
      <c r="AG113" s="19">
        <f t="shared" si="70"/>
        <v>1.5046459167273205</v>
      </c>
      <c r="AH113" s="19">
        <f t="shared" si="70"/>
        <v>1.8428073697720817</v>
      </c>
      <c r="AI113" s="19">
        <f t="shared" si="70"/>
        <v>2.1278906620050755</v>
      </c>
      <c r="AJ113" s="19">
        <f t="shared" si="70"/>
        <v>2.3790540844651886</v>
      </c>
      <c r="AK113" s="19">
        <f t="shared" si="70"/>
        <v>2.6061231751727694</v>
      </c>
      <c r="AL113" s="19">
        <f t="shared" si="70"/>
        <v>2.8149347544010141</v>
      </c>
      <c r="AM113" s="19">
        <f t="shared" si="70"/>
        <v>3.009291833454641</v>
      </c>
      <c r="AN113" s="19">
        <f t="shared" si="70"/>
        <v>3.1918359930076132</v>
      </c>
      <c r="AO113" s="19">
        <f t="shared" si="70"/>
        <v>3.364490551869777</v>
      </c>
      <c r="AP113" s="43">
        <f t="shared" si="59"/>
        <v>9.1999999999999998E-2</v>
      </c>
    </row>
    <row r="114" spans="1:42" x14ac:dyDescent="0.25">
      <c r="A114" s="15">
        <v>9.2999999999999999E-2</v>
      </c>
      <c r="B114" s="6">
        <f t="shared" si="66"/>
        <v>1.2395815704154358</v>
      </c>
      <c r="C114" s="6">
        <f t="shared" si="40"/>
        <v>3.6741694766474459E-2</v>
      </c>
      <c r="D114" s="6">
        <f t="shared" si="60"/>
        <v>0.61979078520771791</v>
      </c>
      <c r="E114" s="6">
        <f t="shared" si="41"/>
        <v>0.58086487241009832</v>
      </c>
      <c r="F114" s="6">
        <f t="shared" si="42"/>
        <v>6.3253428657215019E-2</v>
      </c>
      <c r="G114" s="6">
        <f t="shared" si="43"/>
        <v>0.1246267143286075</v>
      </c>
      <c r="H114" s="6">
        <f t="shared" si="44"/>
        <v>4.6780978717264249E-2</v>
      </c>
      <c r="I114" s="6">
        <f t="shared" si="45"/>
        <v>0.12212878428806904</v>
      </c>
      <c r="J114" s="6">
        <f t="shared" si="61"/>
        <v>3.6843194920103621E-2</v>
      </c>
      <c r="K114" s="9"/>
      <c r="L114" s="15">
        <f t="shared" si="62"/>
        <v>9.2999999999999999E-2</v>
      </c>
      <c r="M114" s="6">
        <f t="shared" si="67"/>
        <v>0.15203469711793044</v>
      </c>
      <c r="N114" s="15">
        <f t="shared" si="46"/>
        <v>0.75751300071425942</v>
      </c>
      <c r="O114" s="15">
        <f t="shared" si="47"/>
        <v>9.0176689110569475E-2</v>
      </c>
      <c r="P114" s="15">
        <f t="shared" si="63"/>
        <v>0.75751300071425942</v>
      </c>
      <c r="Q114" s="15">
        <f t="shared" si="64"/>
        <v>9.2999999999999999E-2</v>
      </c>
      <c r="S114" s="28">
        <f t="shared" si="65"/>
        <v>9.2999999999999999E-2</v>
      </c>
      <c r="T114" s="19">
        <f t="shared" si="48"/>
        <v>9.0176689110569475E-2</v>
      </c>
      <c r="U114" s="19">
        <f t="shared" si="49"/>
        <v>0.12752909675006954</v>
      </c>
      <c r="V114" s="19">
        <f t="shared" si="50"/>
        <v>0.18035337822113895</v>
      </c>
      <c r="W114" s="19">
        <f t="shared" si="51"/>
        <v>0.22088687501448748</v>
      </c>
      <c r="X114" s="19">
        <f t="shared" si="52"/>
        <v>0.25505819350013909</v>
      </c>
      <c r="Y114" s="19">
        <f t="shared" si="53"/>
        <v>0.285163729442303</v>
      </c>
      <c r="Z114" s="19">
        <f t="shared" si="54"/>
        <v>0.31238121439569888</v>
      </c>
      <c r="AA114" s="19">
        <f t="shared" si="55"/>
        <v>0.33741027492537956</v>
      </c>
      <c r="AB114" s="19">
        <f t="shared" si="56"/>
        <v>0.3607067564422779</v>
      </c>
      <c r="AC114" s="19">
        <f t="shared" si="57"/>
        <v>0.38258729025020854</v>
      </c>
      <c r="AD114" s="19">
        <f t="shared" si="58"/>
        <v>0.40328241367419687</v>
      </c>
      <c r="AE114" s="19">
        <f t="shared" si="70"/>
        <v>0.75751300071425942</v>
      </c>
      <c r="AF114" s="19">
        <f t="shared" si="70"/>
        <v>1.0712851592840456</v>
      </c>
      <c r="AG114" s="19">
        <f t="shared" si="70"/>
        <v>1.5150260014285188</v>
      </c>
      <c r="AH114" s="19">
        <f t="shared" si="70"/>
        <v>1.8555203252744847</v>
      </c>
      <c r="AI114" s="19">
        <f t="shared" si="70"/>
        <v>2.1425703185680911</v>
      </c>
      <c r="AJ114" s="19">
        <f t="shared" si="70"/>
        <v>2.3954664394458156</v>
      </c>
      <c r="AK114" s="19">
        <f t="shared" si="70"/>
        <v>2.624102009262113</v>
      </c>
      <c r="AL114" s="19">
        <f t="shared" si="70"/>
        <v>2.8343541146998028</v>
      </c>
      <c r="AM114" s="19">
        <f t="shared" si="70"/>
        <v>3.0300520028570377</v>
      </c>
      <c r="AN114" s="19">
        <f t="shared" si="70"/>
        <v>3.2138554778521362</v>
      </c>
      <c r="AO114" s="19">
        <f t="shared" si="70"/>
        <v>3.3877011268738619</v>
      </c>
      <c r="AP114" s="43">
        <f t="shared" si="59"/>
        <v>9.2999999999999999E-2</v>
      </c>
    </row>
    <row r="115" spans="1:42" x14ac:dyDescent="0.25">
      <c r="A115" s="15">
        <v>9.4E-2</v>
      </c>
      <c r="B115" s="6">
        <f t="shared" si="66"/>
        <v>1.2464513333147003</v>
      </c>
      <c r="C115" s="6">
        <f t="shared" si="40"/>
        <v>3.7323957608154892E-2</v>
      </c>
      <c r="D115" s="6">
        <f t="shared" si="60"/>
        <v>0.62322566665735013</v>
      </c>
      <c r="E115" s="6">
        <f t="shared" si="41"/>
        <v>0.58365743377429868</v>
      </c>
      <c r="F115" s="6">
        <f t="shared" si="42"/>
        <v>6.3948397550245423E-2</v>
      </c>
      <c r="G115" s="6">
        <f t="shared" si="43"/>
        <v>0.12597419877512273</v>
      </c>
      <c r="H115" s="6">
        <f t="shared" si="44"/>
        <v>4.752233879272165E-2</v>
      </c>
      <c r="I115" s="6">
        <f t="shared" si="45"/>
        <v>0.1234763813295871</v>
      </c>
      <c r="J115" s="6">
        <f t="shared" si="61"/>
        <v>3.7632111226719771E-2</v>
      </c>
      <c r="K115" s="9"/>
      <c r="L115" s="15">
        <f t="shared" si="62"/>
        <v>9.4E-2</v>
      </c>
      <c r="M115" s="6">
        <f t="shared" si="67"/>
        <v>0.15307169964109474</v>
      </c>
      <c r="N115" s="15">
        <f t="shared" si="46"/>
        <v>0.76267986662027765</v>
      </c>
      <c r="O115" s="15">
        <f t="shared" si="47"/>
        <v>9.2230588473464242E-2</v>
      </c>
      <c r="P115" s="15">
        <f t="shared" si="63"/>
        <v>0.76267986662027765</v>
      </c>
      <c r="Q115" s="15">
        <f t="shared" si="64"/>
        <v>9.4E-2</v>
      </c>
      <c r="S115" s="28">
        <f t="shared" si="65"/>
        <v>9.4E-2</v>
      </c>
      <c r="T115" s="19">
        <f t="shared" si="48"/>
        <v>9.2230588473464242E-2</v>
      </c>
      <c r="U115" s="19">
        <f t="shared" si="49"/>
        <v>0.13043374908482477</v>
      </c>
      <c r="V115" s="19">
        <f t="shared" si="50"/>
        <v>0.18446117694692848</v>
      </c>
      <c r="W115" s="19">
        <f t="shared" si="51"/>
        <v>0.22591788043660707</v>
      </c>
      <c r="X115" s="19">
        <f t="shared" si="52"/>
        <v>0.26086749816964955</v>
      </c>
      <c r="Y115" s="19">
        <f t="shared" si="53"/>
        <v>0.29165872951381921</v>
      </c>
      <c r="Z115" s="19">
        <f t="shared" si="54"/>
        <v>0.31949613049603309</v>
      </c>
      <c r="AA115" s="19">
        <f t="shared" si="55"/>
        <v>0.34509526264824503</v>
      </c>
      <c r="AB115" s="19">
        <f t="shared" si="56"/>
        <v>0.36892235389385697</v>
      </c>
      <c r="AC115" s="19">
        <f t="shared" si="57"/>
        <v>0.39130124725447429</v>
      </c>
      <c r="AD115" s="19">
        <f t="shared" si="58"/>
        <v>0.41246773086294924</v>
      </c>
      <c r="AE115" s="19">
        <f t="shared" si="70"/>
        <v>0.76267986662027765</v>
      </c>
      <c r="AF115" s="19">
        <f t="shared" si="70"/>
        <v>1.0785922111232997</v>
      </c>
      <c r="AG115" s="19">
        <f t="shared" si="70"/>
        <v>1.5253597332405553</v>
      </c>
      <c r="AH115" s="19">
        <f t="shared" si="70"/>
        <v>1.8681765103136123</v>
      </c>
      <c r="AI115" s="19">
        <f t="shared" si="70"/>
        <v>2.1571844222465995</v>
      </c>
      <c r="AJ115" s="19">
        <f t="shared" si="70"/>
        <v>2.4118055040735031</v>
      </c>
      <c r="AK115" s="19">
        <f t="shared" si="70"/>
        <v>2.6420005577923509</v>
      </c>
      <c r="AL115" s="19">
        <f t="shared" si="70"/>
        <v>2.8536867566835262</v>
      </c>
      <c r="AM115" s="19">
        <f t="shared" si="70"/>
        <v>3.0507194664811106</v>
      </c>
      <c r="AN115" s="19">
        <f t="shared" si="70"/>
        <v>3.2357766333698987</v>
      </c>
      <c r="AO115" s="19">
        <f t="shared" si="70"/>
        <v>3.4108080536668273</v>
      </c>
      <c r="AP115" s="43">
        <f t="shared" si="59"/>
        <v>9.4E-2</v>
      </c>
    </row>
    <row r="116" spans="1:42" x14ac:dyDescent="0.25">
      <c r="A116" s="15">
        <v>9.5000000000000001E-2</v>
      </c>
      <c r="B116" s="6">
        <f t="shared" si="66"/>
        <v>1.2532884232814809</v>
      </c>
      <c r="C116" s="6">
        <f t="shared" si="40"/>
        <v>3.7909002927879576E-2</v>
      </c>
      <c r="D116" s="6">
        <f t="shared" si="60"/>
        <v>0.62664421164074047</v>
      </c>
      <c r="E116" s="6">
        <f t="shared" si="41"/>
        <v>0.58642987645582978</v>
      </c>
      <c r="F116" s="6">
        <f t="shared" si="42"/>
        <v>6.4643710100494689E-2</v>
      </c>
      <c r="G116" s="6">
        <f t="shared" si="43"/>
        <v>0.12732185505024735</v>
      </c>
      <c r="H116" s="6">
        <f t="shared" si="44"/>
        <v>4.8267241629257343E-2</v>
      </c>
      <c r="I116" s="6">
        <f t="shared" si="45"/>
        <v>0.12482415502217775</v>
      </c>
      <c r="J116" s="6">
        <f t="shared" si="61"/>
        <v>3.8429219318959332E-2</v>
      </c>
      <c r="K116" s="9"/>
      <c r="L116" s="15">
        <f t="shared" si="62"/>
        <v>9.5000000000000001E-2</v>
      </c>
      <c r="M116" s="6">
        <f t="shared" si="67"/>
        <v>0.15410410929656973</v>
      </c>
      <c r="N116" s="15">
        <f t="shared" si="46"/>
        <v>0.7678238485593385</v>
      </c>
      <c r="O116" s="15">
        <f t="shared" si="47"/>
        <v>9.4308094334946801E-2</v>
      </c>
      <c r="P116" s="15">
        <f t="shared" si="63"/>
        <v>0.7678238485593385</v>
      </c>
      <c r="Q116" s="15">
        <f t="shared" si="64"/>
        <v>9.5000000000000001E-2</v>
      </c>
      <c r="S116" s="28">
        <f t="shared" si="65"/>
        <v>9.5000000000000001E-2</v>
      </c>
      <c r="T116" s="19">
        <f t="shared" si="48"/>
        <v>9.4308094334946801E-2</v>
      </c>
      <c r="U116" s="19">
        <f t="shared" si="49"/>
        <v>0.13337178605004305</v>
      </c>
      <c r="V116" s="19">
        <f t="shared" si="50"/>
        <v>0.1886161886698936</v>
      </c>
      <c r="W116" s="19">
        <f t="shared" si="51"/>
        <v>0.23100670973488055</v>
      </c>
      <c r="X116" s="19">
        <f t="shared" si="52"/>
        <v>0.26674357210008609</v>
      </c>
      <c r="Y116" s="19">
        <f t="shared" si="53"/>
        <v>0.29822837988845435</v>
      </c>
      <c r="Z116" s="19">
        <f t="shared" si="54"/>
        <v>0.32669282190625304</v>
      </c>
      <c r="AA116" s="19">
        <f t="shared" si="55"/>
        <v>0.35286857780092745</v>
      </c>
      <c r="AB116" s="19">
        <f t="shared" si="56"/>
        <v>0.37723237733978721</v>
      </c>
      <c r="AC116" s="19">
        <f t="shared" si="57"/>
        <v>0.40011535815012911</v>
      </c>
      <c r="AD116" s="19">
        <f t="shared" si="58"/>
        <v>0.42175861952280774</v>
      </c>
      <c r="AE116" s="19">
        <f t="shared" si="70"/>
        <v>0.7678238485593385</v>
      </c>
      <c r="AF116" s="19">
        <f t="shared" si="70"/>
        <v>1.0858669001461221</v>
      </c>
      <c r="AG116" s="19">
        <f t="shared" si="70"/>
        <v>1.535647697118677</v>
      </c>
      <c r="AH116" s="19">
        <f t="shared" si="70"/>
        <v>1.8807766413104041</v>
      </c>
      <c r="AI116" s="19">
        <f t="shared" si="70"/>
        <v>2.1717338002922442</v>
      </c>
      <c r="AJ116" s="19">
        <f t="shared" si="70"/>
        <v>2.4280722032437048</v>
      </c>
      <c r="AK116" s="19">
        <f t="shared" si="70"/>
        <v>2.6598198339356918</v>
      </c>
      <c r="AL116" s="19">
        <f t="shared" si="70"/>
        <v>2.8729337747032453</v>
      </c>
      <c r="AM116" s="19">
        <f t="shared" si="70"/>
        <v>3.071295394237354</v>
      </c>
      <c r="AN116" s="19">
        <f t="shared" si="70"/>
        <v>3.2576007004383665</v>
      </c>
      <c r="AO116" s="19">
        <f t="shared" si="70"/>
        <v>3.43381264024837</v>
      </c>
      <c r="AP116" s="43">
        <f t="shared" si="59"/>
        <v>9.5000000000000001E-2</v>
      </c>
    </row>
    <row r="117" spans="1:42" x14ac:dyDescent="0.25">
      <c r="A117" s="15">
        <v>9.6000000000000002E-2</v>
      </c>
      <c r="B117" s="6">
        <f t="shared" si="66"/>
        <v>1.2600933808916801</v>
      </c>
      <c r="C117" s="6">
        <f t="shared" si="40"/>
        <v>3.8496810749590049E-2</v>
      </c>
      <c r="D117" s="6">
        <f t="shared" si="60"/>
        <v>0.63004669044584005</v>
      </c>
      <c r="E117" s="6">
        <f t="shared" si="41"/>
        <v>0.58918248446470278</v>
      </c>
      <c r="F117" s="6">
        <f t="shared" si="42"/>
        <v>6.5339367283747465E-2</v>
      </c>
      <c r="G117" s="6">
        <f t="shared" si="43"/>
        <v>0.12866968364187373</v>
      </c>
      <c r="H117" s="6">
        <f t="shared" si="44"/>
        <v>4.9015661792563753E-2</v>
      </c>
      <c r="I117" s="6">
        <f t="shared" si="45"/>
        <v>0.12617210600543319</v>
      </c>
      <c r="J117" s="6">
        <f t="shared" si="61"/>
        <v>3.9234514012596408E-2</v>
      </c>
      <c r="K117" s="9"/>
      <c r="L117" s="15">
        <f t="shared" si="62"/>
        <v>9.6000000000000002E-2</v>
      </c>
      <c r="M117" s="6">
        <f t="shared" si="67"/>
        <v>0.15513198335905118</v>
      </c>
      <c r="N117" s="15">
        <f t="shared" si="46"/>
        <v>0.77294523190265985</v>
      </c>
      <c r="O117" s="15">
        <f t="shared" si="47"/>
        <v>9.6409201252029203E-2</v>
      </c>
      <c r="P117" s="15">
        <f t="shared" si="63"/>
        <v>0.77294523190265985</v>
      </c>
      <c r="Q117" s="15">
        <f t="shared" si="64"/>
        <v>9.6000000000000002E-2</v>
      </c>
      <c r="S117" s="28">
        <f t="shared" si="65"/>
        <v>9.6000000000000002E-2</v>
      </c>
      <c r="T117" s="19">
        <f t="shared" si="48"/>
        <v>9.6409201252029203E-2</v>
      </c>
      <c r="U117" s="19">
        <f t="shared" si="49"/>
        <v>0.1363431999481769</v>
      </c>
      <c r="V117" s="19">
        <f t="shared" si="50"/>
        <v>0.19281840250405841</v>
      </c>
      <c r="W117" s="19">
        <f t="shared" si="51"/>
        <v>0.23615334957676465</v>
      </c>
      <c r="X117" s="19">
        <f t="shared" si="52"/>
        <v>0.27268639989635379</v>
      </c>
      <c r="Y117" s="19">
        <f t="shared" si="53"/>
        <v>0.30487266335396934</v>
      </c>
      <c r="Z117" s="19">
        <f t="shared" si="54"/>
        <v>0.33397126977129521</v>
      </c>
      <c r="AA117" s="19">
        <f t="shared" si="55"/>
        <v>0.36073020001763062</v>
      </c>
      <c r="AB117" s="19">
        <f t="shared" si="56"/>
        <v>0.38563680500811681</v>
      </c>
      <c r="AC117" s="19">
        <f t="shared" si="57"/>
        <v>0.40902959984453063</v>
      </c>
      <c r="AD117" s="19">
        <f t="shared" si="58"/>
        <v>0.43115505531199028</v>
      </c>
      <c r="AE117" s="19">
        <f t="shared" si="70"/>
        <v>0.77294523190265985</v>
      </c>
      <c r="AF117" s="19">
        <f t="shared" si="70"/>
        <v>1.0931096299283589</v>
      </c>
      <c r="AG117" s="19">
        <f t="shared" si="70"/>
        <v>1.5458904638053197</v>
      </c>
      <c r="AH117" s="19">
        <f t="shared" si="70"/>
        <v>1.8933214172787303</v>
      </c>
      <c r="AI117" s="19">
        <f t="shared" si="70"/>
        <v>2.1862192598567178</v>
      </c>
      <c r="AJ117" s="19">
        <f t="shared" si="70"/>
        <v>2.4442674393794488</v>
      </c>
      <c r="AK117" s="19">
        <f t="shared" si="70"/>
        <v>2.6775608262470305</v>
      </c>
      <c r="AL117" s="19">
        <f t="shared" si="70"/>
        <v>2.8920962365202847</v>
      </c>
      <c r="AM117" s="19">
        <f t="shared" si="70"/>
        <v>3.0917809276106394</v>
      </c>
      <c r="AN117" s="19">
        <f t="shared" si="70"/>
        <v>3.2793288897850763</v>
      </c>
      <c r="AO117" s="19">
        <f t="shared" si="70"/>
        <v>3.456716162837373</v>
      </c>
      <c r="AP117" s="43">
        <f t="shared" si="59"/>
        <v>9.6000000000000002E-2</v>
      </c>
    </row>
    <row r="118" spans="1:42" x14ac:dyDescent="0.25">
      <c r="A118" s="15">
        <v>9.7000000000000003E-2</v>
      </c>
      <c r="B118" s="6">
        <f t="shared" si="66"/>
        <v>1.2668667326584779</v>
      </c>
      <c r="C118" s="6">
        <f t="shared" si="40"/>
        <v>3.9087361377567562E-2</v>
      </c>
      <c r="D118" s="6">
        <f t="shared" si="60"/>
        <v>0.63343336632923897</v>
      </c>
      <c r="E118" s="6">
        <f t="shared" si="41"/>
        <v>0.59191553451484946</v>
      </c>
      <c r="F118" s="6">
        <f t="shared" si="42"/>
        <v>6.6035370079625733E-2</v>
      </c>
      <c r="G118" s="6">
        <f t="shared" si="43"/>
        <v>0.13001768503981287</v>
      </c>
      <c r="H118" s="6">
        <f t="shared" si="44"/>
        <v>4.9767574205272905E-2</v>
      </c>
      <c r="I118" s="6">
        <f t="shared" si="45"/>
        <v>0.12752023492393011</v>
      </c>
      <c r="J118" s="6">
        <f t="shared" si="61"/>
        <v>4.0047990124374065E-2</v>
      </c>
      <c r="K118" s="9"/>
      <c r="L118" s="15">
        <f t="shared" si="62"/>
        <v>9.7000000000000003E-2</v>
      </c>
      <c r="M118" s="6">
        <f t="shared" si="67"/>
        <v>0.15615537772610075</v>
      </c>
      <c r="N118" s="15">
        <f t="shared" si="46"/>
        <v>0.7780442951598876</v>
      </c>
      <c r="O118" s="15">
        <f t="shared" si="47"/>
        <v>9.8533903245848764E-2</v>
      </c>
      <c r="P118" s="15">
        <f t="shared" si="63"/>
        <v>0.7780442951598876</v>
      </c>
      <c r="Q118" s="15">
        <f t="shared" si="64"/>
        <v>9.7000000000000003E-2</v>
      </c>
      <c r="S118" s="28">
        <f t="shared" si="65"/>
        <v>9.7000000000000003E-2</v>
      </c>
      <c r="T118" s="19">
        <f t="shared" si="48"/>
        <v>9.8533903245848764E-2</v>
      </c>
      <c r="U118" s="19">
        <f t="shared" si="49"/>
        <v>0.13934798232383763</v>
      </c>
      <c r="V118" s="19">
        <f t="shared" si="50"/>
        <v>0.19706780649169753</v>
      </c>
      <c r="W118" s="19">
        <f t="shared" si="51"/>
        <v>0.24135778531709667</v>
      </c>
      <c r="X118" s="19">
        <f t="shared" si="52"/>
        <v>0.27869596464767527</v>
      </c>
      <c r="Y118" s="19">
        <f t="shared" si="53"/>
        <v>0.31159156100354013</v>
      </c>
      <c r="Z118" s="19">
        <f t="shared" si="54"/>
        <v>0.34133145337977194</v>
      </c>
      <c r="AA118" s="19">
        <f t="shared" si="55"/>
        <v>0.36868010692749886</v>
      </c>
      <c r="AB118" s="19">
        <f t="shared" si="56"/>
        <v>0.39413561298339506</v>
      </c>
      <c r="AC118" s="19">
        <f t="shared" si="57"/>
        <v>0.41804394697151304</v>
      </c>
      <c r="AD118" s="19">
        <f t="shared" si="58"/>
        <v>0.44065701149220993</v>
      </c>
      <c r="AE118" s="19">
        <f t="shared" si="70"/>
        <v>0.7780442951598876</v>
      </c>
      <c r="AF118" s="19">
        <f t="shared" si="70"/>
        <v>1.1003207943421285</v>
      </c>
      <c r="AG118" s="19">
        <f t="shared" si="70"/>
        <v>1.5560885903197752</v>
      </c>
      <c r="AH118" s="19">
        <f t="shared" si="70"/>
        <v>1.9058115204251125</v>
      </c>
      <c r="AI118" s="19">
        <f t="shared" si="70"/>
        <v>2.200641588684257</v>
      </c>
      <c r="AJ118" s="19">
        <f t="shared" si="70"/>
        <v>2.4603920932055656</v>
      </c>
      <c r="AK118" s="19">
        <f t="shared" si="70"/>
        <v>2.6952244995120829</v>
      </c>
      <c r="AL118" s="19">
        <f t="shared" si="70"/>
        <v>2.9111751842223184</v>
      </c>
      <c r="AM118" s="19">
        <f t="shared" si="70"/>
        <v>3.1121771806395504</v>
      </c>
      <c r="AN118" s="19">
        <f t="shared" si="70"/>
        <v>3.3009623830263859</v>
      </c>
      <c r="AO118" s="19">
        <f t="shared" si="70"/>
        <v>3.4795198669668386</v>
      </c>
      <c r="AP118" s="43">
        <f t="shared" si="59"/>
        <v>9.7000000000000003E-2</v>
      </c>
    </row>
    <row r="119" spans="1:42" x14ac:dyDescent="0.25">
      <c r="A119" s="15">
        <v>9.8000000000000004E-2</v>
      </c>
      <c r="B119" s="6">
        <f t="shared" si="66"/>
        <v>1.2736089915398936</v>
      </c>
      <c r="C119" s="6">
        <f t="shared" si="40"/>
        <v>3.9680635389268359E-2</v>
      </c>
      <c r="D119" s="6">
        <f t="shared" si="60"/>
        <v>0.6368044957699468</v>
      </c>
      <c r="E119" s="6">
        <f t="shared" si="41"/>
        <v>0.59462929628466832</v>
      </c>
      <c r="F119" s="6">
        <f t="shared" si="42"/>
        <v>6.6731719471608331E-2</v>
      </c>
      <c r="G119" s="6">
        <f t="shared" si="43"/>
        <v>0.13136585973580417</v>
      </c>
      <c r="H119" s="6">
        <f t="shared" si="44"/>
        <v>5.0522954137834031E-2</v>
      </c>
      <c r="I119" s="6">
        <f t="shared" si="45"/>
        <v>0.12886854242726686</v>
      </c>
      <c r="J119" s="6">
        <f t="shared" si="61"/>
        <v>4.086964247202305E-2</v>
      </c>
      <c r="K119" s="9"/>
      <c r="L119" s="15">
        <f t="shared" si="62"/>
        <v>9.8000000000000004E-2</v>
      </c>
      <c r="M119" s="6">
        <f t="shared" si="67"/>
        <v>0.15717434696510008</v>
      </c>
      <c r="N119" s="15">
        <f t="shared" si="46"/>
        <v>0.78312131021304465</v>
      </c>
      <c r="O119" s="15">
        <f t="shared" si="47"/>
        <v>0.10068219381066103</v>
      </c>
      <c r="P119" s="15">
        <f t="shared" si="63"/>
        <v>0.78312131021304465</v>
      </c>
      <c r="Q119" s="15">
        <f t="shared" si="64"/>
        <v>9.8000000000000004E-2</v>
      </c>
      <c r="S119" s="28">
        <f t="shared" si="65"/>
        <v>9.8000000000000004E-2</v>
      </c>
      <c r="T119" s="19">
        <f t="shared" si="48"/>
        <v>0.10068219381066103</v>
      </c>
      <c r="U119" s="19">
        <f t="shared" si="49"/>
        <v>0.14238612397651332</v>
      </c>
      <c r="V119" s="19">
        <f t="shared" si="50"/>
        <v>0.20136438762132206</v>
      </c>
      <c r="W119" s="19">
        <f t="shared" si="51"/>
        <v>0.24662000102012219</v>
      </c>
      <c r="X119" s="19">
        <f t="shared" si="52"/>
        <v>0.28477224795302664</v>
      </c>
      <c r="Y119" s="19">
        <f t="shared" si="53"/>
        <v>0.31838505226419639</v>
      </c>
      <c r="Z119" s="19">
        <f t="shared" si="54"/>
        <v>0.34877335019512334</v>
      </c>
      <c r="AA119" s="19">
        <f t="shared" si="55"/>
        <v>0.37671827418826548</v>
      </c>
      <c r="AB119" s="19">
        <f t="shared" si="56"/>
        <v>0.40272877524264411</v>
      </c>
      <c r="AC119" s="19">
        <f t="shared" si="57"/>
        <v>0.42715837192953998</v>
      </c>
      <c r="AD119" s="19">
        <f t="shared" si="58"/>
        <v>0.45026445896889328</v>
      </c>
      <c r="AE119" s="19">
        <f t="shared" si="70"/>
        <v>0.78312131021304465</v>
      </c>
      <c r="AF119" s="19">
        <f t="shared" si="70"/>
        <v>1.1075007778866757</v>
      </c>
      <c r="AG119" s="19">
        <f t="shared" si="70"/>
        <v>1.5662426204260893</v>
      </c>
      <c r="AH119" s="19">
        <f t="shared" si="70"/>
        <v>1.9182476167217763</v>
      </c>
      <c r="AI119" s="19">
        <f t="shared" si="70"/>
        <v>2.2150015557733513</v>
      </c>
      <c r="AJ119" s="19">
        <f t="shared" si="70"/>
        <v>2.4764470244885022</v>
      </c>
      <c r="AK119" s="19">
        <f t="shared" si="70"/>
        <v>2.7128117955578026</v>
      </c>
      <c r="AL119" s="19">
        <f t="shared" si="70"/>
        <v>2.9301716350987261</v>
      </c>
      <c r="AM119" s="19">
        <f t="shared" si="70"/>
        <v>3.1324852408521786</v>
      </c>
      <c r="AN119" s="19">
        <f t="shared" si="70"/>
        <v>3.3225023336600268</v>
      </c>
      <c r="AO119" s="19">
        <f t="shared" si="70"/>
        <v>3.5022249685301361</v>
      </c>
      <c r="AP119" s="43">
        <f t="shared" si="59"/>
        <v>9.8000000000000004E-2</v>
      </c>
    </row>
    <row r="120" spans="1:42" x14ac:dyDescent="0.25">
      <c r="A120" s="15">
        <v>9.9000000000000005E-2</v>
      </c>
      <c r="B120" s="6">
        <f t="shared" si="66"/>
        <v>1.2803206574230708</v>
      </c>
      <c r="C120" s="6">
        <f t="shared" si="40"/>
        <v>4.0276613628413394E-2</v>
      </c>
      <c r="D120" s="6">
        <f t="shared" si="60"/>
        <v>0.64016032871153539</v>
      </c>
      <c r="E120" s="6">
        <f t="shared" si="41"/>
        <v>0.59732403266568801</v>
      </c>
      <c r="F120" s="6">
        <f t="shared" si="42"/>
        <v>6.7428416447050138E-2</v>
      </c>
      <c r="G120" s="6">
        <f t="shared" si="43"/>
        <v>0.13271420822352509</v>
      </c>
      <c r="H120" s="6">
        <f t="shared" si="44"/>
        <v>5.128177719971512E-2</v>
      </c>
      <c r="I120" s="6">
        <f t="shared" si="45"/>
        <v>0.1302170291701002</v>
      </c>
      <c r="J120" s="6">
        <f t="shared" si="61"/>
        <v>4.1699465874280389E-2</v>
      </c>
      <c r="K120" s="9"/>
      <c r="L120" s="15">
        <f t="shared" si="62"/>
        <v>9.9000000000000005E-2</v>
      </c>
      <c r="M120" s="6">
        <f t="shared" si="67"/>
        <v>0.15818894435813793</v>
      </c>
      <c r="N120" s="15">
        <f t="shared" si="46"/>
        <v>0.78817654254018121</v>
      </c>
      <c r="O120" s="15">
        <f t="shared" si="47"/>
        <v>0.10285406592257755</v>
      </c>
      <c r="P120" s="15">
        <f t="shared" si="63"/>
        <v>0.78817654254018121</v>
      </c>
      <c r="Q120" s="15">
        <f t="shared" si="64"/>
        <v>9.9000000000000005E-2</v>
      </c>
      <c r="S120" s="28">
        <f t="shared" si="65"/>
        <v>9.9000000000000005E-2</v>
      </c>
      <c r="T120" s="19">
        <f t="shared" si="48"/>
        <v>0.10285406592257755</v>
      </c>
      <c r="U120" s="19">
        <f t="shared" si="49"/>
        <v>0.14545761497292556</v>
      </c>
      <c r="V120" s="19">
        <f t="shared" si="50"/>
        <v>0.2057081318451551</v>
      </c>
      <c r="W120" s="19">
        <f t="shared" si="51"/>
        <v>0.25193997948089852</v>
      </c>
      <c r="X120" s="19">
        <f t="shared" si="52"/>
        <v>0.29091522994585112</v>
      </c>
      <c r="Y120" s="19">
        <f t="shared" si="53"/>
        <v>0.3252531149244528</v>
      </c>
      <c r="Z120" s="19">
        <f t="shared" si="54"/>
        <v>0.35629693588588607</v>
      </c>
      <c r="AA120" s="19">
        <f t="shared" si="55"/>
        <v>0.38484467551894624</v>
      </c>
      <c r="AB120" s="19">
        <f t="shared" si="56"/>
        <v>0.4114162636903102</v>
      </c>
      <c r="AC120" s="19">
        <f t="shared" si="57"/>
        <v>0.43637284491877665</v>
      </c>
      <c r="AD120" s="19">
        <f t="shared" si="58"/>
        <v>0.45997736633025604</v>
      </c>
      <c r="AE120" s="19">
        <f t="shared" si="70"/>
        <v>0.78817654254018121</v>
      </c>
      <c r="AF120" s="19">
        <f t="shared" si="70"/>
        <v>1.114649956004659</v>
      </c>
      <c r="AG120" s="19">
        <f t="shared" si="70"/>
        <v>1.5763530850803624</v>
      </c>
      <c r="AH120" s="19">
        <f t="shared" si="70"/>
        <v>1.9306303564544831</v>
      </c>
      <c r="AI120" s="19">
        <f t="shared" si="70"/>
        <v>2.229299912009318</v>
      </c>
      <c r="AJ120" s="19">
        <f t="shared" si="70"/>
        <v>2.4924330727435673</v>
      </c>
      <c r="AK120" s="19">
        <f t="shared" si="70"/>
        <v>2.7303236340271333</v>
      </c>
      <c r="AL120" s="19">
        <f t="shared" si="70"/>
        <v>2.9490865824774151</v>
      </c>
      <c r="AM120" s="19">
        <f t="shared" si="70"/>
        <v>3.1527061701607249</v>
      </c>
      <c r="AN120" s="19">
        <f t="shared" si="70"/>
        <v>3.3439498680139765</v>
      </c>
      <c r="AO120" s="19">
        <f t="shared" si="70"/>
        <v>3.5248326547811999</v>
      </c>
      <c r="AP120" s="43">
        <f t="shared" si="59"/>
        <v>9.9000000000000005E-2</v>
      </c>
    </row>
    <row r="121" spans="1:42" x14ac:dyDescent="0.25">
      <c r="A121" s="15">
        <v>0.1</v>
      </c>
      <c r="B121" s="6">
        <f t="shared" si="66"/>
        <v>1.2870022175865685</v>
      </c>
      <c r="C121" s="6">
        <f t="shared" si="40"/>
        <v>4.0875277198321083E-2</v>
      </c>
      <c r="D121" s="6">
        <f t="shared" si="60"/>
        <v>0.64350110879328426</v>
      </c>
      <c r="E121" s="6">
        <f t="shared" si="41"/>
        <v>0.59999999999999987</v>
      </c>
      <c r="F121" s="6">
        <f t="shared" si="42"/>
        <v>6.8125461997201819E-2</v>
      </c>
      <c r="G121" s="6">
        <f t="shared" si="43"/>
        <v>0.13406273099860092</v>
      </c>
      <c r="H121" s="6">
        <f t="shared" si="44"/>
        <v>5.2044019330913911E-2</v>
      </c>
      <c r="I121" s="6">
        <f t="shared" si="45"/>
        <v>0.13156569581218222</v>
      </c>
      <c r="J121" s="6">
        <f t="shared" si="61"/>
        <v>4.2537455150908295E-2</v>
      </c>
      <c r="K121" s="9"/>
      <c r="L121" s="15">
        <f t="shared" si="62"/>
        <v>0.1</v>
      </c>
      <c r="M121" s="6">
        <f t="shared" si="67"/>
        <v>0.15919922194494299</v>
      </c>
      <c r="N121" s="15">
        <f t="shared" si="46"/>
        <v>0.79321025142928725</v>
      </c>
      <c r="O121" s="15">
        <f t="shared" si="47"/>
        <v>0.10504951204805955</v>
      </c>
      <c r="P121" s="15">
        <f t="shared" si="63"/>
        <v>0.79321025142928725</v>
      </c>
      <c r="Q121" s="15">
        <f t="shared" si="64"/>
        <v>0.1</v>
      </c>
      <c r="S121" s="28">
        <f t="shared" si="65"/>
        <v>0.1</v>
      </c>
      <c r="T121" s="19">
        <f t="shared" si="48"/>
        <v>0.10504951204805955</v>
      </c>
      <c r="U121" s="19">
        <f t="shared" si="49"/>
        <v>0.14856244465904161</v>
      </c>
      <c r="V121" s="19">
        <f t="shared" si="50"/>
        <v>0.21009902409611911</v>
      </c>
      <c r="W121" s="19">
        <f t="shared" si="51"/>
        <v>0.25731770224609968</v>
      </c>
      <c r="X121" s="19">
        <f t="shared" si="52"/>
        <v>0.29712488931808323</v>
      </c>
      <c r="Y121" s="19">
        <f t="shared" si="53"/>
        <v>0.33219572516116769</v>
      </c>
      <c r="Z121" s="19">
        <f t="shared" si="54"/>
        <v>0.36390218435511607</v>
      </c>
      <c r="AA121" s="19">
        <f t="shared" si="55"/>
        <v>0.39305928273162011</v>
      </c>
      <c r="AB121" s="19">
        <f t="shared" si="56"/>
        <v>0.42019804819223822</v>
      </c>
      <c r="AC121" s="19">
        <f t="shared" si="57"/>
        <v>0.4456873339771249</v>
      </c>
      <c r="AD121" s="19">
        <f t="shared" si="58"/>
        <v>0.46979569988528863</v>
      </c>
      <c r="AE121" s="19">
        <f t="shared" si="70"/>
        <v>0.79321025142928725</v>
      </c>
      <c r="AF121" s="19">
        <f t="shared" si="70"/>
        <v>1.1217686953846706</v>
      </c>
      <c r="AG121" s="19">
        <f t="shared" si="70"/>
        <v>1.5864205028585745</v>
      </c>
      <c r="AH121" s="19">
        <f t="shared" si="70"/>
        <v>1.9429603747465047</v>
      </c>
      <c r="AI121" s="19">
        <f t="shared" si="70"/>
        <v>2.2435373907693412</v>
      </c>
      <c r="AJ121" s="19">
        <f t="shared" si="70"/>
        <v>2.5083510579113781</v>
      </c>
      <c r="AK121" s="19">
        <f t="shared" si="70"/>
        <v>2.7477609131200187</v>
      </c>
      <c r="AL121" s="19">
        <f t="shared" si="70"/>
        <v>2.9679209965252076</v>
      </c>
      <c r="AM121" s="19">
        <f t="shared" si="70"/>
        <v>3.172841005717149</v>
      </c>
      <c r="AN121" s="19">
        <f t="shared" si="70"/>
        <v>3.3653060861540118</v>
      </c>
      <c r="AO121" s="19">
        <f t="shared" si="70"/>
        <v>3.5473440852911722</v>
      </c>
      <c r="AP121" s="43">
        <f t="shared" si="59"/>
        <v>0.1</v>
      </c>
    </row>
    <row r="122" spans="1:42" x14ac:dyDescent="0.25">
      <c r="A122" s="15">
        <v>0.10100000000000001</v>
      </c>
      <c r="B122" s="6">
        <f t="shared" si="66"/>
        <v>1.2936541471418757</v>
      </c>
      <c r="C122" s="6">
        <f t="shared" si="40"/>
        <v>4.1476607455472145E-2</v>
      </c>
      <c r="D122" s="6">
        <f t="shared" si="60"/>
        <v>0.64682707357093783</v>
      </c>
      <c r="E122" s="6">
        <f t="shared" si="41"/>
        <v>0.60265744830707924</v>
      </c>
      <c r="F122" s="6">
        <f t="shared" si="42"/>
        <v>6.8822857117229352E-2</v>
      </c>
      <c r="G122" s="6">
        <f t="shared" si="43"/>
        <v>0.13541142855861468</v>
      </c>
      <c r="H122" s="6">
        <f t="shared" si="44"/>
        <v>5.2809656793764412E-2</v>
      </c>
      <c r="I122" s="6">
        <f t="shared" si="45"/>
        <v>0.1329145430183972</v>
      </c>
      <c r="J122" s="6">
        <f t="shared" si="61"/>
        <v>4.3383605122713109E-2</v>
      </c>
      <c r="K122" s="9"/>
      <c r="L122" s="15">
        <f t="shared" si="62"/>
        <v>0.10100000000000001</v>
      </c>
      <c r="M122" s="6">
        <f t="shared" si="67"/>
        <v>0.16020523056396413</v>
      </c>
      <c r="N122" s="15">
        <f t="shared" si="46"/>
        <v>0.79822269018297509</v>
      </c>
      <c r="O122" s="15">
        <f t="shared" si="47"/>
        <v>0.10726852415217551</v>
      </c>
      <c r="P122" s="15">
        <f t="shared" si="63"/>
        <v>0.79822269018297509</v>
      </c>
      <c r="Q122" s="15">
        <f t="shared" si="64"/>
        <v>0.10100000000000001</v>
      </c>
      <c r="S122" s="28">
        <f t="shared" si="65"/>
        <v>0.10100000000000001</v>
      </c>
      <c r="T122" s="19">
        <f t="shared" si="48"/>
        <v>0.10726852415217551</v>
      </c>
      <c r="U122" s="19">
        <f t="shared" si="49"/>
        <v>0.15170060167175251</v>
      </c>
      <c r="V122" s="19">
        <f t="shared" si="50"/>
        <v>0.21453704830435102</v>
      </c>
      <c r="W122" s="19">
        <f t="shared" si="51"/>
        <v>0.26275314963424351</v>
      </c>
      <c r="X122" s="19">
        <f t="shared" si="52"/>
        <v>0.30340120334350501</v>
      </c>
      <c r="Y122" s="19">
        <f t="shared" si="53"/>
        <v>0.33921285756565678</v>
      </c>
      <c r="Z122" s="19">
        <f t="shared" si="54"/>
        <v>0.37158906776899436</v>
      </c>
      <c r="AA122" s="19">
        <f t="shared" si="55"/>
        <v>0.40136206576232636</v>
      </c>
      <c r="AB122" s="19">
        <f t="shared" si="56"/>
        <v>0.42907409660870205</v>
      </c>
      <c r="AC122" s="19">
        <f t="shared" si="57"/>
        <v>0.45510180501525754</v>
      </c>
      <c r="AD122" s="19">
        <f t="shared" si="58"/>
        <v>0.47971942370068482</v>
      </c>
      <c r="AE122" s="19">
        <f t="shared" ref="AE122:AO131" si="71">$M122*AE$21^0.5/RMannings_n*(Diameter/1000)^(2/3)</f>
        <v>0.79822269018297509</v>
      </c>
      <c r="AF122" s="19">
        <f t="shared" si="71"/>
        <v>1.1288573542507006</v>
      </c>
      <c r="AG122" s="19">
        <f t="shared" si="71"/>
        <v>1.5964453803659502</v>
      </c>
      <c r="AH122" s="19">
        <f t="shared" si="71"/>
        <v>1.955238292059992</v>
      </c>
      <c r="AI122" s="19">
        <f t="shared" si="71"/>
        <v>2.2577147085014011</v>
      </c>
      <c r="AJ122" s="19">
        <f t="shared" si="71"/>
        <v>2.5242017810051269</v>
      </c>
      <c r="AK122" s="19">
        <f t="shared" si="71"/>
        <v>2.7651245103024471</v>
      </c>
      <c r="AL122" s="19">
        <f t="shared" si="71"/>
        <v>2.9866758250136956</v>
      </c>
      <c r="AM122" s="19">
        <f t="shared" si="71"/>
        <v>3.1928907607319004</v>
      </c>
      <c r="AN122" s="19">
        <f t="shared" si="71"/>
        <v>3.3865720627521014</v>
      </c>
      <c r="AO122" s="19">
        <f t="shared" si="71"/>
        <v>3.5697603928637727</v>
      </c>
      <c r="AP122" s="43">
        <f t="shared" si="59"/>
        <v>0.10100000000000001</v>
      </c>
    </row>
    <row r="123" spans="1:42" x14ac:dyDescent="0.25">
      <c r="A123" s="15">
        <v>0.10199999999999999</v>
      </c>
      <c r="B123" s="6">
        <f t="shared" si="66"/>
        <v>1.3002769094552715</v>
      </c>
      <c r="C123" s="6">
        <f t="shared" si="40"/>
        <v>4.2080586003296241E-2</v>
      </c>
      <c r="D123" s="6">
        <f t="shared" si="60"/>
        <v>0.65013845472763576</v>
      </c>
      <c r="E123" s="6">
        <f t="shared" si="41"/>
        <v>0.60529662150056629</v>
      </c>
      <c r="F123" s="6">
        <f t="shared" si="42"/>
        <v>6.9520602806234025E-2</v>
      </c>
      <c r="G123" s="6">
        <f t="shared" si="43"/>
        <v>0.13676030140311701</v>
      </c>
      <c r="H123" s="6">
        <f t="shared" si="44"/>
        <v>5.3578666165025768E-2</v>
      </c>
      <c r="I123" s="6">
        <f t="shared" si="45"/>
        <v>0.13426357145879836</v>
      </c>
      <c r="J123" s="6">
        <f t="shared" si="61"/>
        <v>4.4237910611564582E-2</v>
      </c>
      <c r="K123" s="9"/>
      <c r="L123" s="15">
        <f t="shared" si="62"/>
        <v>0.10199999999999999</v>
      </c>
      <c r="M123" s="6">
        <f t="shared" si="67"/>
        <v>0.16120701989169781</v>
      </c>
      <c r="N123" s="15">
        <f t="shared" si="46"/>
        <v>0.80321410631442847</v>
      </c>
      <c r="O123" s="15">
        <f t="shared" si="47"/>
        <v>0.10951109370663313</v>
      </c>
      <c r="P123" s="15">
        <f t="shared" si="63"/>
        <v>0.80321410631442847</v>
      </c>
      <c r="Q123" s="15">
        <f t="shared" si="64"/>
        <v>0.10199999999999999</v>
      </c>
      <c r="S123" s="28">
        <f t="shared" si="65"/>
        <v>0.10199999999999999</v>
      </c>
      <c r="T123" s="19">
        <f t="shared" si="48"/>
        <v>0.10951109370663313</v>
      </c>
      <c r="U123" s="19">
        <f t="shared" si="49"/>
        <v>0.15487207395023145</v>
      </c>
      <c r="V123" s="19">
        <f t="shared" si="50"/>
        <v>0.21902218741326626</v>
      </c>
      <c r="W123" s="19">
        <f t="shared" si="51"/>
        <v>0.26824630075536526</v>
      </c>
      <c r="X123" s="19">
        <f t="shared" si="52"/>
        <v>0.3097441479004629</v>
      </c>
      <c r="Y123" s="19">
        <f t="shared" si="53"/>
        <v>0.3463044851690919</v>
      </c>
      <c r="Z123" s="19">
        <f t="shared" si="54"/>
        <v>0.37935755658464987</v>
      </c>
      <c r="AA123" s="19">
        <f t="shared" si="55"/>
        <v>0.40975299270111715</v>
      </c>
      <c r="AB123" s="19">
        <f t="shared" si="56"/>
        <v>0.43804437482653252</v>
      </c>
      <c r="AC123" s="19">
        <f t="shared" si="57"/>
        <v>0.46461622185069429</v>
      </c>
      <c r="AD123" s="19">
        <f t="shared" si="58"/>
        <v>0.48974849963676215</v>
      </c>
      <c r="AE123" s="19">
        <f t="shared" si="71"/>
        <v>0.80321410631442847</v>
      </c>
      <c r="AF123" s="19">
        <f t="shared" si="71"/>
        <v>1.1359162826392497</v>
      </c>
      <c r="AG123" s="19">
        <f t="shared" si="71"/>
        <v>1.6064282126288569</v>
      </c>
      <c r="AH123" s="19">
        <f t="shared" si="71"/>
        <v>1.9674647146759492</v>
      </c>
      <c r="AI123" s="19">
        <f t="shared" si="71"/>
        <v>2.2718325652784994</v>
      </c>
      <c r="AJ123" s="19">
        <f t="shared" si="71"/>
        <v>2.5399860247302266</v>
      </c>
      <c r="AK123" s="19">
        <f t="shared" si="71"/>
        <v>2.78241528298524</v>
      </c>
      <c r="AL123" s="19">
        <f t="shared" si="71"/>
        <v>3.0053519940524116</v>
      </c>
      <c r="AM123" s="19">
        <f t="shared" si="71"/>
        <v>3.2128564252577139</v>
      </c>
      <c r="AN123" s="19">
        <f t="shared" si="71"/>
        <v>3.4077488479177487</v>
      </c>
      <c r="AO123" s="19">
        <f t="shared" si="71"/>
        <v>3.59208268441161</v>
      </c>
      <c r="AP123" s="43">
        <f t="shared" si="59"/>
        <v>0.10199999999999999</v>
      </c>
    </row>
    <row r="124" spans="1:42" x14ac:dyDescent="0.25">
      <c r="A124" s="15">
        <v>0.10299999999999999</v>
      </c>
      <c r="B124" s="6">
        <f t="shared" si="66"/>
        <v>1.3068709565510945</v>
      </c>
      <c r="C124" s="6">
        <f t="shared" si="40"/>
        <v>4.2687194686170438E-2</v>
      </c>
      <c r="D124" s="6">
        <f t="shared" si="60"/>
        <v>0.65343547827554727</v>
      </c>
      <c r="E124" s="6">
        <f t="shared" si="41"/>
        <v>0.60791775759554845</v>
      </c>
      <c r="F124" s="6">
        <f t="shared" si="42"/>
        <v>7.02187000672721E-2</v>
      </c>
      <c r="G124" s="6">
        <f t="shared" si="43"/>
        <v>0.13810935003363606</v>
      </c>
      <c r="H124" s="6">
        <f t="shared" si="44"/>
        <v>5.4351024328240904E-2</v>
      </c>
      <c r="I124" s="6">
        <f t="shared" si="45"/>
        <v>0.13561278180864461</v>
      </c>
      <c r="J124" s="6">
        <f t="shared" si="61"/>
        <v>4.5100366440414971E-2</v>
      </c>
      <c r="K124" s="9"/>
      <c r="L124" s="15">
        <f t="shared" si="62"/>
        <v>0.10299999999999999</v>
      </c>
      <c r="M124" s="6">
        <f t="shared" si="67"/>
        <v>0.16220463848035147</v>
      </c>
      <c r="N124" s="15">
        <f t="shared" si="46"/>
        <v>0.80818474173505983</v>
      </c>
      <c r="O124" s="15">
        <f t="shared" si="47"/>
        <v>0.11177721169759147</v>
      </c>
      <c r="P124" s="15">
        <f t="shared" si="63"/>
        <v>0.80818474173505983</v>
      </c>
      <c r="Q124" s="15">
        <f t="shared" si="64"/>
        <v>0.10299999999999999</v>
      </c>
      <c r="S124" s="28">
        <f t="shared" si="65"/>
        <v>0.10299999999999999</v>
      </c>
      <c r="T124" s="19">
        <f t="shared" si="48"/>
        <v>0.11177721169759147</v>
      </c>
      <c r="U124" s="19">
        <f t="shared" si="49"/>
        <v>0.15807684874698241</v>
      </c>
      <c r="V124" s="19">
        <f t="shared" si="50"/>
        <v>0.22355442339518294</v>
      </c>
      <c r="W124" s="19">
        <f t="shared" si="51"/>
        <v>0.27379713353015417</v>
      </c>
      <c r="X124" s="19">
        <f t="shared" si="52"/>
        <v>0.31615369749396482</v>
      </c>
      <c r="Y124" s="19">
        <f t="shared" si="53"/>
        <v>0.35347057946720517</v>
      </c>
      <c r="Z124" s="19">
        <f t="shared" si="54"/>
        <v>0.38720761957722133</v>
      </c>
      <c r="AA124" s="19">
        <f t="shared" si="55"/>
        <v>0.41823202982128777</v>
      </c>
      <c r="AB124" s="19">
        <f t="shared" si="56"/>
        <v>0.44710884679036589</v>
      </c>
      <c r="AC124" s="19">
        <f t="shared" si="57"/>
        <v>0.47423054624094735</v>
      </c>
      <c r="AD124" s="19">
        <f t="shared" si="58"/>
        <v>0.49988288738239839</v>
      </c>
      <c r="AE124" s="19">
        <f t="shared" si="71"/>
        <v>0.80818474173505983</v>
      </c>
      <c r="AF124" s="19">
        <f t="shared" si="71"/>
        <v>1.1429458226647187</v>
      </c>
      <c r="AG124" s="19">
        <f t="shared" si="71"/>
        <v>1.6163694834701197</v>
      </c>
      <c r="AH124" s="19">
        <f t="shared" si="71"/>
        <v>1.9796402351539009</v>
      </c>
      <c r="AI124" s="19">
        <f t="shared" si="71"/>
        <v>2.2858916453294373</v>
      </c>
      <c r="AJ124" s="19">
        <f t="shared" si="71"/>
        <v>2.5557045540777308</v>
      </c>
      <c r="AK124" s="19">
        <f t="shared" si="71"/>
        <v>2.7996340691741097</v>
      </c>
      <c r="AL124" s="19">
        <f t="shared" si="71"/>
        <v>3.0239504087909768</v>
      </c>
      <c r="AM124" s="19">
        <f t="shared" si="71"/>
        <v>3.2327389669402393</v>
      </c>
      <c r="AN124" s="19">
        <f t="shared" si="71"/>
        <v>3.4288374679941565</v>
      </c>
      <c r="AO124" s="19">
        <f t="shared" si="71"/>
        <v>3.6143120417954102</v>
      </c>
      <c r="AP124" s="43">
        <f t="shared" si="59"/>
        <v>0.10299999999999999</v>
      </c>
    </row>
    <row r="125" spans="1:42" x14ac:dyDescent="0.25">
      <c r="A125" s="15">
        <v>0.104</v>
      </c>
      <c r="B125" s="6">
        <f t="shared" si="66"/>
        <v>1.3134367294974081</v>
      </c>
      <c r="C125" s="6">
        <f t="shared" si="40"/>
        <v>4.3296415583620657E-2</v>
      </c>
      <c r="D125" s="6">
        <f t="shared" si="60"/>
        <v>0.65671836474870404</v>
      </c>
      <c r="E125" s="6">
        <f t="shared" si="41"/>
        <v>0.6105210889068452</v>
      </c>
      <c r="F125" s="6">
        <f t="shared" si="42"/>
        <v>7.091714990737516E-2</v>
      </c>
      <c r="G125" s="6">
        <f t="shared" si="43"/>
        <v>0.13945857495368758</v>
      </c>
      <c r="H125" s="6">
        <f t="shared" si="44"/>
        <v>5.512670846635357E-2</v>
      </c>
      <c r="I125" s="6">
        <f t="shared" si="45"/>
        <v>0.13696217474843733</v>
      </c>
      <c r="J125" s="6">
        <f t="shared" si="61"/>
        <v>4.5970967433318619E-2</v>
      </c>
      <c r="K125" s="9"/>
      <c r="L125" s="15">
        <f t="shared" si="62"/>
        <v>0.104</v>
      </c>
      <c r="M125" s="6">
        <f t="shared" si="67"/>
        <v>0.16319813379393139</v>
      </c>
      <c r="N125" s="15">
        <f t="shared" si="46"/>
        <v>0.81313483293431887</v>
      </c>
      <c r="O125" s="15">
        <f t="shared" si="47"/>
        <v>0.1140668686332648</v>
      </c>
      <c r="P125" s="15">
        <f t="shared" si="63"/>
        <v>0.81313483293431887</v>
      </c>
      <c r="Q125" s="15">
        <f t="shared" si="64"/>
        <v>0.104</v>
      </c>
      <c r="S125" s="28">
        <f t="shared" si="65"/>
        <v>0.104</v>
      </c>
      <c r="T125" s="19">
        <f t="shared" si="48"/>
        <v>0.1140668686332648</v>
      </c>
      <c r="U125" s="19">
        <f t="shared" si="49"/>
        <v>0.16131491263859329</v>
      </c>
      <c r="V125" s="19">
        <f t="shared" si="50"/>
        <v>0.22813373726652961</v>
      </c>
      <c r="W125" s="19">
        <f t="shared" si="51"/>
        <v>0.27940562470857844</v>
      </c>
      <c r="X125" s="19">
        <f t="shared" si="52"/>
        <v>0.32262982527718659</v>
      </c>
      <c r="Y125" s="19">
        <f t="shared" si="53"/>
        <v>0.36071111044433452</v>
      </c>
      <c r="Z125" s="19">
        <f t="shared" si="54"/>
        <v>0.39513922386619871</v>
      </c>
      <c r="AA125" s="19">
        <f t="shared" si="55"/>
        <v>0.42679914160782811</v>
      </c>
      <c r="AB125" s="19">
        <f t="shared" si="56"/>
        <v>0.45626747453305921</v>
      </c>
      <c r="AC125" s="19">
        <f t="shared" si="57"/>
        <v>0.4839447379157798</v>
      </c>
      <c r="AD125" s="19">
        <f t="shared" si="58"/>
        <v>0.51012254448903727</v>
      </c>
      <c r="AE125" s="19">
        <f t="shared" si="71"/>
        <v>0.81313483293431887</v>
      </c>
      <c r="AF125" s="19">
        <f t="shared" si="71"/>
        <v>1.1499463087736947</v>
      </c>
      <c r="AG125" s="19">
        <f t="shared" si="71"/>
        <v>1.6262696658686377</v>
      </c>
      <c r="AH125" s="19">
        <f t="shared" si="71"/>
        <v>1.9917654327723273</v>
      </c>
      <c r="AI125" s="19">
        <f t="shared" si="71"/>
        <v>2.2998926175473895</v>
      </c>
      <c r="AJ125" s="19">
        <f t="shared" si="71"/>
        <v>2.5713581168929438</v>
      </c>
      <c r="AK125" s="19">
        <f t="shared" si="71"/>
        <v>2.8167816880925423</v>
      </c>
      <c r="AL125" s="19">
        <f t="shared" si="71"/>
        <v>3.0424719540918894</v>
      </c>
      <c r="AM125" s="19">
        <f t="shared" si="71"/>
        <v>3.2525393317372755</v>
      </c>
      <c r="AN125" s="19">
        <f t="shared" si="71"/>
        <v>3.4498389263210836</v>
      </c>
      <c r="AO125" s="19">
        <f t="shared" si="71"/>
        <v>3.6364495226281437</v>
      </c>
      <c r="AP125" s="43">
        <f t="shared" si="59"/>
        <v>0.104</v>
      </c>
    </row>
    <row r="126" spans="1:42" x14ac:dyDescent="0.25">
      <c r="A126" s="15">
        <v>0.105</v>
      </c>
      <c r="B126" s="6">
        <f t="shared" si="66"/>
        <v>1.3199746587749968</v>
      </c>
      <c r="C126" s="6">
        <f t="shared" si="40"/>
        <v>4.3908231004716886E-2</v>
      </c>
      <c r="D126" s="6">
        <f t="shared" si="60"/>
        <v>0.65998732938749838</v>
      </c>
      <c r="E126" s="6">
        <f t="shared" si="41"/>
        <v>0.61310684223877321</v>
      </c>
      <c r="F126" s="6">
        <f t="shared" si="42"/>
        <v>7.1615953337570024E-2</v>
      </c>
      <c r="G126" s="6">
        <f t="shared" si="43"/>
        <v>0.140807976668785</v>
      </c>
      <c r="H126" s="6">
        <f t="shared" si="44"/>
        <v>5.5905696054572088E-2</v>
      </c>
      <c r="I126" s="6">
        <f t="shared" si="45"/>
        <v>0.13831175096395701</v>
      </c>
      <c r="J126" s="6">
        <f t="shared" si="61"/>
        <v>4.6849708415451441E-2</v>
      </c>
      <c r="K126" s="9"/>
      <c r="L126" s="15">
        <f t="shared" si="62"/>
        <v>0.105</v>
      </c>
      <c r="M126" s="6">
        <f t="shared" si="67"/>
        <v>0.16418755224283316</v>
      </c>
      <c r="N126" s="15">
        <f t="shared" si="46"/>
        <v>0.81806461115203888</v>
      </c>
      <c r="O126" s="15">
        <f t="shared" si="47"/>
        <v>0.11638005455132228</v>
      </c>
      <c r="P126" s="15">
        <f t="shared" si="63"/>
        <v>0.81806461115203888</v>
      </c>
      <c r="Q126" s="15">
        <f t="shared" si="64"/>
        <v>0.105</v>
      </c>
      <c r="S126" s="28">
        <f t="shared" si="65"/>
        <v>0.105</v>
      </c>
      <c r="T126" s="19">
        <f t="shared" si="48"/>
        <v>0.11638005455132228</v>
      </c>
      <c r="U126" s="19">
        <f t="shared" si="49"/>
        <v>0.16458625153620066</v>
      </c>
      <c r="V126" s="19">
        <f t="shared" si="50"/>
        <v>0.23276010910264455</v>
      </c>
      <c r="W126" s="19">
        <f t="shared" si="51"/>
        <v>0.28507174988801059</v>
      </c>
      <c r="X126" s="19">
        <f t="shared" si="52"/>
        <v>0.32917250307240131</v>
      </c>
      <c r="Y126" s="19">
        <f t="shared" si="53"/>
        <v>0.36802604659682375</v>
      </c>
      <c r="Z126" s="19">
        <f t="shared" si="54"/>
        <v>0.40315233494105557</v>
      </c>
      <c r="AA126" s="19">
        <f t="shared" si="55"/>
        <v>0.43545429078510928</v>
      </c>
      <c r="AB126" s="19">
        <f t="shared" si="56"/>
        <v>0.4655202182052891</v>
      </c>
      <c r="AC126" s="19">
        <f t="shared" si="57"/>
        <v>0.49375875460860186</v>
      </c>
      <c r="AD126" s="19">
        <f t="shared" si="58"/>
        <v>0.52046742640378074</v>
      </c>
      <c r="AE126" s="19">
        <f t="shared" si="71"/>
        <v>0.81806461115203888</v>
      </c>
      <c r="AF126" s="19">
        <f t="shared" si="71"/>
        <v>1.1569180679886859</v>
      </c>
      <c r="AG126" s="19">
        <f t="shared" si="71"/>
        <v>1.6361292223040778</v>
      </c>
      <c r="AH126" s="19">
        <f t="shared" si="71"/>
        <v>2.003840873950828</v>
      </c>
      <c r="AI126" s="19">
        <f t="shared" si="71"/>
        <v>2.3138361359773718</v>
      </c>
      <c r="AJ126" s="19">
        <f t="shared" si="71"/>
        <v>2.5869474444204243</v>
      </c>
      <c r="AK126" s="19">
        <f t="shared" si="71"/>
        <v>2.8338589407788173</v>
      </c>
      <c r="AL126" s="19">
        <f t="shared" si="71"/>
        <v>3.0609174951753784</v>
      </c>
      <c r="AM126" s="19">
        <f t="shared" si="71"/>
        <v>3.2722584446081555</v>
      </c>
      <c r="AN126" s="19">
        <f t="shared" si="71"/>
        <v>3.4707542039660568</v>
      </c>
      <c r="AO126" s="19">
        <f t="shared" si="71"/>
        <v>3.6584961610457829</v>
      </c>
      <c r="AP126" s="43">
        <f t="shared" si="59"/>
        <v>0.105</v>
      </c>
    </row>
    <row r="127" spans="1:42" x14ac:dyDescent="0.25">
      <c r="A127" s="15">
        <v>0.106</v>
      </c>
      <c r="B127" s="6">
        <f t="shared" si="66"/>
        <v>1.3264851646305598</v>
      </c>
      <c r="C127" s="6">
        <f t="shared" si="40"/>
        <v>4.4522623482654178E-2</v>
      </c>
      <c r="D127" s="6">
        <f t="shared" si="60"/>
        <v>0.66324258231527988</v>
      </c>
      <c r="E127" s="6">
        <f t="shared" si="41"/>
        <v>0.61567523906683141</v>
      </c>
      <c r="F127" s="6">
        <f t="shared" si="42"/>
        <v>7.2315111372899074E-2</v>
      </c>
      <c r="G127" s="6">
        <f t="shared" si="43"/>
        <v>0.14215755568644953</v>
      </c>
      <c r="H127" s="6">
        <f t="shared" si="44"/>
        <v>5.668796485346967E-2</v>
      </c>
      <c r="I127" s="6">
        <f t="shared" si="45"/>
        <v>0.13966151114629985</v>
      </c>
      <c r="J127" s="6">
        <f t="shared" si="61"/>
        <v>4.7736584213130553E-2</v>
      </c>
      <c r="K127" s="9"/>
      <c r="L127" s="15">
        <f t="shared" si="62"/>
        <v>0.106</v>
      </c>
      <c r="M127" s="6">
        <f t="shared" si="67"/>
        <v>0.16517293921701204</v>
      </c>
      <c r="N127" s="15">
        <f t="shared" si="46"/>
        <v>0.82297430254370829</v>
      </c>
      <c r="O127" s="15">
        <f t="shared" si="47"/>
        <v>0.1187167590260932</v>
      </c>
      <c r="P127" s="15">
        <f t="shared" si="63"/>
        <v>0.82297430254370829</v>
      </c>
      <c r="Q127" s="15">
        <f t="shared" si="64"/>
        <v>0.106</v>
      </c>
      <c r="S127" s="28">
        <f t="shared" si="65"/>
        <v>0.106</v>
      </c>
      <c r="T127" s="19">
        <f t="shared" si="48"/>
        <v>0.1187167590260932</v>
      </c>
      <c r="U127" s="19">
        <f t="shared" si="49"/>
        <v>0.16789085069567955</v>
      </c>
      <c r="V127" s="19">
        <f t="shared" si="50"/>
        <v>0.2374335180521864</v>
      </c>
      <c r="W127" s="19">
        <f t="shared" si="51"/>
        <v>0.29079548353087753</v>
      </c>
      <c r="X127" s="19">
        <f t="shared" si="52"/>
        <v>0.3357817013913591</v>
      </c>
      <c r="Y127" s="19">
        <f t="shared" si="53"/>
        <v>0.37541535495580725</v>
      </c>
      <c r="Z127" s="19">
        <f t="shared" si="54"/>
        <v>0.41124691668620905</v>
      </c>
      <c r="AA127" s="19">
        <f t="shared" si="55"/>
        <v>0.44419743834384373</v>
      </c>
      <c r="AB127" s="19">
        <f t="shared" si="56"/>
        <v>0.47486703610437281</v>
      </c>
      <c r="AC127" s="19">
        <f t="shared" si="57"/>
        <v>0.50367255208703876</v>
      </c>
      <c r="AD127" s="19">
        <f t="shared" si="58"/>
        <v>0.5309174865016123</v>
      </c>
      <c r="AE127" s="19">
        <f t="shared" si="71"/>
        <v>0.82297430254370829</v>
      </c>
      <c r="AF127" s="19">
        <f t="shared" si="71"/>
        <v>1.1638614201418511</v>
      </c>
      <c r="AG127" s="19">
        <f t="shared" si="71"/>
        <v>1.6459486050874166</v>
      </c>
      <c r="AH127" s="19">
        <f t="shared" si="71"/>
        <v>2.0158671126549534</v>
      </c>
      <c r="AI127" s="19">
        <f t="shared" si="71"/>
        <v>2.3277228402837022</v>
      </c>
      <c r="AJ127" s="19">
        <f t="shared" si="71"/>
        <v>2.6024732518266216</v>
      </c>
      <c r="AK127" s="19">
        <f t="shared" si="71"/>
        <v>2.8508666106585272</v>
      </c>
      <c r="AL127" s="19">
        <f t="shared" si="71"/>
        <v>3.0792878782377997</v>
      </c>
      <c r="AM127" s="19">
        <f t="shared" si="71"/>
        <v>3.2918972101748332</v>
      </c>
      <c r="AN127" s="19">
        <f t="shared" si="71"/>
        <v>3.4915842604255536</v>
      </c>
      <c r="AO127" s="19">
        <f t="shared" si="71"/>
        <v>3.6804529684464207</v>
      </c>
      <c r="AP127" s="43">
        <f t="shared" si="59"/>
        <v>0.106</v>
      </c>
    </row>
    <row r="128" spans="1:42" x14ac:dyDescent="0.25">
      <c r="A128" s="15">
        <v>0.107</v>
      </c>
      <c r="B128" s="6">
        <f t="shared" si="66"/>
        <v>1.3329686574149247</v>
      </c>
      <c r="C128" s="6">
        <f t="shared" si="40"/>
        <v>4.5139575769511553E-2</v>
      </c>
      <c r="D128" s="6">
        <f t="shared" si="60"/>
        <v>0.66648432870746233</v>
      </c>
      <c r="E128" s="6">
        <f t="shared" si="41"/>
        <v>0.61822649571172528</v>
      </c>
      <c r="F128" s="6">
        <f t="shared" si="42"/>
        <v>7.3014625032440897E-2</v>
      </c>
      <c r="G128" s="6">
        <f t="shared" si="43"/>
        <v>0.14350731251622045</v>
      </c>
      <c r="H128" s="6">
        <f t="shared" si="44"/>
        <v>5.7473492902311275E-2</v>
      </c>
      <c r="I128" s="6">
        <f t="shared" si="45"/>
        <v>0.14101145599191453</v>
      </c>
      <c r="J128" s="6">
        <f t="shared" si="61"/>
        <v>4.8631589653834399E-2</v>
      </c>
      <c r="K128" s="9"/>
      <c r="L128" s="15">
        <f t="shared" si="62"/>
        <v>0.107</v>
      </c>
      <c r="M128" s="6">
        <f t="shared" si="67"/>
        <v>0.16615433911780411</v>
      </c>
      <c r="N128" s="15">
        <f t="shared" si="46"/>
        <v>0.82786412833902023</v>
      </c>
      <c r="O128" s="15">
        <f t="shared" si="47"/>
        <v>0.12107697117558427</v>
      </c>
      <c r="P128" s="15">
        <f t="shared" si="63"/>
        <v>0.82786412833902023</v>
      </c>
      <c r="Q128" s="15">
        <f t="shared" si="64"/>
        <v>0.107</v>
      </c>
      <c r="S128" s="28">
        <f t="shared" si="65"/>
        <v>0.107</v>
      </c>
      <c r="T128" s="19">
        <f t="shared" si="48"/>
        <v>0.12107697117558427</v>
      </c>
      <c r="U128" s="19">
        <f t="shared" si="49"/>
        <v>0.17122869472756758</v>
      </c>
      <c r="V128" s="19">
        <f t="shared" si="50"/>
        <v>0.24215394235116855</v>
      </c>
      <c r="W128" s="19">
        <f t="shared" si="51"/>
        <v>0.29657679898184824</v>
      </c>
      <c r="X128" s="19">
        <f t="shared" si="52"/>
        <v>0.34245738945513515</v>
      </c>
      <c r="Y128" s="19">
        <f t="shared" si="53"/>
        <v>0.38287900110940098</v>
      </c>
      <c r="Z128" s="19">
        <f t="shared" si="54"/>
        <v>0.41942293140532888</v>
      </c>
      <c r="AA128" s="19">
        <f t="shared" si="55"/>
        <v>0.45302854356734057</v>
      </c>
      <c r="AB128" s="19">
        <f t="shared" si="56"/>
        <v>0.4843078847023371</v>
      </c>
      <c r="AC128" s="19">
        <f t="shared" si="57"/>
        <v>0.51368608418270278</v>
      </c>
      <c r="AD128" s="19">
        <f t="shared" si="58"/>
        <v>0.5414726761167783</v>
      </c>
      <c r="AE128" s="19">
        <f t="shared" si="71"/>
        <v>0.82786412833902023</v>
      </c>
      <c r="AF128" s="19">
        <f t="shared" si="71"/>
        <v>1.1707766780992228</v>
      </c>
      <c r="AG128" s="19">
        <f t="shared" si="71"/>
        <v>1.6557282566780405</v>
      </c>
      <c r="AH128" s="19">
        <f t="shared" si="71"/>
        <v>2.0278446907845669</v>
      </c>
      <c r="AI128" s="19">
        <f t="shared" si="71"/>
        <v>2.3415533561984456</v>
      </c>
      <c r="AJ128" s="19">
        <f t="shared" si="71"/>
        <v>2.6179362387012515</v>
      </c>
      <c r="AK128" s="19">
        <f t="shared" si="71"/>
        <v>2.8678054640938093</v>
      </c>
      <c r="AL128" s="19">
        <f t="shared" si="71"/>
        <v>3.0975839310448658</v>
      </c>
      <c r="AM128" s="19">
        <f t="shared" si="71"/>
        <v>3.3114565133560809</v>
      </c>
      <c r="AN128" s="19">
        <f t="shared" si="71"/>
        <v>3.5123300342976691</v>
      </c>
      <c r="AO128" s="19">
        <f t="shared" si="71"/>
        <v>3.7023209341993191</v>
      </c>
      <c r="AP128" s="43">
        <f t="shared" si="59"/>
        <v>0.107</v>
      </c>
    </row>
    <row r="129" spans="1:42" x14ac:dyDescent="0.25">
      <c r="A129" s="15">
        <v>0.108</v>
      </c>
      <c r="B129" s="6">
        <f t="shared" si="66"/>
        <v>1.3394255379070497</v>
      </c>
      <c r="C129" s="6">
        <f t="shared" si="40"/>
        <v>4.5759070831181109E-2</v>
      </c>
      <c r="D129" s="6">
        <f t="shared" si="60"/>
        <v>0.66971276895352483</v>
      </c>
      <c r="E129" s="6">
        <f t="shared" si="41"/>
        <v>0.62076082350612294</v>
      </c>
      <c r="F129" s="6">
        <f t="shared" si="42"/>
        <v>7.3714495339330569E-2</v>
      </c>
      <c r="G129" s="6">
        <f t="shared" si="43"/>
        <v>0.14485724766966529</v>
      </c>
      <c r="H129" s="6">
        <f t="shared" si="44"/>
        <v>5.8262258512597101E-2</v>
      </c>
      <c r="I129" s="6">
        <f t="shared" si="45"/>
        <v>0.14236158620263861</v>
      </c>
      <c r="J129" s="6">
        <f t="shared" si="61"/>
        <v>4.9534719566222483E-2</v>
      </c>
      <c r="K129" s="9"/>
      <c r="L129" s="15">
        <f t="shared" si="62"/>
        <v>0.108</v>
      </c>
      <c r="M129" s="6">
        <f t="shared" si="67"/>
        <v>0.16713179538846479</v>
      </c>
      <c r="N129" s="15">
        <f t="shared" si="46"/>
        <v>0.83273430499402945</v>
      </c>
      <c r="O129" s="15">
        <f t="shared" si="47"/>
        <v>0.12346067966831478</v>
      </c>
      <c r="P129" s="15">
        <f t="shared" si="63"/>
        <v>0.83273430499402945</v>
      </c>
      <c r="Q129" s="15">
        <f t="shared" si="64"/>
        <v>0.108</v>
      </c>
      <c r="S129" s="28">
        <f t="shared" si="65"/>
        <v>0.108</v>
      </c>
      <c r="T129" s="19">
        <f t="shared" si="48"/>
        <v>0.12346067966831478</v>
      </c>
      <c r="U129" s="19">
        <f t="shared" si="49"/>
        <v>0.17459976760673102</v>
      </c>
      <c r="V129" s="19">
        <f t="shared" si="50"/>
        <v>0.24692135933662956</v>
      </c>
      <c r="W129" s="19">
        <f t="shared" si="51"/>
        <v>0.30241566848457668</v>
      </c>
      <c r="X129" s="19">
        <f t="shared" si="52"/>
        <v>0.34919953521346203</v>
      </c>
      <c r="Y129" s="19">
        <f t="shared" si="53"/>
        <v>0.39041694922431625</v>
      </c>
      <c r="Z129" s="19">
        <f t="shared" si="54"/>
        <v>0.42768033984501425</v>
      </c>
      <c r="AA129" s="19">
        <f t="shared" si="55"/>
        <v>0.46194756405708137</v>
      </c>
      <c r="AB129" s="19">
        <f t="shared" si="56"/>
        <v>0.49384271867325913</v>
      </c>
      <c r="AC129" s="19">
        <f t="shared" si="57"/>
        <v>0.52379930282019305</v>
      </c>
      <c r="AD129" s="19">
        <f t="shared" si="58"/>
        <v>0.55213294457335604</v>
      </c>
      <c r="AE129" s="19">
        <f t="shared" si="71"/>
        <v>0.83273430499402945</v>
      </c>
      <c r="AF129" s="19">
        <f t="shared" si="71"/>
        <v>1.1776641479758898</v>
      </c>
      <c r="AG129" s="19">
        <f t="shared" si="71"/>
        <v>1.6654686099880589</v>
      </c>
      <c r="AH129" s="19">
        <f t="shared" si="71"/>
        <v>2.0397741385465538</v>
      </c>
      <c r="AI129" s="19">
        <f t="shared" si="71"/>
        <v>2.3553282959517796</v>
      </c>
      <c r="AJ129" s="19">
        <f t="shared" si="71"/>
        <v>2.6333370895384607</v>
      </c>
      <c r="AK129" s="19">
        <f t="shared" si="71"/>
        <v>2.8846762509104331</v>
      </c>
      <c r="AL129" s="19">
        <f t="shared" si="71"/>
        <v>3.1158064635009746</v>
      </c>
      <c r="AM129" s="19">
        <f t="shared" si="71"/>
        <v>3.3309372199761178</v>
      </c>
      <c r="AN129" s="19">
        <f t="shared" si="71"/>
        <v>3.5329924439276694</v>
      </c>
      <c r="AO129" s="19">
        <f t="shared" si="71"/>
        <v>3.7241010263253846</v>
      </c>
      <c r="AP129" s="43">
        <f t="shared" si="59"/>
        <v>0.108</v>
      </c>
    </row>
    <row r="130" spans="1:42" x14ac:dyDescent="0.25">
      <c r="A130" s="15">
        <v>0.109</v>
      </c>
      <c r="B130" s="6">
        <f t="shared" si="66"/>
        <v>1.345856197624534</v>
      </c>
      <c r="C130" s="6">
        <f t="shared" si="40"/>
        <v>4.6381091842460406E-2</v>
      </c>
      <c r="D130" s="6">
        <f t="shared" si="60"/>
        <v>0.67292809881226701</v>
      </c>
      <c r="E130" s="6">
        <f t="shared" si="41"/>
        <v>0.62327842895450813</v>
      </c>
      <c r="F130" s="6">
        <f t="shared" si="42"/>
        <v>7.4414723320780404E-2</v>
      </c>
      <c r="G130" s="6">
        <f t="shared" si="43"/>
        <v>0.14620736166039019</v>
      </c>
      <c r="H130" s="6">
        <f t="shared" si="44"/>
        <v>5.9054240261814057E-2</v>
      </c>
      <c r="I130" s="6">
        <f t="shared" si="45"/>
        <v>0.14371190248573515</v>
      </c>
      <c r="J130" s="6">
        <f t="shared" si="61"/>
        <v>5.0445968780155587E-2</v>
      </c>
      <c r="K130" s="9"/>
      <c r="L130" s="15">
        <f t="shared" si="62"/>
        <v>0.109</v>
      </c>
      <c r="M130" s="6">
        <f t="shared" si="67"/>
        <v>0.16810535054348791</v>
      </c>
      <c r="N130" s="15">
        <f t="shared" si="46"/>
        <v>0.83758504433723568</v>
      </c>
      <c r="O130" s="15">
        <f t="shared" si="47"/>
        <v>0.12586787272997618</v>
      </c>
      <c r="P130" s="15">
        <f t="shared" si="63"/>
        <v>0.83758504433723568</v>
      </c>
      <c r="Q130" s="15">
        <f t="shared" si="64"/>
        <v>0.109</v>
      </c>
      <c r="S130" s="28">
        <f t="shared" si="65"/>
        <v>0.109</v>
      </c>
      <c r="T130" s="19">
        <f t="shared" si="48"/>
        <v>0.12586787272997618</v>
      </c>
      <c r="U130" s="19">
        <f t="shared" si="49"/>
        <v>0.17800405268178296</v>
      </c>
      <c r="V130" s="19">
        <f t="shared" si="50"/>
        <v>0.25173574545995236</v>
      </c>
      <c r="W130" s="19">
        <f t="shared" si="51"/>
        <v>0.30831206319801518</v>
      </c>
      <c r="X130" s="19">
        <f t="shared" si="52"/>
        <v>0.35600810536356592</v>
      </c>
      <c r="Y130" s="19">
        <f t="shared" si="53"/>
        <v>0.39802916206692052</v>
      </c>
      <c r="Z130" s="19">
        <f t="shared" si="54"/>
        <v>0.43601910121786397</v>
      </c>
      <c r="AA130" s="19">
        <f t="shared" si="55"/>
        <v>0.47095445575763778</v>
      </c>
      <c r="AB130" s="19">
        <f t="shared" si="56"/>
        <v>0.50347149091990473</v>
      </c>
      <c r="AC130" s="19">
        <f t="shared" si="57"/>
        <v>0.53401215804534885</v>
      </c>
      <c r="AD130" s="19">
        <f t="shared" si="58"/>
        <v>0.56289823921503757</v>
      </c>
      <c r="AE130" s="19">
        <f t="shared" si="71"/>
        <v>0.83758504433723568</v>
      </c>
      <c r="AF130" s="19">
        <f t="shared" si="71"/>
        <v>1.1845241293425888</v>
      </c>
      <c r="AG130" s="19">
        <f t="shared" si="71"/>
        <v>1.6751700886744714</v>
      </c>
      <c r="AH130" s="19">
        <f t="shared" si="71"/>
        <v>2.0516559748126522</v>
      </c>
      <c r="AI130" s="19">
        <f t="shared" si="71"/>
        <v>2.3690482586851775</v>
      </c>
      <c r="AJ130" s="19">
        <f t="shared" si="71"/>
        <v>2.648676474198782</v>
      </c>
      <c r="AK130" s="19">
        <f t="shared" si="71"/>
        <v>2.9014797049038465</v>
      </c>
      <c r="AL130" s="19">
        <f t="shared" si="71"/>
        <v>3.1339562681957975</v>
      </c>
      <c r="AM130" s="19">
        <f t="shared" si="71"/>
        <v>3.3503401773489427</v>
      </c>
      <c r="AN130" s="19">
        <f t="shared" si="71"/>
        <v>3.5535723880277663</v>
      </c>
      <c r="AO130" s="19">
        <f t="shared" si="71"/>
        <v>3.7457941921504689</v>
      </c>
      <c r="AP130" s="43">
        <f t="shared" si="59"/>
        <v>0.109</v>
      </c>
    </row>
    <row r="131" spans="1:42" x14ac:dyDescent="0.25">
      <c r="A131" s="15">
        <v>0.11</v>
      </c>
      <c r="B131" s="6">
        <f t="shared" si="66"/>
        <v>1.3522610191213225</v>
      </c>
      <c r="C131" s="6">
        <f t="shared" si="40"/>
        <v>4.7005622182301615E-2</v>
      </c>
      <c r="D131" s="6">
        <f t="shared" si="60"/>
        <v>0.67613050956066123</v>
      </c>
      <c r="E131" s="6">
        <f t="shared" si="41"/>
        <v>0.62577951388648045</v>
      </c>
      <c r="F131" s="6">
        <f t="shared" si="42"/>
        <v>7.511531000810083E-2</v>
      </c>
      <c r="G131" s="6">
        <f t="shared" si="43"/>
        <v>0.14755765500405041</v>
      </c>
      <c r="H131" s="6">
        <f t="shared" si="44"/>
        <v>5.9849416987386772E-2</v>
      </c>
      <c r="I131" s="6">
        <f t="shared" si="45"/>
        <v>0.14506240555392932</v>
      </c>
      <c r="J131" s="6">
        <f t="shared" si="61"/>
        <v>5.13653321267162E-2</v>
      </c>
      <c r="K131" s="9"/>
      <c r="L131" s="15">
        <f t="shared" si="62"/>
        <v>0.11</v>
      </c>
      <c r="M131" s="6">
        <f t="shared" si="67"/>
        <v>0.16907504619676542</v>
      </c>
      <c r="N131" s="15">
        <f t="shared" si="46"/>
        <v>0.84241655370988922</v>
      </c>
      <c r="O131" s="15">
        <f t="shared" si="47"/>
        <v>0.12829853814992381</v>
      </c>
      <c r="P131" s="15">
        <f t="shared" si="63"/>
        <v>0.84241655370988922</v>
      </c>
      <c r="Q131" s="15">
        <f t="shared" si="64"/>
        <v>0.11</v>
      </c>
      <c r="S131" s="28">
        <f t="shared" si="65"/>
        <v>0.11</v>
      </c>
      <c r="T131" s="19">
        <f t="shared" si="48"/>
        <v>0.12829853814992381</v>
      </c>
      <c r="U131" s="19">
        <f t="shared" si="49"/>
        <v>0.18144153268426425</v>
      </c>
      <c r="V131" s="19">
        <f t="shared" si="50"/>
        <v>0.25659707629984763</v>
      </c>
      <c r="W131" s="19">
        <f t="shared" si="51"/>
        <v>0.31426595321231471</v>
      </c>
      <c r="X131" s="19">
        <f t="shared" si="52"/>
        <v>0.36288306536852849</v>
      </c>
      <c r="Y131" s="19">
        <f t="shared" si="53"/>
        <v>0.4057156010237648</v>
      </c>
      <c r="Z131" s="19">
        <f t="shared" si="54"/>
        <v>0.44443917322496401</v>
      </c>
      <c r="AA131" s="19">
        <f t="shared" si="55"/>
        <v>0.48004917298096095</v>
      </c>
      <c r="AB131" s="19">
        <f t="shared" si="56"/>
        <v>0.51319415259969525</v>
      </c>
      <c r="AC131" s="19">
        <f t="shared" si="57"/>
        <v>0.54432459805279265</v>
      </c>
      <c r="AD131" s="19">
        <f t="shared" si="58"/>
        <v>0.57376850543415958</v>
      </c>
      <c r="AE131" s="19">
        <f t="shared" si="71"/>
        <v>0.84241655370988922</v>
      </c>
      <c r="AF131" s="19">
        <f t="shared" si="71"/>
        <v>1.1913569154241284</v>
      </c>
      <c r="AG131" s="19">
        <f t="shared" si="71"/>
        <v>1.6848331074197784</v>
      </c>
      <c r="AH131" s="19">
        <f t="shared" si="71"/>
        <v>2.0634907074631279</v>
      </c>
      <c r="AI131" s="19">
        <f t="shared" si="71"/>
        <v>2.3827138308482567</v>
      </c>
      <c r="AJ131" s="19">
        <f t="shared" si="71"/>
        <v>2.6639550483528187</v>
      </c>
      <c r="AK131" s="19">
        <f t="shared" si="71"/>
        <v>2.9182165443252086</v>
      </c>
      <c r="AL131" s="19">
        <f t="shared" si="71"/>
        <v>3.1520341209292546</v>
      </c>
      <c r="AM131" s="19">
        <f t="shared" si="71"/>
        <v>3.3696662148395569</v>
      </c>
      <c r="AN131" s="19">
        <f t="shared" si="71"/>
        <v>3.5740707462723846</v>
      </c>
      <c r="AO131" s="19">
        <f t="shared" si="71"/>
        <v>3.7674013589328301</v>
      </c>
      <c r="AP131" s="43">
        <f t="shared" si="59"/>
        <v>0.11</v>
      </c>
    </row>
    <row r="132" spans="1:42" x14ac:dyDescent="0.25">
      <c r="A132" s="15">
        <v>0.111</v>
      </c>
      <c r="B132" s="6">
        <f t="shared" si="66"/>
        <v>1.3586403762732375</v>
      </c>
      <c r="C132" s="6">
        <f t="shared" si="40"/>
        <v>4.7632645429210571E-2</v>
      </c>
      <c r="D132" s="6">
        <f t="shared" si="60"/>
        <v>0.67932018813661876</v>
      </c>
      <c r="E132" s="6">
        <f t="shared" si="41"/>
        <v>0.62826427560382581</v>
      </c>
      <c r="F132" s="6">
        <f t="shared" si="42"/>
        <v>7.5816256436721255E-2</v>
      </c>
      <c r="G132" s="6">
        <f t="shared" si="43"/>
        <v>0.14890812821836064</v>
      </c>
      <c r="H132" s="6">
        <f t="shared" si="44"/>
        <v>6.0647767780819498E-2</v>
      </c>
      <c r="I132" s="6">
        <f t="shared" si="45"/>
        <v>0.14641309612544479</v>
      </c>
      <c r="J132" s="6">
        <f t="shared" si="61"/>
        <v>5.2292804438228854E-2</v>
      </c>
      <c r="K132" s="9"/>
      <c r="L132" s="15">
        <f t="shared" si="62"/>
        <v>0.111</v>
      </c>
      <c r="M132" s="6">
        <f t="shared" si="67"/>
        <v>0.1700409230886431</v>
      </c>
      <c r="N132" s="15">
        <f t="shared" si="46"/>
        <v>0.84722903610079559</v>
      </c>
      <c r="O132" s="15">
        <f t="shared" si="47"/>
        <v>0.13075266328750418</v>
      </c>
      <c r="P132" s="15">
        <f t="shared" si="63"/>
        <v>0.84722903610079559</v>
      </c>
      <c r="Q132" s="15">
        <f t="shared" si="64"/>
        <v>0.111</v>
      </c>
      <c r="S132" s="28">
        <f t="shared" si="65"/>
        <v>0.111</v>
      </c>
      <c r="T132" s="19">
        <f t="shared" si="48"/>
        <v>0.13075266328750418</v>
      </c>
      <c r="U132" s="19">
        <f t="shared" si="49"/>
        <v>0.1849121897375911</v>
      </c>
      <c r="V132" s="19">
        <f t="shared" si="50"/>
        <v>0.26150532657500836</v>
      </c>
      <c r="W132" s="19">
        <f t="shared" si="51"/>
        <v>0.3202773075643241</v>
      </c>
      <c r="X132" s="19">
        <f t="shared" si="52"/>
        <v>0.36982437947518221</v>
      </c>
      <c r="Y132" s="19">
        <f t="shared" si="53"/>
        <v>0.41347622612159263</v>
      </c>
      <c r="Z132" s="19">
        <f t="shared" si="54"/>
        <v>0.45294051207780628</v>
      </c>
      <c r="AA132" s="19">
        <f t="shared" si="55"/>
        <v>0.48923166843005605</v>
      </c>
      <c r="AB132" s="19">
        <f t="shared" si="56"/>
        <v>0.52301065315001671</v>
      </c>
      <c r="AC132" s="19">
        <f t="shared" si="57"/>
        <v>0.55473656921277337</v>
      </c>
      <c r="AD132" s="19">
        <f t="shared" si="58"/>
        <v>0.58474368670000099</v>
      </c>
      <c r="AE132" s="19">
        <f t="shared" ref="AE132:AO141" si="72">$M132*AE$21^0.5/RMannings_n*(Diameter/1000)^(2/3)</f>
        <v>0.84722903610079559</v>
      </c>
      <c r="AF132" s="19">
        <f t="shared" si="72"/>
        <v>1.1981627932900298</v>
      </c>
      <c r="AG132" s="19">
        <f t="shared" si="72"/>
        <v>1.6944580722015912</v>
      </c>
      <c r="AH132" s="19">
        <f t="shared" si="72"/>
        <v>2.0752788337169776</v>
      </c>
      <c r="AI132" s="19">
        <f t="shared" si="72"/>
        <v>2.3963255865800597</v>
      </c>
      <c r="AJ132" s="19">
        <f t="shared" si="72"/>
        <v>2.6791734539075351</v>
      </c>
      <c r="AK132" s="19">
        <f t="shared" si="72"/>
        <v>2.9348874723483696</v>
      </c>
      <c r="AL132" s="19">
        <f t="shared" si="72"/>
        <v>3.170040781215909</v>
      </c>
      <c r="AM132" s="19">
        <f t="shared" si="72"/>
        <v>3.3889161444031823</v>
      </c>
      <c r="AN132" s="19">
        <f t="shared" si="72"/>
        <v>3.5944883798700893</v>
      </c>
      <c r="AO132" s="19">
        <f t="shared" si="72"/>
        <v>3.788923434466005</v>
      </c>
      <c r="AP132" s="43">
        <f t="shared" si="59"/>
        <v>0.111</v>
      </c>
    </row>
    <row r="133" spans="1:42" x14ac:dyDescent="0.25">
      <c r="A133" s="15">
        <v>0.112</v>
      </c>
      <c r="B133" s="6">
        <f t="shared" si="66"/>
        <v>1.3649946345519435</v>
      </c>
      <c r="C133" s="6">
        <f t="shared" si="40"/>
        <v>4.8262145356789993E-2</v>
      </c>
      <c r="D133" s="6">
        <f t="shared" si="60"/>
        <v>0.68249731727597174</v>
      </c>
      <c r="E133" s="6">
        <f t="shared" si="41"/>
        <v>0.63073290702166462</v>
      </c>
      <c r="F133" s="6">
        <f t="shared" si="42"/>
        <v>7.6517563646211137E-2</v>
      </c>
      <c r="G133" s="6">
        <f t="shared" si="43"/>
        <v>0.15025878182310556</v>
      </c>
      <c r="H133" s="6">
        <f t="shared" si="44"/>
        <v>6.144927198202154E-2</v>
      </c>
      <c r="I133" s="6">
        <f t="shared" si="45"/>
        <v>0.14776397492404009</v>
      </c>
      <c r="J133" s="6">
        <f t="shared" si="61"/>
        <v>5.3228380548280697E-2</v>
      </c>
      <c r="K133" s="9"/>
      <c r="L133" s="15">
        <f t="shared" si="62"/>
        <v>0.112</v>
      </c>
      <c r="M133" s="6">
        <f t="shared" si="67"/>
        <v>0.17100302111192503</v>
      </c>
      <c r="N133" s="15">
        <f t="shared" si="46"/>
        <v>0.85202269027588318</v>
      </c>
      <c r="O133" s="15">
        <f t="shared" si="47"/>
        <v>0.13323023507822451</v>
      </c>
      <c r="P133" s="15">
        <f t="shared" si="63"/>
        <v>0.85202269027588318</v>
      </c>
      <c r="Q133" s="15">
        <f t="shared" si="64"/>
        <v>0.112</v>
      </c>
      <c r="S133" s="28">
        <f t="shared" si="65"/>
        <v>0.112</v>
      </c>
      <c r="T133" s="19">
        <f t="shared" si="48"/>
        <v>0.13323023507822451</v>
      </c>
      <c r="U133" s="19">
        <f t="shared" si="49"/>
        <v>0.18841600536578082</v>
      </c>
      <c r="V133" s="19">
        <f t="shared" si="50"/>
        <v>0.26646047015644903</v>
      </c>
      <c r="W133" s="19">
        <f t="shared" si="51"/>
        <v>0.3263460942527025</v>
      </c>
      <c r="X133" s="19">
        <f t="shared" si="52"/>
        <v>0.37683201073156164</v>
      </c>
      <c r="Y133" s="19">
        <f t="shared" si="53"/>
        <v>0.42131099604685096</v>
      </c>
      <c r="Z133" s="19">
        <f t="shared" si="54"/>
        <v>0.4615230725196604</v>
      </c>
      <c r="AA133" s="19">
        <f t="shared" si="55"/>
        <v>0.4985018932220675</v>
      </c>
      <c r="AB133" s="19">
        <f t="shared" si="56"/>
        <v>0.53292094031289805</v>
      </c>
      <c r="AC133" s="19">
        <f t="shared" si="57"/>
        <v>0.56524801609734232</v>
      </c>
      <c r="AD133" s="19">
        <f t="shared" si="58"/>
        <v>0.59582372458637411</v>
      </c>
      <c r="AE133" s="19">
        <f t="shared" si="72"/>
        <v>0.85202269027588318</v>
      </c>
      <c r="AF133" s="19">
        <f t="shared" si="72"/>
        <v>1.2049420440377652</v>
      </c>
      <c r="AG133" s="19">
        <f t="shared" si="72"/>
        <v>1.7040453805517664</v>
      </c>
      <c r="AH133" s="19">
        <f t="shared" si="72"/>
        <v>2.0870208404493047</v>
      </c>
      <c r="AI133" s="19">
        <f t="shared" si="72"/>
        <v>2.4098840880755303</v>
      </c>
      <c r="AJ133" s="19">
        <f t="shared" si="72"/>
        <v>2.6943323194159876</v>
      </c>
      <c r="AK133" s="19">
        <f t="shared" si="72"/>
        <v>2.9514931775187025</v>
      </c>
      <c r="AL133" s="19">
        <f t="shared" si="72"/>
        <v>3.187976992769765</v>
      </c>
      <c r="AM133" s="19">
        <f t="shared" si="72"/>
        <v>3.4080907611035327</v>
      </c>
      <c r="AN133" s="19">
        <f t="shared" si="72"/>
        <v>3.6148261321132953</v>
      </c>
      <c r="AO133" s="19">
        <f t="shared" si="72"/>
        <v>3.8103613076582485</v>
      </c>
      <c r="AP133" s="43">
        <f t="shared" si="59"/>
        <v>0.112</v>
      </c>
    </row>
    <row r="134" spans="1:42" x14ac:dyDescent="0.25">
      <c r="A134" s="15">
        <v>0.113</v>
      </c>
      <c r="B134" s="6">
        <f t="shared" si="66"/>
        <v>1.3713241512879151</v>
      </c>
      <c r="C134" s="6">
        <f t="shared" si="40"/>
        <v>4.8894105929421158E-2</v>
      </c>
      <c r="D134" s="6">
        <f t="shared" si="60"/>
        <v>0.68566207564395754</v>
      </c>
      <c r="E134" s="6">
        <f t="shared" si="41"/>
        <v>0.63318559680397013</v>
      </c>
      <c r="F134" s="6">
        <f t="shared" si="42"/>
        <v>7.7219232680301217E-2</v>
      </c>
      <c r="G134" s="6">
        <f t="shared" si="43"/>
        <v>0.1516096163401506</v>
      </c>
      <c r="H134" s="6">
        <f t="shared" si="44"/>
        <v>6.2253909173809019E-2</v>
      </c>
      <c r="I134" s="6">
        <f t="shared" si="45"/>
        <v>0.1491150426790453</v>
      </c>
      <c r="J134" s="6">
        <f t="shared" si="61"/>
        <v>5.4172055291742426E-2</v>
      </c>
      <c r="K134" s="9"/>
      <c r="L134" s="15">
        <f t="shared" si="62"/>
        <v>0.113</v>
      </c>
      <c r="M134" s="6">
        <f t="shared" si="67"/>
        <v>0.17196137933687741</v>
      </c>
      <c r="N134" s="15">
        <f t="shared" si="46"/>
        <v>0.856797710902785</v>
      </c>
      <c r="O134" s="15">
        <f t="shared" si="47"/>
        <v>0.13573124003977094</v>
      </c>
      <c r="P134" s="15">
        <f t="shared" si="63"/>
        <v>0.856797710902785</v>
      </c>
      <c r="Q134" s="15">
        <f t="shared" si="64"/>
        <v>0.113</v>
      </c>
      <c r="S134" s="28">
        <f t="shared" si="65"/>
        <v>0.113</v>
      </c>
      <c r="T134" s="19">
        <f t="shared" si="48"/>
        <v>0.13573124003977094</v>
      </c>
      <c r="U134" s="19">
        <f t="shared" si="49"/>
        <v>0.19195296050196212</v>
      </c>
      <c r="V134" s="19">
        <f t="shared" si="50"/>
        <v>0.27146248007954188</v>
      </c>
      <c r="W134" s="19">
        <f t="shared" si="51"/>
        <v>0.33247228025266029</v>
      </c>
      <c r="X134" s="19">
        <f t="shared" si="52"/>
        <v>0.38390592100392423</v>
      </c>
      <c r="Y134" s="19">
        <f t="shared" si="53"/>
        <v>0.42921986816471946</v>
      </c>
      <c r="Z134" s="19">
        <f t="shared" si="54"/>
        <v>0.47018680784642081</v>
      </c>
      <c r="AA134" s="19">
        <f t="shared" si="55"/>
        <v>0.50785979691079586</v>
      </c>
      <c r="AB134" s="19">
        <f t="shared" si="56"/>
        <v>0.54292496015908376</v>
      </c>
      <c r="AC134" s="19">
        <f t="shared" si="57"/>
        <v>0.57585888150588638</v>
      </c>
      <c r="AD134" s="19">
        <f t="shared" si="58"/>
        <v>0.60700855879853821</v>
      </c>
      <c r="AE134" s="19">
        <f t="shared" si="72"/>
        <v>0.856797710902785</v>
      </c>
      <c r="AF134" s="19">
        <f t="shared" si="72"/>
        <v>1.2116949429689408</v>
      </c>
      <c r="AG134" s="19">
        <f t="shared" si="72"/>
        <v>1.71359542180557</v>
      </c>
      <c r="AH134" s="19">
        <f t="shared" si="72"/>
        <v>2.0987172044964786</v>
      </c>
      <c r="AI134" s="19">
        <f t="shared" si="72"/>
        <v>2.4233898859378815</v>
      </c>
      <c r="AJ134" s="19">
        <f t="shared" si="72"/>
        <v>2.7094322604712824</v>
      </c>
      <c r="AK134" s="19">
        <f t="shared" si="72"/>
        <v>2.9680343341846687</v>
      </c>
      <c r="AL134" s="19">
        <f t="shared" si="72"/>
        <v>3.2058434839704093</v>
      </c>
      <c r="AM134" s="19">
        <f t="shared" si="72"/>
        <v>3.42719084361114</v>
      </c>
      <c r="AN134" s="19">
        <f t="shared" si="72"/>
        <v>3.6350848289068223</v>
      </c>
      <c r="AO134" s="19">
        <f t="shared" si="72"/>
        <v>3.8317158490896803</v>
      </c>
      <c r="AP134" s="43">
        <f t="shared" si="59"/>
        <v>0.113</v>
      </c>
    </row>
    <row r="135" spans="1:42" x14ac:dyDescent="0.25">
      <c r="A135" s="15">
        <v>0.114</v>
      </c>
      <c r="B135" s="6">
        <f t="shared" si="66"/>
        <v>1.3776292759229349</v>
      </c>
      <c r="C135" s="6">
        <f t="shared" si="40"/>
        <v>4.9528511298078157E-2</v>
      </c>
      <c r="D135" s="6">
        <f t="shared" si="60"/>
        <v>0.68881463796146747</v>
      </c>
      <c r="E135" s="6">
        <f t="shared" si="41"/>
        <v>0.63562252949372389</v>
      </c>
      <c r="F135" s="6">
        <f t="shared" si="42"/>
        <v>7.7921264586904793E-2</v>
      </c>
      <c r="G135" s="6">
        <f t="shared" si="43"/>
        <v>0.15296063229345241</v>
      </c>
      <c r="H135" s="6">
        <f t="shared" si="44"/>
        <v>6.3061659176575399E-2</v>
      </c>
      <c r="I135" s="6">
        <f t="shared" si="45"/>
        <v>0.15046630012539819</v>
      </c>
      <c r="J135" s="6">
        <f t="shared" si="61"/>
        <v>5.5123823504789032E-2</v>
      </c>
      <c r="K135" s="9"/>
      <c r="L135" s="15">
        <f t="shared" si="62"/>
        <v>0.114</v>
      </c>
      <c r="M135" s="6">
        <f t="shared" si="67"/>
        <v>0.17291603603527814</v>
      </c>
      <c r="N135" s="15">
        <f t="shared" si="46"/>
        <v>0.86155428867066486</v>
      </c>
      <c r="O135" s="15">
        <f t="shared" si="47"/>
        <v>0.138255664277878</v>
      </c>
      <c r="P135" s="15">
        <f t="shared" si="63"/>
        <v>0.86155428867066486</v>
      </c>
      <c r="Q135" s="15">
        <f t="shared" si="64"/>
        <v>0.114</v>
      </c>
      <c r="S135" s="28">
        <f t="shared" si="65"/>
        <v>0.114</v>
      </c>
      <c r="T135" s="19">
        <f t="shared" si="48"/>
        <v>0.138255664277878</v>
      </c>
      <c r="U135" s="19">
        <f t="shared" si="49"/>
        <v>0.19552303549667652</v>
      </c>
      <c r="V135" s="19">
        <f t="shared" si="50"/>
        <v>0.276511328555756</v>
      </c>
      <c r="W135" s="19">
        <f t="shared" si="51"/>
        <v>0.33865583153033679</v>
      </c>
      <c r="X135" s="19">
        <f t="shared" si="52"/>
        <v>0.39104607099335303</v>
      </c>
      <c r="Y135" s="19">
        <f t="shared" si="53"/>
        <v>0.43720279853767302</v>
      </c>
      <c r="Z135" s="19">
        <f t="shared" si="54"/>
        <v>0.47893166992694036</v>
      </c>
      <c r="AA135" s="19">
        <f t="shared" si="55"/>
        <v>0.51730532750866043</v>
      </c>
      <c r="AB135" s="19">
        <f t="shared" si="56"/>
        <v>0.55302265711151199</v>
      </c>
      <c r="AC135" s="19">
        <f t="shared" si="57"/>
        <v>0.58656910649002958</v>
      </c>
      <c r="AD135" s="19">
        <f t="shared" si="58"/>
        <v>0.6182981271994491</v>
      </c>
      <c r="AE135" s="19">
        <f t="shared" si="72"/>
        <v>0.86155428867066486</v>
      </c>
      <c r="AF135" s="19">
        <f t="shared" si="72"/>
        <v>1.2184217597587588</v>
      </c>
      <c r="AG135" s="19">
        <f t="shared" si="72"/>
        <v>1.7231085773413297</v>
      </c>
      <c r="AH135" s="19">
        <f t="shared" si="72"/>
        <v>2.1103683929496508</v>
      </c>
      <c r="AI135" s="19">
        <f t="shared" si="72"/>
        <v>2.4368435195175175</v>
      </c>
      <c r="AJ135" s="19">
        <f t="shared" si="72"/>
        <v>2.7244738800855024</v>
      </c>
      <c r="AK135" s="19">
        <f t="shared" si="72"/>
        <v>2.9845116029129093</v>
      </c>
      <c r="AL135" s="19">
        <f t="shared" si="72"/>
        <v>3.2236409683113623</v>
      </c>
      <c r="AM135" s="19">
        <f t="shared" si="72"/>
        <v>3.4462171546826594</v>
      </c>
      <c r="AN135" s="19">
        <f t="shared" si="72"/>
        <v>3.6552652792762768</v>
      </c>
      <c r="AO135" s="19">
        <f t="shared" si="72"/>
        <v>3.8529879115481669</v>
      </c>
      <c r="AP135" s="43">
        <f t="shared" si="59"/>
        <v>0.114</v>
      </c>
    </row>
    <row r="136" spans="1:42" x14ac:dyDescent="0.25">
      <c r="A136" s="15">
        <v>0.115</v>
      </c>
      <c r="B136" s="6">
        <f t="shared" si="66"/>
        <v>1.3839103502526335</v>
      </c>
      <c r="C136" s="6">
        <f t="shared" si="40"/>
        <v>5.0165345796269814E-2</v>
      </c>
      <c r="D136" s="6">
        <f t="shared" si="60"/>
        <v>0.69195517512631677</v>
      </c>
      <c r="E136" s="6">
        <f t="shared" si="41"/>
        <v>0.63804388563797076</v>
      </c>
      <c r="F136" s="6">
        <f t="shared" si="42"/>
        <v>7.8623660418139132E-2</v>
      </c>
      <c r="G136" s="6">
        <f t="shared" si="43"/>
        <v>0.15431183020906958</v>
      </c>
      <c r="H136" s="6">
        <f t="shared" si="44"/>
        <v>6.3872502043124585E-2</v>
      </c>
      <c r="I136" s="6">
        <f t="shared" si="45"/>
        <v>0.1518177480036807</v>
      </c>
      <c r="J136" s="6">
        <f t="shared" si="61"/>
        <v>5.608368002492084E-2</v>
      </c>
      <c r="K136" s="9"/>
      <c r="L136" s="15">
        <f t="shared" si="62"/>
        <v>0.115</v>
      </c>
      <c r="M136" s="6">
        <f t="shared" si="67"/>
        <v>0.1738670287035565</v>
      </c>
      <c r="N136" s="15">
        <f t="shared" si="46"/>
        <v>0.86629261040551209</v>
      </c>
      <c r="O136" s="15">
        <f t="shared" si="47"/>
        <v>0.14080349349205629</v>
      </c>
      <c r="P136" s="15">
        <f t="shared" si="63"/>
        <v>0.86629261040551209</v>
      </c>
      <c r="Q136" s="15">
        <f t="shared" si="64"/>
        <v>0.115</v>
      </c>
      <c r="S136" s="28">
        <f t="shared" si="65"/>
        <v>0.115</v>
      </c>
      <c r="T136" s="19">
        <f t="shared" si="48"/>
        <v>0.14080349349205629</v>
      </c>
      <c r="U136" s="19">
        <f t="shared" si="49"/>
        <v>0.19912621012597781</v>
      </c>
      <c r="V136" s="19">
        <f t="shared" si="50"/>
        <v>0.28160698698411257</v>
      </c>
      <c r="W136" s="19">
        <f t="shared" si="51"/>
        <v>0.34489671305682984</v>
      </c>
      <c r="X136" s="19">
        <f t="shared" si="52"/>
        <v>0.39825242025195562</v>
      </c>
      <c r="Y136" s="19">
        <f t="shared" si="53"/>
        <v>0.4452597419435933</v>
      </c>
      <c r="Z136" s="19">
        <f t="shared" si="54"/>
        <v>0.48775760922287048</v>
      </c>
      <c r="AA136" s="19">
        <f t="shared" si="55"/>
        <v>0.52683843150812892</v>
      </c>
      <c r="AB136" s="19">
        <f t="shared" si="56"/>
        <v>0.56321397396822515</v>
      </c>
      <c r="AC136" s="19">
        <f t="shared" si="57"/>
        <v>0.59737863037793348</v>
      </c>
      <c r="AD136" s="19">
        <f t="shared" si="58"/>
        <v>0.62969236583537413</v>
      </c>
      <c r="AE136" s="19">
        <f t="shared" si="72"/>
        <v>0.86629261040551209</v>
      </c>
      <c r="AF136" s="19">
        <f t="shared" si="72"/>
        <v>1.2251227586190669</v>
      </c>
      <c r="AG136" s="19">
        <f t="shared" si="72"/>
        <v>1.7325852208110242</v>
      </c>
      <c r="AH136" s="19">
        <f t="shared" si="72"/>
        <v>2.121974863437166</v>
      </c>
      <c r="AI136" s="19">
        <f t="shared" si="72"/>
        <v>2.4502455172381339</v>
      </c>
      <c r="AJ136" s="19">
        <f t="shared" si="72"/>
        <v>2.7394577690543001</v>
      </c>
      <c r="AK136" s="19">
        <f t="shared" si="72"/>
        <v>3.000925630887636</v>
      </c>
      <c r="AL136" s="19">
        <f t="shared" si="72"/>
        <v>3.2413701448314649</v>
      </c>
      <c r="AM136" s="19">
        <f t="shared" si="72"/>
        <v>3.4651704416220483</v>
      </c>
      <c r="AN136" s="19">
        <f t="shared" si="72"/>
        <v>3.6753682758572013</v>
      </c>
      <c r="AO136" s="19">
        <f t="shared" si="72"/>
        <v>3.8741783305449338</v>
      </c>
      <c r="AP136" s="43">
        <f t="shared" si="59"/>
        <v>0.115</v>
      </c>
    </row>
    <row r="137" spans="1:42" x14ac:dyDescent="0.25">
      <c r="A137" s="15">
        <v>0.11600000000000001</v>
      </c>
      <c r="B137" s="6">
        <f t="shared" si="66"/>
        <v>1.390167708659545</v>
      </c>
      <c r="C137" s="6">
        <f t="shared" si="40"/>
        <v>5.0804593936104467E-2</v>
      </c>
      <c r="D137" s="6">
        <f t="shared" si="60"/>
        <v>0.69508385432977249</v>
      </c>
      <c r="E137" s="6">
        <f t="shared" si="41"/>
        <v>0.64044984190801379</v>
      </c>
      <c r="F137" s="6">
        <f t="shared" si="42"/>
        <v>7.9326421230347346E-2</v>
      </c>
      <c r="G137" s="6">
        <f t="shared" si="43"/>
        <v>0.15566321061517369</v>
      </c>
      <c r="H137" s="6">
        <f t="shared" si="44"/>
        <v>6.468641805366046E-2</v>
      </c>
      <c r="I137" s="6">
        <f t="shared" si="45"/>
        <v>0.15316938706015532</v>
      </c>
      <c r="J137" s="6">
        <f t="shared" si="61"/>
        <v>5.705161969098508E-2</v>
      </c>
      <c r="K137" s="9"/>
      <c r="L137" s="15">
        <f t="shared" si="62"/>
        <v>0.11600000000000001</v>
      </c>
      <c r="M137" s="6">
        <f t="shared" si="67"/>
        <v>0.17481439408506624</v>
      </c>
      <c r="N137" s="15">
        <f t="shared" si="46"/>
        <v>0.87101285918111626</v>
      </c>
      <c r="O137" s="15">
        <f t="shared" si="47"/>
        <v>0.14337471298118315</v>
      </c>
      <c r="P137" s="15">
        <f t="shared" si="63"/>
        <v>0.87101285918111626</v>
      </c>
      <c r="Q137" s="15">
        <f t="shared" si="64"/>
        <v>0.11600000000000001</v>
      </c>
      <c r="S137" s="28">
        <f t="shared" si="65"/>
        <v>0.11600000000000001</v>
      </c>
      <c r="T137" s="19">
        <f t="shared" si="48"/>
        <v>0.14337471298118315</v>
      </c>
      <c r="U137" s="19">
        <f t="shared" si="49"/>
        <v>0.20276246359933905</v>
      </c>
      <c r="V137" s="19">
        <f t="shared" si="50"/>
        <v>0.2867494259623663</v>
      </c>
      <c r="W137" s="19">
        <f t="shared" si="51"/>
        <v>0.35119488882189021</v>
      </c>
      <c r="X137" s="19">
        <f t="shared" si="52"/>
        <v>0.40552492719867811</v>
      </c>
      <c r="Y137" s="19">
        <f t="shared" si="53"/>
        <v>0.45339065189344868</v>
      </c>
      <c r="Z137" s="19">
        <f t="shared" si="54"/>
        <v>0.49666457480802839</v>
      </c>
      <c r="AA137" s="19">
        <f t="shared" si="55"/>
        <v>0.53645905390263759</v>
      </c>
      <c r="AB137" s="19">
        <f t="shared" si="56"/>
        <v>0.5734988519247326</v>
      </c>
      <c r="AC137" s="19">
        <f t="shared" si="57"/>
        <v>0.60828739079801708</v>
      </c>
      <c r="AD137" s="19">
        <f t="shared" si="58"/>
        <v>0.6411912089608941</v>
      </c>
      <c r="AE137" s="19">
        <f t="shared" si="72"/>
        <v>0.87101285918111626</v>
      </c>
      <c r="AF137" s="19">
        <f t="shared" si="72"/>
        <v>1.2317981984553015</v>
      </c>
      <c r="AG137" s="19">
        <f t="shared" si="72"/>
        <v>1.7420257183622325</v>
      </c>
      <c r="AH137" s="19">
        <f t="shared" si="72"/>
        <v>2.1335370643963927</v>
      </c>
      <c r="AI137" s="19">
        <f t="shared" si="72"/>
        <v>2.4635963969106029</v>
      </c>
      <c r="AJ137" s="19">
        <f t="shared" si="72"/>
        <v>2.7543845063078298</v>
      </c>
      <c r="AK137" s="19">
        <f t="shared" si="72"/>
        <v>3.017277052295058</v>
      </c>
      <c r="AL137" s="19">
        <f t="shared" si="72"/>
        <v>3.2590316985301144</v>
      </c>
      <c r="AM137" s="19">
        <f t="shared" si="72"/>
        <v>3.484051436724465</v>
      </c>
      <c r="AN137" s="19">
        <f t="shared" si="72"/>
        <v>3.6953945953659035</v>
      </c>
      <c r="AO137" s="19">
        <f t="shared" si="72"/>
        <v>3.8952879248108556</v>
      </c>
      <c r="AP137" s="43">
        <f t="shared" si="59"/>
        <v>0.11600000000000001</v>
      </c>
    </row>
    <row r="138" spans="1:42" x14ac:dyDescent="0.25">
      <c r="A138" s="15">
        <v>0.11700000000000001</v>
      </c>
      <c r="B138" s="6">
        <f t="shared" si="66"/>
        <v>1.3964016783371234</v>
      </c>
      <c r="C138" s="6">
        <f t="shared" si="40"/>
        <v>5.144624040447203E-2</v>
      </c>
      <c r="D138" s="6">
        <f t="shared" si="60"/>
        <v>0.69820083916856168</v>
      </c>
      <c r="E138" s="6">
        <f t="shared" si="41"/>
        <v>0.64284057121497851</v>
      </c>
      <c r="F138" s="6">
        <f t="shared" si="42"/>
        <v>8.0029548084119592E-2</v>
      </c>
      <c r="G138" s="6">
        <f t="shared" si="43"/>
        <v>0.1570147740420598</v>
      </c>
      <c r="H138" s="6">
        <f t="shared" si="44"/>
        <v>6.5503387710925703E-2</v>
      </c>
      <c r="I138" s="6">
        <f t="shared" si="45"/>
        <v>0.15452121804680125</v>
      </c>
      <c r="J138" s="6">
        <f t="shared" si="61"/>
        <v>5.8027637343196672E-2</v>
      </c>
      <c r="K138" s="9"/>
      <c r="L138" s="15">
        <f t="shared" si="62"/>
        <v>0.11700000000000001</v>
      </c>
      <c r="M138" s="6">
        <f t="shared" si="67"/>
        <v>0.17575816819152948</v>
      </c>
      <c r="N138" s="15">
        <f t="shared" si="46"/>
        <v>0.8757152144259116</v>
      </c>
      <c r="O138" s="15">
        <f t="shared" si="47"/>
        <v>0.14596930764895788</v>
      </c>
      <c r="P138" s="15">
        <f t="shared" si="63"/>
        <v>0.8757152144259116</v>
      </c>
      <c r="Q138" s="15">
        <f t="shared" si="64"/>
        <v>0.11700000000000001</v>
      </c>
      <c r="S138" s="28">
        <f t="shared" si="65"/>
        <v>0.11700000000000001</v>
      </c>
      <c r="T138" s="19">
        <f t="shared" si="48"/>
        <v>0.14596930764895788</v>
      </c>
      <c r="U138" s="19">
        <f t="shared" si="49"/>
        <v>0.206431774567367</v>
      </c>
      <c r="V138" s="19">
        <f t="shared" si="50"/>
        <v>0.29193861529791576</v>
      </c>
      <c r="W138" s="19">
        <f t="shared" si="51"/>
        <v>0.35755032184728441</v>
      </c>
      <c r="X138" s="19">
        <f t="shared" si="52"/>
        <v>0.412863549134734</v>
      </c>
      <c r="Y138" s="19">
        <f t="shared" si="53"/>
        <v>0.46159548064854494</v>
      </c>
      <c r="Z138" s="19">
        <f t="shared" si="54"/>
        <v>0.50565251438729486</v>
      </c>
      <c r="AA138" s="19">
        <f t="shared" si="55"/>
        <v>0.54616713820700136</v>
      </c>
      <c r="AB138" s="19">
        <f t="shared" si="56"/>
        <v>0.58387723059583152</v>
      </c>
      <c r="AC138" s="19">
        <f t="shared" si="57"/>
        <v>0.61929532370210105</v>
      </c>
      <c r="AD138" s="19">
        <f t="shared" si="58"/>
        <v>0.65279458906329979</v>
      </c>
      <c r="AE138" s="19">
        <f t="shared" si="72"/>
        <v>0.8757152144259116</v>
      </c>
      <c r="AF138" s="19">
        <f t="shared" si="72"/>
        <v>1.2384483330175873</v>
      </c>
      <c r="AG138" s="19">
        <f t="shared" si="72"/>
        <v>1.7514304288518232</v>
      </c>
      <c r="AH138" s="19">
        <f t="shared" si="72"/>
        <v>2.1450554353354416</v>
      </c>
      <c r="AI138" s="19">
        <f t="shared" si="72"/>
        <v>2.4768966660351746</v>
      </c>
      <c r="AJ138" s="19">
        <f t="shared" si="72"/>
        <v>2.7692546592486225</v>
      </c>
      <c r="AK138" s="19">
        <f t="shared" si="72"/>
        <v>3.0335664886935061</v>
      </c>
      <c r="AL138" s="19">
        <f t="shared" si="72"/>
        <v>3.2766263007670391</v>
      </c>
      <c r="AM138" s="19">
        <f t="shared" si="72"/>
        <v>3.5028608577036464</v>
      </c>
      <c r="AN138" s="19">
        <f t="shared" si="72"/>
        <v>3.7153449990527618</v>
      </c>
      <c r="AO138" s="19">
        <f t="shared" si="72"/>
        <v>3.916317496774286</v>
      </c>
      <c r="AP138" s="43">
        <f t="shared" si="59"/>
        <v>0.11700000000000001</v>
      </c>
    </row>
    <row r="139" spans="1:42" x14ac:dyDescent="0.25">
      <c r="A139" s="15">
        <v>0.11799999999999999</v>
      </c>
      <c r="B139" s="6">
        <f t="shared" si="66"/>
        <v>1.4026125795051525</v>
      </c>
      <c r="C139" s="6">
        <f t="shared" si="40"/>
        <v>5.2090270059340124E-2</v>
      </c>
      <c r="D139" s="6">
        <f t="shared" si="60"/>
        <v>0.70130628975257625</v>
      </c>
      <c r="E139" s="6">
        <f t="shared" si="41"/>
        <v>0.64521624282096302</v>
      </c>
      <c r="F139" s="6">
        <f t="shared" si="42"/>
        <v>8.0733042044315556E-2</v>
      </c>
      <c r="G139" s="6">
        <f t="shared" si="43"/>
        <v>0.15836652102215776</v>
      </c>
      <c r="H139" s="6">
        <f t="shared" si="44"/>
        <v>6.6323391735485904E-2</v>
      </c>
      <c r="I139" s="6">
        <f t="shared" si="45"/>
        <v>0.15587324172135089</v>
      </c>
      <c r="J139" s="6">
        <f t="shared" si="61"/>
        <v>5.9011727823160429E-2</v>
      </c>
      <c r="K139" s="9"/>
      <c r="L139" s="15">
        <f t="shared" si="62"/>
        <v>0.11799999999999999</v>
      </c>
      <c r="M139" s="6">
        <f t="shared" si="67"/>
        <v>0.17669838632369186</v>
      </c>
      <c r="N139" s="15">
        <f t="shared" si="46"/>
        <v>0.88039985202589188</v>
      </c>
      <c r="O139" s="15">
        <f t="shared" si="47"/>
        <v>0.148587262009231</v>
      </c>
      <c r="P139" s="15">
        <f t="shared" si="63"/>
        <v>0.88039985202589188</v>
      </c>
      <c r="Q139" s="15">
        <f t="shared" si="64"/>
        <v>0.11799999999999999</v>
      </c>
      <c r="S139" s="28">
        <f t="shared" si="65"/>
        <v>0.11799999999999999</v>
      </c>
      <c r="T139" s="19">
        <f t="shared" si="48"/>
        <v>0.148587262009231</v>
      </c>
      <c r="U139" s="19">
        <f t="shared" si="49"/>
        <v>0.21013412112933905</v>
      </c>
      <c r="V139" s="19">
        <f t="shared" si="50"/>
        <v>0.29717452401846201</v>
      </c>
      <c r="W139" s="19">
        <f t="shared" si="51"/>
        <v>0.36396297419984808</v>
      </c>
      <c r="X139" s="19">
        <f t="shared" si="52"/>
        <v>0.42026824225867809</v>
      </c>
      <c r="Y139" s="19">
        <f t="shared" si="53"/>
        <v>0.46987417923737701</v>
      </c>
      <c r="Z139" s="19">
        <f t="shared" si="54"/>
        <v>0.51472137431507392</v>
      </c>
      <c r="AA139" s="19">
        <f t="shared" si="55"/>
        <v>0.55596262647735439</v>
      </c>
      <c r="AB139" s="19">
        <f t="shared" si="56"/>
        <v>0.59434904803692401</v>
      </c>
      <c r="AC139" s="19">
        <f t="shared" si="57"/>
        <v>0.63040236338801714</v>
      </c>
      <c r="AD139" s="19">
        <f t="shared" si="58"/>
        <v>0.66450243688642519</v>
      </c>
      <c r="AE139" s="19">
        <f t="shared" si="72"/>
        <v>0.88039985202589188</v>
      </c>
      <c r="AF139" s="19">
        <f t="shared" si="72"/>
        <v>1.2450734110462824</v>
      </c>
      <c r="AG139" s="19">
        <f t="shared" si="72"/>
        <v>1.7607997040517838</v>
      </c>
      <c r="AH139" s="19">
        <f t="shared" si="72"/>
        <v>2.1565304070852505</v>
      </c>
      <c r="AI139" s="19">
        <f t="shared" si="72"/>
        <v>2.4901468220925649</v>
      </c>
      <c r="AJ139" s="19">
        <f t="shared" si="72"/>
        <v>2.7840687840770251</v>
      </c>
      <c r="AK139" s="19">
        <f t="shared" si="72"/>
        <v>3.0497945493699326</v>
      </c>
      <c r="AL139" s="19">
        <f t="shared" si="72"/>
        <v>3.2941546096473644</v>
      </c>
      <c r="AM139" s="19">
        <f t="shared" si="72"/>
        <v>3.5215994081035675</v>
      </c>
      <c r="AN139" s="19">
        <f t="shared" si="72"/>
        <v>3.7352202331388473</v>
      </c>
      <c r="AO139" s="19">
        <f t="shared" si="72"/>
        <v>3.9372678330213011</v>
      </c>
      <c r="AP139" s="43">
        <f t="shared" si="59"/>
        <v>0.11799999999999999</v>
      </c>
    </row>
    <row r="140" spans="1:42" x14ac:dyDescent="0.25">
      <c r="A140" s="15">
        <v>0.11899999999999999</v>
      </c>
      <c r="B140" s="6">
        <f t="shared" si="66"/>
        <v>1.4088007256169401</v>
      </c>
      <c r="C140" s="6">
        <f t="shared" si="40"/>
        <v>5.2736667926158526E-2</v>
      </c>
      <c r="D140" s="6">
        <f t="shared" si="60"/>
        <v>0.70440036280847007</v>
      </c>
      <c r="E140" s="6">
        <f t="shared" si="41"/>
        <v>0.64757702244597892</v>
      </c>
      <c r="F140" s="6">
        <f t="shared" si="42"/>
        <v>8.1436904180085909E-2</v>
      </c>
      <c r="G140" s="6">
        <f t="shared" si="43"/>
        <v>0.15971845209004296</v>
      </c>
      <c r="H140" s="6">
        <f t="shared" si="44"/>
        <v>6.7146411061151545E-2</v>
      </c>
      <c r="I140" s="6">
        <f t="shared" si="45"/>
        <v>0.15722545884732597</v>
      </c>
      <c r="J140" s="6">
        <f t="shared" si="61"/>
        <v>6.0003885973892154E-2</v>
      </c>
      <c r="K140" s="9"/>
      <c r="L140" s="15">
        <f t="shared" si="62"/>
        <v>0.11899999999999999</v>
      </c>
      <c r="M140" s="6">
        <f t="shared" si="67"/>
        <v>0.17763508309122183</v>
      </c>
      <c r="N140" s="15">
        <f t="shared" si="46"/>
        <v>0.885066944423758</v>
      </c>
      <c r="O140" s="15">
        <f t="shared" si="47"/>
        <v>0.15122856019120551</v>
      </c>
      <c r="P140" s="15">
        <f t="shared" si="63"/>
        <v>0.885066944423758</v>
      </c>
      <c r="Q140" s="15">
        <f t="shared" si="64"/>
        <v>0.11899999999999999</v>
      </c>
      <c r="S140" s="28">
        <f t="shared" si="65"/>
        <v>0.11899999999999999</v>
      </c>
      <c r="T140" s="19">
        <f t="shared" si="48"/>
        <v>0.15122856019120551</v>
      </c>
      <c r="U140" s="19">
        <f t="shared" si="49"/>
        <v>0.21386948084055885</v>
      </c>
      <c r="V140" s="19">
        <f t="shared" si="50"/>
        <v>0.30245712038241102</v>
      </c>
      <c r="W140" s="19">
        <f t="shared" si="51"/>
        <v>0.37043280700422648</v>
      </c>
      <c r="X140" s="19">
        <f t="shared" si="52"/>
        <v>0.42773896168111769</v>
      </c>
      <c r="Y140" s="19">
        <f t="shared" si="53"/>
        <v>0.47822669747207835</v>
      </c>
      <c r="Z140" s="19">
        <f t="shared" si="54"/>
        <v>0.52387109961331224</v>
      </c>
      <c r="AA140" s="19">
        <f t="shared" si="55"/>
        <v>0.56584545933061192</v>
      </c>
      <c r="AB140" s="19">
        <f t="shared" si="56"/>
        <v>0.60491424076482203</v>
      </c>
      <c r="AC140" s="19">
        <f t="shared" si="57"/>
        <v>0.64160844252167648</v>
      </c>
      <c r="AD140" s="19">
        <f t="shared" si="58"/>
        <v>0.67631468145390838</v>
      </c>
      <c r="AE140" s="19">
        <f t="shared" si="72"/>
        <v>0.885066944423758</v>
      </c>
      <c r="AF140" s="19">
        <f t="shared" si="72"/>
        <v>1.2516736764121932</v>
      </c>
      <c r="AG140" s="19">
        <f t="shared" si="72"/>
        <v>1.770133888847516</v>
      </c>
      <c r="AH140" s="19">
        <f t="shared" si="72"/>
        <v>2.1679624020424448</v>
      </c>
      <c r="AI140" s="19">
        <f t="shared" si="72"/>
        <v>2.5033473528243864</v>
      </c>
      <c r="AJ140" s="19">
        <f t="shared" si="72"/>
        <v>2.7988274261047388</v>
      </c>
      <c r="AK140" s="19">
        <f t="shared" si="72"/>
        <v>3.0659618316833779</v>
      </c>
      <c r="AL140" s="19">
        <f t="shared" si="72"/>
        <v>3.3116172703925963</v>
      </c>
      <c r="AM140" s="19">
        <f t="shared" si="72"/>
        <v>3.540267777695032</v>
      </c>
      <c r="AN140" s="19">
        <f t="shared" si="72"/>
        <v>3.7550210292365791</v>
      </c>
      <c r="AO140" s="19">
        <f t="shared" si="72"/>
        <v>3.9581397047391031</v>
      </c>
      <c r="AP140" s="43">
        <f t="shared" si="59"/>
        <v>0.11899999999999999</v>
      </c>
    </row>
    <row r="141" spans="1:42" x14ac:dyDescent="0.25">
      <c r="A141" s="15">
        <v>0.12</v>
      </c>
      <c r="B141" s="6">
        <f t="shared" si="66"/>
        <v>1.4149664235586858</v>
      </c>
      <c r="C141" s="6">
        <f t="shared" si="40"/>
        <v>5.3385419194369149E-2</v>
      </c>
      <c r="D141" s="6">
        <f t="shared" si="60"/>
        <v>0.70748321177934292</v>
      </c>
      <c r="E141" s="6">
        <f t="shared" si="41"/>
        <v>0.64992307237087676</v>
      </c>
      <c r="F141" s="6">
        <f t="shared" si="42"/>
        <v>8.2141135564894843E-2</v>
      </c>
      <c r="G141" s="6">
        <f t="shared" si="43"/>
        <v>0.16107056778244741</v>
      </c>
      <c r="H141" s="6">
        <f t="shared" si="44"/>
        <v>6.7972426830534394E-2</v>
      </c>
      <c r="I141" s="6">
        <f t="shared" si="45"/>
        <v>0.15857787019407368</v>
      </c>
      <c r="J141" s="6">
        <f t="shared" si="61"/>
        <v>6.1004106639841002E-2</v>
      </c>
      <c r="K141" s="9"/>
      <c r="L141" s="15">
        <f t="shared" si="62"/>
        <v>0.12</v>
      </c>
      <c r="M141" s="6">
        <f t="shared" si="67"/>
        <v>0.17856829243188979</v>
      </c>
      <c r="N141" s="15">
        <f t="shared" si="46"/>
        <v>0.8897166607144783</v>
      </c>
      <c r="O141" s="15">
        <f t="shared" si="47"/>
        <v>0.15389318594451981</v>
      </c>
      <c r="P141" s="15">
        <f t="shared" si="63"/>
        <v>0.8897166607144783</v>
      </c>
      <c r="Q141" s="15">
        <f t="shared" si="64"/>
        <v>0.12</v>
      </c>
      <c r="S141" s="28">
        <f t="shared" si="65"/>
        <v>0.12</v>
      </c>
      <c r="T141" s="19">
        <f t="shared" si="48"/>
        <v>0.15389318594451981</v>
      </c>
      <c r="U141" s="19">
        <f t="shared" si="49"/>
        <v>0.21763783071954457</v>
      </c>
      <c r="V141" s="19">
        <f t="shared" si="50"/>
        <v>0.30778637188903962</v>
      </c>
      <c r="W141" s="19">
        <f t="shared" si="51"/>
        <v>0.37695978045532569</v>
      </c>
      <c r="X141" s="19">
        <f t="shared" si="52"/>
        <v>0.43527566143908913</v>
      </c>
      <c r="Y141" s="19">
        <f t="shared" si="53"/>
        <v>0.48665298396449352</v>
      </c>
      <c r="Z141" s="19">
        <f t="shared" si="54"/>
        <v>0.53310163398910604</v>
      </c>
      <c r="AA141" s="19">
        <f t="shared" si="55"/>
        <v>0.57581557596348854</v>
      </c>
      <c r="AB141" s="19">
        <f t="shared" si="56"/>
        <v>0.61557274377807925</v>
      </c>
      <c r="AC141" s="19">
        <f t="shared" si="57"/>
        <v>0.65291349215863359</v>
      </c>
      <c r="AD141" s="19">
        <f t="shared" si="58"/>
        <v>0.6882312500919231</v>
      </c>
      <c r="AE141" s="19">
        <f t="shared" si="72"/>
        <v>0.8897166607144783</v>
      </c>
      <c r="AF141" s="19">
        <f t="shared" si="72"/>
        <v>1.2582493682517171</v>
      </c>
      <c r="AG141" s="19">
        <f t="shared" si="72"/>
        <v>1.7794333214289566</v>
      </c>
      <c r="AH141" s="19">
        <f t="shared" si="72"/>
        <v>2.1793518344034157</v>
      </c>
      <c r="AI141" s="19">
        <f t="shared" si="72"/>
        <v>2.5164987365034341</v>
      </c>
      <c r="AJ141" s="19">
        <f t="shared" si="72"/>
        <v>2.8135311200570046</v>
      </c>
      <c r="AK141" s="19">
        <f t="shared" si="72"/>
        <v>3.0820689213959942</v>
      </c>
      <c r="AL141" s="19">
        <f t="shared" si="72"/>
        <v>3.3290149156981732</v>
      </c>
      <c r="AM141" s="19">
        <f t="shared" si="72"/>
        <v>3.5588666428579132</v>
      </c>
      <c r="AN141" s="19">
        <f t="shared" si="72"/>
        <v>3.7747481047551505</v>
      </c>
      <c r="AO141" s="19">
        <f t="shared" si="72"/>
        <v>3.9789338681433803</v>
      </c>
      <c r="AP141" s="43">
        <f t="shared" si="59"/>
        <v>0.12</v>
      </c>
    </row>
    <row r="142" spans="1:42" x14ac:dyDescent="0.25">
      <c r="A142" s="15">
        <v>0.121</v>
      </c>
      <c r="B142" s="6">
        <f t="shared" si="66"/>
        <v>1.4211099738413724</v>
      </c>
      <c r="C142" s="6">
        <f t="shared" si="40"/>
        <v>5.4036509214016537E-2</v>
      </c>
      <c r="D142" s="6">
        <f t="shared" si="60"/>
        <v>0.71055498692068619</v>
      </c>
      <c r="E142" s="6">
        <f t="shared" si="41"/>
        <v>0.65225455153643808</v>
      </c>
      <c r="F142" s="6">
        <f t="shared" si="42"/>
        <v>8.2845737276542097E-2</v>
      </c>
      <c r="G142" s="6">
        <f t="shared" si="43"/>
        <v>0.16242286863827105</v>
      </c>
      <c r="H142" s="6">
        <f t="shared" si="44"/>
        <v>6.8801420390731838E-2</v>
      </c>
      <c r="I142" s="6">
        <f t="shared" si="45"/>
        <v>0.15993047653680315</v>
      </c>
      <c r="J142" s="6">
        <f t="shared" si="61"/>
        <v>6.2012384666911155E-2</v>
      </c>
      <c r="K142" s="9"/>
      <c r="L142" s="15">
        <f t="shared" si="62"/>
        <v>0.121</v>
      </c>
      <c r="M142" s="6">
        <f t="shared" si="67"/>
        <v>0.17949804763005814</v>
      </c>
      <c r="N142" s="15">
        <f t="shared" si="46"/>
        <v>0.89434916673741516</v>
      </c>
      <c r="O142" s="15">
        <f t="shared" si="47"/>
        <v>0.15658112264421209</v>
      </c>
      <c r="P142" s="15">
        <f t="shared" si="63"/>
        <v>0.89434916673741516</v>
      </c>
      <c r="Q142" s="15">
        <f t="shared" si="64"/>
        <v>0.121</v>
      </c>
      <c r="S142" s="28">
        <f t="shared" si="65"/>
        <v>0.121</v>
      </c>
      <c r="T142" s="19">
        <f t="shared" si="48"/>
        <v>0.15658112264421209</v>
      </c>
      <c r="U142" s="19">
        <f t="shared" si="49"/>
        <v>0.22143914725504968</v>
      </c>
      <c r="V142" s="19">
        <f t="shared" si="50"/>
        <v>0.31316224528842418</v>
      </c>
      <c r="W142" s="19">
        <f t="shared" si="51"/>
        <v>0.38354385383047235</v>
      </c>
      <c r="X142" s="19">
        <f t="shared" si="52"/>
        <v>0.44287829451009936</v>
      </c>
      <c r="Y142" s="19">
        <f t="shared" si="53"/>
        <v>0.49515298614187697</v>
      </c>
      <c r="Z142" s="19">
        <f t="shared" si="54"/>
        <v>0.54241291985189799</v>
      </c>
      <c r="AA142" s="19">
        <f t="shared" si="55"/>
        <v>0.58587291417107279</v>
      </c>
      <c r="AB142" s="19">
        <f t="shared" si="56"/>
        <v>0.62632449057684836</v>
      </c>
      <c r="AC142" s="19">
        <f t="shared" si="57"/>
        <v>0.66431744176514906</v>
      </c>
      <c r="AD142" s="19">
        <f t="shared" si="58"/>
        <v>0.70025206845137966</v>
      </c>
      <c r="AE142" s="19">
        <f t="shared" ref="AE142:AO151" si="73">$M142*AE$21^0.5/RMannings_n*(Diameter/1000)^(2/3)</f>
        <v>0.89434916673741516</v>
      </c>
      <c r="AF142" s="19">
        <f t="shared" si="73"/>
        <v>1.264800721097129</v>
      </c>
      <c r="AG142" s="19">
        <f t="shared" si="73"/>
        <v>1.7886983334748303</v>
      </c>
      <c r="AH142" s="19">
        <f t="shared" si="73"/>
        <v>2.1906991103899807</v>
      </c>
      <c r="AI142" s="19">
        <f t="shared" si="73"/>
        <v>2.5296014421942581</v>
      </c>
      <c r="AJ142" s="19">
        <f t="shared" si="73"/>
        <v>2.8281803903639329</v>
      </c>
      <c r="AK142" s="19">
        <f t="shared" si="73"/>
        <v>3.0981163929921851</v>
      </c>
      <c r="AL142" s="19">
        <f t="shared" si="73"/>
        <v>3.3463481660781693</v>
      </c>
      <c r="AM142" s="19">
        <f t="shared" si="73"/>
        <v>3.5773966669496606</v>
      </c>
      <c r="AN142" s="19">
        <f t="shared" si="73"/>
        <v>3.7944021632913874</v>
      </c>
      <c r="AO142" s="19">
        <f t="shared" si="73"/>
        <v>3.9996510648903083</v>
      </c>
      <c r="AP142" s="43">
        <f t="shared" si="59"/>
        <v>0.121</v>
      </c>
    </row>
    <row r="143" spans="1:42" x14ac:dyDescent="0.25">
      <c r="A143" s="15">
        <v>0.122</v>
      </c>
      <c r="B143" s="6">
        <f t="shared" si="66"/>
        <v>1.4272316707855262</v>
      </c>
      <c r="C143" s="6">
        <f t="shared" si="40"/>
        <v>5.468992349245598E-2</v>
      </c>
      <c r="D143" s="6">
        <f t="shared" si="60"/>
        <v>0.71361583539276308</v>
      </c>
      <c r="E143" s="6">
        <f t="shared" si="41"/>
        <v>0.65457161563880839</v>
      </c>
      <c r="F143" s="6">
        <f t="shared" si="42"/>
        <v>8.3550710397185618E-2</v>
      </c>
      <c r="G143" s="6">
        <f t="shared" si="43"/>
        <v>0.16377535519859282</v>
      </c>
      <c r="H143" s="6">
        <f t="shared" si="44"/>
        <v>6.9633373289135533E-2</v>
      </c>
      <c r="I143" s="6">
        <f t="shared" si="45"/>
        <v>0.16128327865662145</v>
      </c>
      <c r="J143" s="6">
        <f t="shared" si="61"/>
        <v>6.3028714902484337E-2</v>
      </c>
      <c r="K143" s="9"/>
      <c r="L143" s="15">
        <f t="shared" si="62"/>
        <v>0.122</v>
      </c>
      <c r="M143" s="6">
        <f t="shared" si="67"/>
        <v>0.18042438133451189</v>
      </c>
      <c r="N143" s="15">
        <f t="shared" si="46"/>
        <v>0.89896462516516606</v>
      </c>
      <c r="O143" s="15">
        <f t="shared" si="47"/>
        <v>0.15929235329557168</v>
      </c>
      <c r="P143" s="15">
        <f t="shared" si="63"/>
        <v>0.89896462516516606</v>
      </c>
      <c r="Q143" s="15">
        <f t="shared" si="64"/>
        <v>0.122</v>
      </c>
      <c r="S143" s="28">
        <f t="shared" si="65"/>
        <v>0.122</v>
      </c>
      <c r="T143" s="19">
        <f t="shared" si="48"/>
        <v>0.15929235329557168</v>
      </c>
      <c r="U143" s="19">
        <f t="shared" si="49"/>
        <v>0.22527340641292401</v>
      </c>
      <c r="V143" s="19">
        <f t="shared" si="50"/>
        <v>0.31858470659114335</v>
      </c>
      <c r="W143" s="19">
        <f t="shared" si="51"/>
        <v>0.39018498550129699</v>
      </c>
      <c r="X143" s="19">
        <f t="shared" si="52"/>
        <v>0.45054681282584802</v>
      </c>
      <c r="Y143" s="19">
        <f t="shared" si="53"/>
        <v>0.50372665026223529</v>
      </c>
      <c r="Z143" s="19">
        <f t="shared" si="54"/>
        <v>0.55180489833028368</v>
      </c>
      <c r="AA143" s="19">
        <f t="shared" si="55"/>
        <v>0.59601741036498013</v>
      </c>
      <c r="AB143" s="19">
        <f t="shared" si="56"/>
        <v>0.6371694131822867</v>
      </c>
      <c r="AC143" s="19">
        <f t="shared" si="57"/>
        <v>0.67582021923877211</v>
      </c>
      <c r="AD143" s="19">
        <f t="shared" si="58"/>
        <v>0.71237706052962191</v>
      </c>
      <c r="AE143" s="19">
        <f t="shared" si="73"/>
        <v>0.89896462516516606</v>
      </c>
      <c r="AF143" s="19">
        <f t="shared" si="73"/>
        <v>1.2713279650022236</v>
      </c>
      <c r="AG143" s="19">
        <f t="shared" si="73"/>
        <v>1.7979292503303321</v>
      </c>
      <c r="AH143" s="19">
        <f t="shared" si="73"/>
        <v>2.202004628466999</v>
      </c>
      <c r="AI143" s="19">
        <f t="shared" si="73"/>
        <v>2.5426559300044471</v>
      </c>
      <c r="AJ143" s="19">
        <f t="shared" si="73"/>
        <v>2.8427757514414456</v>
      </c>
      <c r="AK143" s="19">
        <f t="shared" si="73"/>
        <v>3.1141048099863582</v>
      </c>
      <c r="AL143" s="19">
        <f t="shared" si="73"/>
        <v>3.3636176301977114</v>
      </c>
      <c r="AM143" s="19">
        <f t="shared" si="73"/>
        <v>3.5958585006606643</v>
      </c>
      <c r="AN143" s="19">
        <f t="shared" si="73"/>
        <v>3.8139838950066709</v>
      </c>
      <c r="AO143" s="19">
        <f t="shared" si="73"/>
        <v>4.0202920224738596</v>
      </c>
      <c r="AP143" s="43">
        <f t="shared" si="59"/>
        <v>0.122</v>
      </c>
    </row>
    <row r="144" spans="1:42" x14ac:dyDescent="0.25">
      <c r="A144" s="15">
        <v>0.123</v>
      </c>
      <c r="B144" s="6">
        <f t="shared" si="66"/>
        <v>1.4333318026991637</v>
      </c>
      <c r="C144" s="6">
        <f t="shared" si="40"/>
        <v>5.5345647691154964E-2</v>
      </c>
      <c r="D144" s="6">
        <f t="shared" si="60"/>
        <v>0.71666590134958186</v>
      </c>
      <c r="E144" s="6">
        <f t="shared" si="41"/>
        <v>0.65687441722143503</v>
      </c>
      <c r="F144" s="6">
        <f t="shared" si="42"/>
        <v>8.4256056013363848E-2</v>
      </c>
      <c r="G144" s="6">
        <f t="shared" si="43"/>
        <v>0.16512802800668192</v>
      </c>
      <c r="H144" s="6">
        <f t="shared" si="44"/>
        <v>7.0468267269358856E-2</v>
      </c>
      <c r="I144" s="6">
        <f t="shared" si="45"/>
        <v>0.16263627734056973</v>
      </c>
      <c r="J144" s="6">
        <f t="shared" si="61"/>
        <v>6.4053092195441766E-2</v>
      </c>
      <c r="K144" s="9"/>
      <c r="L144" s="15">
        <f t="shared" si="62"/>
        <v>0.123</v>
      </c>
      <c r="M144" s="6">
        <f t="shared" si="67"/>
        <v>0.18134732557566019</v>
      </c>
      <c r="N144" s="15">
        <f t="shared" si="46"/>
        <v>0.90356319558927067</v>
      </c>
      <c r="O144" s="15">
        <f t="shared" si="47"/>
        <v>0.16202686053888046</v>
      </c>
      <c r="P144" s="15">
        <f t="shared" si="63"/>
        <v>0.90356319558927067</v>
      </c>
      <c r="Q144" s="15">
        <f t="shared" si="64"/>
        <v>0.123</v>
      </c>
      <c r="S144" s="28">
        <f t="shared" si="65"/>
        <v>0.123</v>
      </c>
      <c r="T144" s="19">
        <f t="shared" si="48"/>
        <v>0.16202686053888046</v>
      </c>
      <c r="U144" s="19">
        <f t="shared" si="49"/>
        <v>0.22914058364281878</v>
      </c>
      <c r="V144" s="19">
        <f t="shared" si="50"/>
        <v>0.32405372107776093</v>
      </c>
      <c r="W144" s="19">
        <f t="shared" si="51"/>
        <v>0.39688313294534822</v>
      </c>
      <c r="X144" s="19">
        <f t="shared" si="52"/>
        <v>0.45828116728563756</v>
      </c>
      <c r="Y144" s="19">
        <f t="shared" si="53"/>
        <v>0.51237392142931926</v>
      </c>
      <c r="Z144" s="19">
        <f t="shared" si="54"/>
        <v>0.56127750928843545</v>
      </c>
      <c r="AA144" s="19">
        <f t="shared" si="55"/>
        <v>0.60624899959109324</v>
      </c>
      <c r="AB144" s="19">
        <f t="shared" si="56"/>
        <v>0.64810744215552185</v>
      </c>
      <c r="AC144" s="19">
        <f t="shared" si="57"/>
        <v>0.68742175092845648</v>
      </c>
      <c r="AD144" s="19">
        <f t="shared" si="58"/>
        <v>0.72460614869162976</v>
      </c>
      <c r="AE144" s="19">
        <f t="shared" si="73"/>
        <v>0.90356319558927067</v>
      </c>
      <c r="AF144" s="19">
        <f t="shared" si="73"/>
        <v>1.2778313256635201</v>
      </c>
      <c r="AG144" s="19">
        <f t="shared" si="73"/>
        <v>1.8071263911785413</v>
      </c>
      <c r="AH144" s="19">
        <f t="shared" si="73"/>
        <v>2.2132687795523092</v>
      </c>
      <c r="AI144" s="19">
        <f t="shared" si="73"/>
        <v>2.5556626513270402</v>
      </c>
      <c r="AJ144" s="19">
        <f t="shared" si="73"/>
        <v>2.8573177079623027</v>
      </c>
      <c r="AK144" s="19">
        <f t="shared" si="73"/>
        <v>3.1300347252198231</v>
      </c>
      <c r="AL144" s="19">
        <f t="shared" si="73"/>
        <v>3.3808239051936617</v>
      </c>
      <c r="AM144" s="19">
        <f t="shared" si="73"/>
        <v>3.6142527823570827</v>
      </c>
      <c r="AN144" s="19">
        <f t="shared" si="73"/>
        <v>3.8334939769905603</v>
      </c>
      <c r="AO144" s="19">
        <f t="shared" si="73"/>
        <v>4.0408574546090943</v>
      </c>
      <c r="AP144" s="43">
        <f t="shared" si="59"/>
        <v>0.123</v>
      </c>
    </row>
    <row r="145" spans="1:42" x14ac:dyDescent="0.25">
      <c r="A145" s="15">
        <v>0.124</v>
      </c>
      <c r="B145" s="6">
        <f t="shared" si="66"/>
        <v>1.4394106520492325</v>
      </c>
      <c r="C145" s="6">
        <f t="shared" si="40"/>
        <v>5.6003667622585143E-2</v>
      </c>
      <c r="D145" s="6">
        <f t="shared" si="60"/>
        <v>0.71970532602461623</v>
      </c>
      <c r="E145" s="6">
        <f t="shared" si="41"/>
        <v>0.65916310576366444</v>
      </c>
      <c r="F145" s="6">
        <f t="shared" si="42"/>
        <v>8.4961775216018581E-2</v>
      </c>
      <c r="G145" s="6">
        <f t="shared" si="43"/>
        <v>0.16648088760800928</v>
      </c>
      <c r="H145" s="6">
        <f t="shared" si="44"/>
        <v>7.1306084267279676E-2</v>
      </c>
      <c r="I145" s="6">
        <f t="shared" si="45"/>
        <v>0.16398947338165951</v>
      </c>
      <c r="J145" s="6">
        <f t="shared" si="61"/>
        <v>6.5085511396187012E-2</v>
      </c>
      <c r="K145" s="9"/>
      <c r="L145" s="15">
        <f t="shared" si="62"/>
        <v>0.124</v>
      </c>
      <c r="M145" s="6">
        <f t="shared" si="67"/>
        <v>0.18226691178213414</v>
      </c>
      <c r="N145" s="15">
        <f t="shared" si="46"/>
        <v>0.90814503460290841</v>
      </c>
      <c r="O145" s="15">
        <f t="shared" si="47"/>
        <v>0.16478462665404767</v>
      </c>
      <c r="P145" s="15">
        <f t="shared" si="63"/>
        <v>0.90814503460290841</v>
      </c>
      <c r="Q145" s="15">
        <f t="shared" si="64"/>
        <v>0.124</v>
      </c>
      <c r="S145" s="28">
        <f t="shared" si="65"/>
        <v>0.124</v>
      </c>
      <c r="T145" s="19">
        <f t="shared" si="48"/>
        <v>0.16478462665404767</v>
      </c>
      <c r="U145" s="19">
        <f t="shared" si="49"/>
        <v>0.23304065388474124</v>
      </c>
      <c r="V145" s="19">
        <f t="shared" si="50"/>
        <v>0.32956925330809533</v>
      </c>
      <c r="W145" s="19">
        <f t="shared" si="51"/>
        <v>0.40363825275744519</v>
      </c>
      <c r="X145" s="19">
        <f t="shared" si="52"/>
        <v>0.46608130776948248</v>
      </c>
      <c r="Y145" s="19">
        <f t="shared" si="53"/>
        <v>0.5210947436072817</v>
      </c>
      <c r="Z145" s="19">
        <f t="shared" si="54"/>
        <v>0.57083069134215847</v>
      </c>
      <c r="AA145" s="19">
        <f t="shared" si="55"/>
        <v>0.61656761554690354</v>
      </c>
      <c r="AB145" s="19">
        <f t="shared" si="56"/>
        <v>0.65913850661619067</v>
      </c>
      <c r="AC145" s="19">
        <f t="shared" si="57"/>
        <v>0.69912196165422358</v>
      </c>
      <c r="AD145" s="19">
        <f t="shared" si="58"/>
        <v>0.73693925369074853</v>
      </c>
      <c r="AE145" s="19">
        <f t="shared" si="73"/>
        <v>0.90814503460290841</v>
      </c>
      <c r="AF145" s="19">
        <f t="shared" si="73"/>
        <v>1.2843110245372169</v>
      </c>
      <c r="AG145" s="19">
        <f t="shared" si="73"/>
        <v>1.8162900692058168</v>
      </c>
      <c r="AH145" s="19">
        <f t="shared" si="73"/>
        <v>2.2244919472192981</v>
      </c>
      <c r="AI145" s="19">
        <f t="shared" si="73"/>
        <v>2.5686220490744338</v>
      </c>
      <c r="AJ145" s="19">
        <f t="shared" si="73"/>
        <v>2.8718067551176163</v>
      </c>
      <c r="AK145" s="19">
        <f t="shared" si="73"/>
        <v>3.1459066811472671</v>
      </c>
      <c r="AL145" s="19">
        <f t="shared" si="73"/>
        <v>3.3979675769840485</v>
      </c>
      <c r="AM145" s="19">
        <f t="shared" si="73"/>
        <v>3.6325801384116336</v>
      </c>
      <c r="AN145" s="19">
        <f t="shared" si="73"/>
        <v>3.8529330736116494</v>
      </c>
      <c r="AO145" s="19">
        <f t="shared" si="73"/>
        <v>4.0613480616020032</v>
      </c>
      <c r="AP145" s="43">
        <f t="shared" si="59"/>
        <v>0.124</v>
      </c>
    </row>
    <row r="146" spans="1:42" x14ac:dyDescent="0.25">
      <c r="A146" s="15">
        <v>0.125</v>
      </c>
      <c r="B146" s="6">
        <f t="shared" si="66"/>
        <v>1.4454684956268311</v>
      </c>
      <c r="C146" s="6">
        <f t="shared" si="40"/>
        <v>5.6663969247201212E-2</v>
      </c>
      <c r="D146" s="6">
        <f t="shared" si="60"/>
        <v>0.72273424781341555</v>
      </c>
      <c r="E146" s="6">
        <f t="shared" si="41"/>
        <v>0.66143782776614757</v>
      </c>
      <c r="F146" s="6">
        <f t="shared" si="42"/>
        <v>8.5667869100517866E-2</v>
      </c>
      <c r="G146" s="6">
        <f t="shared" si="43"/>
        <v>0.16783393455025894</v>
      </c>
      <c r="H146" s="6">
        <f t="shared" si="44"/>
        <v>7.2146806407193731E-2</v>
      </c>
      <c r="I146" s="6">
        <f t="shared" si="45"/>
        <v>0.16534286757890865</v>
      </c>
      <c r="J146" s="6">
        <f t="shared" si="61"/>
        <v>6.6125967356668619E-2</v>
      </c>
      <c r="K146" s="9"/>
      <c r="L146" s="15">
        <f t="shared" si="62"/>
        <v>0.125</v>
      </c>
      <c r="M146" s="6">
        <f t="shared" si="67"/>
        <v>0.18318317079680821</v>
      </c>
      <c r="N146" s="15">
        <f t="shared" si="46"/>
        <v>0.91271029588072616</v>
      </c>
      <c r="O146" s="15">
        <f t="shared" si="47"/>
        <v>0.16756563356514162</v>
      </c>
      <c r="P146" s="15">
        <f t="shared" si="63"/>
        <v>0.91271029588072616</v>
      </c>
      <c r="Q146" s="15">
        <f t="shared" si="64"/>
        <v>0.125</v>
      </c>
      <c r="S146" s="28">
        <f t="shared" si="65"/>
        <v>0.125</v>
      </c>
      <c r="T146" s="19">
        <f t="shared" si="48"/>
        <v>0.16756563356514162</v>
      </c>
      <c r="U146" s="19">
        <f t="shared" si="49"/>
        <v>0.2369735915754636</v>
      </c>
      <c r="V146" s="19">
        <f t="shared" si="50"/>
        <v>0.33513126713028324</v>
      </c>
      <c r="W146" s="19">
        <f t="shared" si="51"/>
        <v>0.41045030066077903</v>
      </c>
      <c r="X146" s="19">
        <f t="shared" si="52"/>
        <v>0.47394718315092721</v>
      </c>
      <c r="Y146" s="19">
        <f t="shared" si="53"/>
        <v>0.5298890596350081</v>
      </c>
      <c r="Z146" s="19">
        <f t="shared" si="54"/>
        <v>0.58046438187458838</v>
      </c>
      <c r="AA146" s="19">
        <f t="shared" si="55"/>
        <v>0.62697319059846768</v>
      </c>
      <c r="AB146" s="19">
        <f t="shared" si="56"/>
        <v>0.67026253426056648</v>
      </c>
      <c r="AC146" s="19">
        <f t="shared" si="57"/>
        <v>0.71092077472639081</v>
      </c>
      <c r="AD146" s="19">
        <f t="shared" si="58"/>
        <v>0.74937629468895417</v>
      </c>
      <c r="AE146" s="19">
        <f t="shared" si="73"/>
        <v>0.91271029588072616</v>
      </c>
      <c r="AF146" s="19">
        <f t="shared" si="73"/>
        <v>1.2907672789520834</v>
      </c>
      <c r="AG146" s="19">
        <f t="shared" si="73"/>
        <v>1.8254205917614523</v>
      </c>
      <c r="AH146" s="19">
        <f t="shared" si="73"/>
        <v>2.2356745078924383</v>
      </c>
      <c r="AI146" s="19">
        <f t="shared" si="73"/>
        <v>2.5815345579041669</v>
      </c>
      <c r="AJ146" s="19">
        <f t="shared" si="73"/>
        <v>2.8862433788692918</v>
      </c>
      <c r="AK146" s="19">
        <f t="shared" si="73"/>
        <v>3.1617212101132819</v>
      </c>
      <c r="AL146" s="19">
        <f t="shared" si="73"/>
        <v>3.4150492205667486</v>
      </c>
      <c r="AM146" s="19">
        <f t="shared" si="73"/>
        <v>3.6508411835229047</v>
      </c>
      <c r="AN146" s="19">
        <f t="shared" si="73"/>
        <v>3.8723018368562498</v>
      </c>
      <c r="AO146" s="19">
        <f t="shared" si="73"/>
        <v>4.0817645307064998</v>
      </c>
      <c r="AP146" s="43">
        <f t="shared" si="59"/>
        <v>0.125</v>
      </c>
    </row>
    <row r="147" spans="1:42" x14ac:dyDescent="0.25">
      <c r="A147" s="15">
        <v>0.126</v>
      </c>
      <c r="B147" s="6">
        <f t="shared" si="66"/>
        <v>1.4515056047064838</v>
      </c>
      <c r="C147" s="6">
        <f t="shared" si="40"/>
        <v>5.732653867050358E-2</v>
      </c>
      <c r="D147" s="6">
        <f t="shared" si="60"/>
        <v>0.72575280235324191</v>
      </c>
      <c r="E147" s="6">
        <f t="shared" si="41"/>
        <v>0.66369872683319198</v>
      </c>
      <c r="F147" s="6">
        <f t="shared" si="42"/>
        <v>8.6374338766678868E-2</v>
      </c>
      <c r="G147" s="6">
        <f t="shared" si="43"/>
        <v>0.16918716938333944</v>
      </c>
      <c r="H147" s="6">
        <f t="shared" si="44"/>
        <v>7.2990415998074681E-2</v>
      </c>
      <c r="I147" s="6">
        <f t="shared" si="45"/>
        <v>0.16669646073737751</v>
      </c>
      <c r="J147" s="6">
        <f t="shared" si="61"/>
        <v>6.7174454930402819E-2</v>
      </c>
      <c r="K147" s="9"/>
      <c r="L147" s="15">
        <f t="shared" si="62"/>
        <v>0.126</v>
      </c>
      <c r="M147" s="6">
        <f t="shared" si="67"/>
        <v>0.18409613289226878</v>
      </c>
      <c r="N147" s="15">
        <f t="shared" si="46"/>
        <v>0.9172591302559101</v>
      </c>
      <c r="O147" s="15">
        <f t="shared" si="47"/>
        <v>0.17036986284482084</v>
      </c>
      <c r="P147" s="15">
        <f t="shared" si="63"/>
        <v>0.9172591302559101</v>
      </c>
      <c r="Q147" s="15">
        <f t="shared" si="64"/>
        <v>0.126</v>
      </c>
      <c r="S147" s="28">
        <f t="shared" si="65"/>
        <v>0.126</v>
      </c>
      <c r="T147" s="19">
        <f t="shared" si="48"/>
        <v>0.17036986284482084</v>
      </c>
      <c r="U147" s="19">
        <f t="shared" si="49"/>
        <v>0.24093937065478971</v>
      </c>
      <c r="V147" s="19">
        <f t="shared" si="50"/>
        <v>0.34073972568964167</v>
      </c>
      <c r="W147" s="19">
        <f t="shared" si="51"/>
        <v>0.41731923151776545</v>
      </c>
      <c r="X147" s="19">
        <f t="shared" si="52"/>
        <v>0.48187874130957942</v>
      </c>
      <c r="Y147" s="19">
        <f t="shared" si="53"/>
        <v>0.53875681124012764</v>
      </c>
      <c r="Z147" s="19">
        <f t="shared" si="54"/>
        <v>0.59017851705154167</v>
      </c>
      <c r="AA147" s="19">
        <f t="shared" si="55"/>
        <v>0.63746565579698711</v>
      </c>
      <c r="AB147" s="19">
        <f t="shared" si="56"/>
        <v>0.68147945137928334</v>
      </c>
      <c r="AC147" s="19">
        <f t="shared" si="57"/>
        <v>0.72281811196436896</v>
      </c>
      <c r="AD147" s="19">
        <f t="shared" si="58"/>
        <v>0.76191718927667018</v>
      </c>
      <c r="AE147" s="19">
        <f t="shared" si="73"/>
        <v>0.9172591302559101</v>
      </c>
      <c r="AF147" s="19">
        <f t="shared" si="73"/>
        <v>1.2972003022184575</v>
      </c>
      <c r="AG147" s="19">
        <f t="shared" si="73"/>
        <v>1.8345182605118202</v>
      </c>
      <c r="AH147" s="19">
        <f t="shared" si="73"/>
        <v>2.2468168310360705</v>
      </c>
      <c r="AI147" s="19">
        <f t="shared" si="73"/>
        <v>2.594400604436915</v>
      </c>
      <c r="AJ147" s="19">
        <f t="shared" si="73"/>
        <v>2.9006280561937419</v>
      </c>
      <c r="AK147" s="19">
        <f t="shared" si="73"/>
        <v>3.1774788346193503</v>
      </c>
      <c r="AL147" s="19">
        <f t="shared" si="73"/>
        <v>3.4320694003078667</v>
      </c>
      <c r="AM147" s="19">
        <f t="shared" si="73"/>
        <v>3.6690365210236404</v>
      </c>
      <c r="AN147" s="19">
        <f t="shared" si="73"/>
        <v>3.8916009066553721</v>
      </c>
      <c r="AO147" s="19">
        <f t="shared" si="73"/>
        <v>4.1021075364690978</v>
      </c>
      <c r="AP147" s="43">
        <f t="shared" si="59"/>
        <v>0.126</v>
      </c>
    </row>
    <row r="148" spans="1:42" x14ac:dyDescent="0.25">
      <c r="A148" s="15">
        <v>0.127</v>
      </c>
      <c r="B148" s="6">
        <f t="shared" si="66"/>
        <v>1.4575222451997292</v>
      </c>
      <c r="C148" s="6">
        <f t="shared" si="40"/>
        <v>5.799136214018201E-2</v>
      </c>
      <c r="D148" s="6">
        <f t="shared" si="60"/>
        <v>0.72876112259986459</v>
      </c>
      <c r="E148" s="6">
        <f t="shared" si="41"/>
        <v>0.66594594375219374</v>
      </c>
      <c r="F148" s="6">
        <f t="shared" si="42"/>
        <v>8.7081185318791082E-2</v>
      </c>
      <c r="G148" s="6">
        <f t="shared" si="43"/>
        <v>0.17054059265939553</v>
      </c>
      <c r="H148" s="6">
        <f t="shared" si="44"/>
        <v>7.3836895529937288E-2</v>
      </c>
      <c r="I148" s="6">
        <f t="shared" si="45"/>
        <v>0.16805025366820506</v>
      </c>
      <c r="J148" s="6">
        <f t="shared" si="61"/>
        <v>6.8230968972496725E-2</v>
      </c>
      <c r="K148" s="9"/>
      <c r="L148" s="15">
        <f t="shared" si="62"/>
        <v>0.127</v>
      </c>
      <c r="M148" s="6">
        <f t="shared" si="67"/>
        <v>0.1850058277857535</v>
      </c>
      <c r="N148" s="15">
        <f t="shared" si="46"/>
        <v>0.92179168579462056</v>
      </c>
      <c r="O148" s="15">
        <f t="shared" si="47"/>
        <v>0.17319729571866807</v>
      </c>
      <c r="P148" s="15">
        <f t="shared" si="63"/>
        <v>0.92179168579462056</v>
      </c>
      <c r="Q148" s="15">
        <f t="shared" si="64"/>
        <v>0.127</v>
      </c>
      <c r="S148" s="28">
        <f t="shared" si="65"/>
        <v>0.127</v>
      </c>
      <c r="T148" s="19">
        <f t="shared" si="48"/>
        <v>0.17319729571866807</v>
      </c>
      <c r="U148" s="19">
        <f t="shared" si="49"/>
        <v>0.24493796457168396</v>
      </c>
      <c r="V148" s="19">
        <f t="shared" si="50"/>
        <v>0.34639459143733614</v>
      </c>
      <c r="W148" s="19">
        <f t="shared" si="51"/>
        <v>0.42424499934066229</v>
      </c>
      <c r="X148" s="19">
        <f t="shared" si="52"/>
        <v>0.48987592914336792</v>
      </c>
      <c r="Y148" s="19">
        <f t="shared" si="53"/>
        <v>0.54769793905272046</v>
      </c>
      <c r="Z148" s="19">
        <f t="shared" si="54"/>
        <v>0.59997303183652939</v>
      </c>
      <c r="AA148" s="19">
        <f t="shared" si="55"/>
        <v>0.64804494089502518</v>
      </c>
      <c r="AB148" s="19">
        <f t="shared" si="56"/>
        <v>0.69278918287467228</v>
      </c>
      <c r="AC148" s="19">
        <f t="shared" si="57"/>
        <v>0.73481389371505179</v>
      </c>
      <c r="AD148" s="19">
        <f t="shared" si="58"/>
        <v>0.77456185349215012</v>
      </c>
      <c r="AE148" s="19">
        <f t="shared" si="73"/>
        <v>0.92179168579462056</v>
      </c>
      <c r="AF148" s="19">
        <f t="shared" si="73"/>
        <v>1.3036103037335109</v>
      </c>
      <c r="AG148" s="19">
        <f t="shared" si="73"/>
        <v>1.8435833715892411</v>
      </c>
      <c r="AH148" s="19">
        <f t="shared" si="73"/>
        <v>2.2579192793367371</v>
      </c>
      <c r="AI148" s="19">
        <f t="shared" si="73"/>
        <v>2.6072206074670219</v>
      </c>
      <c r="AJ148" s="19">
        <f t="shared" si="73"/>
        <v>2.9149612553172783</v>
      </c>
      <c r="AK148" s="19">
        <f t="shared" si="73"/>
        <v>3.1931800675816984</v>
      </c>
      <c r="AL148" s="19">
        <f t="shared" si="73"/>
        <v>3.4490286702202462</v>
      </c>
      <c r="AM148" s="19">
        <f t="shared" si="73"/>
        <v>3.6871667431784823</v>
      </c>
      <c r="AN148" s="19">
        <f t="shared" si="73"/>
        <v>3.9108309112005326</v>
      </c>
      <c r="AO148" s="19">
        <f t="shared" si="73"/>
        <v>4.122377741061797</v>
      </c>
      <c r="AP148" s="43">
        <f t="shared" si="59"/>
        <v>0.127</v>
      </c>
    </row>
    <row r="149" spans="1:42" x14ac:dyDescent="0.25">
      <c r="A149" s="15">
        <v>0.128</v>
      </c>
      <c r="B149" s="6">
        <f t="shared" si="66"/>
        <v>1.4635186778032678</v>
      </c>
      <c r="C149" s="6">
        <f t="shared" si="40"/>
        <v>5.8658426043337278E-2</v>
      </c>
      <c r="D149" s="6">
        <f t="shared" si="60"/>
        <v>0.73175933890163392</v>
      </c>
      <c r="E149" s="6">
        <f t="shared" si="41"/>
        <v>0.66817961657027525</v>
      </c>
      <c r="F149" s="6">
        <f t="shared" si="42"/>
        <v>8.7788409865639655E-2</v>
      </c>
      <c r="G149" s="6">
        <f t="shared" si="43"/>
        <v>0.17189420493281982</v>
      </c>
      <c r="H149" s="6">
        <f t="shared" si="44"/>
        <v>7.4686227670299962E-2</v>
      </c>
      <c r="I149" s="6">
        <f t="shared" si="45"/>
        <v>0.16940424718864494</v>
      </c>
      <c r="J149" s="6">
        <f t="shared" si="61"/>
        <v>6.9295504339671535E-2</v>
      </c>
      <c r="K149" s="9"/>
      <c r="L149" s="15">
        <f t="shared" si="62"/>
        <v>0.128</v>
      </c>
      <c r="M149" s="6">
        <f t="shared" si="67"/>
        <v>0.1859122846535837</v>
      </c>
      <c r="N149" s="15">
        <f t="shared" si="46"/>
        <v>0.92630810786790208</v>
      </c>
      <c r="O149" s="15">
        <f t="shared" si="47"/>
        <v>0.17604791306943021</v>
      </c>
      <c r="P149" s="15">
        <f t="shared" si="63"/>
        <v>0.92630810786790208</v>
      </c>
      <c r="Q149" s="15">
        <f t="shared" si="64"/>
        <v>0.128</v>
      </c>
      <c r="S149" s="28">
        <f t="shared" si="65"/>
        <v>0.128</v>
      </c>
      <c r="T149" s="19">
        <f t="shared" si="48"/>
        <v>0.17604791306943021</v>
      </c>
      <c r="U149" s="19">
        <f t="shared" si="49"/>
        <v>0.24896934629026785</v>
      </c>
      <c r="V149" s="19">
        <f t="shared" si="50"/>
        <v>0.35209582613886042</v>
      </c>
      <c r="W149" s="19">
        <f t="shared" si="51"/>
        <v>0.43122755730195395</v>
      </c>
      <c r="X149" s="19">
        <f t="shared" si="52"/>
        <v>0.49793869258053569</v>
      </c>
      <c r="Y149" s="19">
        <f t="shared" si="53"/>
        <v>0.55671238261872402</v>
      </c>
      <c r="Z149" s="19">
        <f t="shared" si="54"/>
        <v>0.60984786000544433</v>
      </c>
      <c r="AA149" s="19">
        <f t="shared" si="55"/>
        <v>0.65871097436237036</v>
      </c>
      <c r="AB149" s="19">
        <f t="shared" si="56"/>
        <v>0.70419165227772085</v>
      </c>
      <c r="AC149" s="19">
        <f t="shared" si="57"/>
        <v>0.74690803887080359</v>
      </c>
      <c r="AD149" s="19">
        <f t="shared" si="58"/>
        <v>0.78731020184043909</v>
      </c>
      <c r="AE149" s="19">
        <f t="shared" si="73"/>
        <v>0.92630810786790208</v>
      </c>
      <c r="AF149" s="19">
        <f t="shared" si="73"/>
        <v>1.3099974890829471</v>
      </c>
      <c r="AG149" s="19">
        <f t="shared" si="73"/>
        <v>1.8526162157358042</v>
      </c>
      <c r="AH149" s="19">
        <f t="shared" si="73"/>
        <v>2.2689822088793199</v>
      </c>
      <c r="AI149" s="19">
        <f t="shared" si="73"/>
        <v>2.6199949781658942</v>
      </c>
      <c r="AJ149" s="19">
        <f t="shared" si="73"/>
        <v>2.9292434359435084</v>
      </c>
      <c r="AK149" s="19">
        <f t="shared" si="73"/>
        <v>3.2088254125803974</v>
      </c>
      <c r="AL149" s="19">
        <f t="shared" si="73"/>
        <v>3.4659275742325293</v>
      </c>
      <c r="AM149" s="19">
        <f t="shared" si="73"/>
        <v>3.7052324314716083</v>
      </c>
      <c r="AN149" s="19">
        <f t="shared" si="73"/>
        <v>3.9299924672488413</v>
      </c>
      <c r="AO149" s="19">
        <f t="shared" si="73"/>
        <v>4.1425757946036734</v>
      </c>
      <c r="AP149" s="43">
        <f t="shared" si="59"/>
        <v>0.128</v>
      </c>
    </row>
    <row r="150" spans="1:42" x14ac:dyDescent="0.25">
      <c r="A150" s="15">
        <v>0.129</v>
      </c>
      <c r="B150" s="6">
        <f t="shared" si="66"/>
        <v>1.4694951581419031</v>
      </c>
      <c r="C150" s="6">
        <f t="shared" ref="C150:C213" si="74">$B150/8+($A150/2-0.25)*SIN($B150/2)</f>
        <v>5.9327716903778041E-2</v>
      </c>
      <c r="D150" s="6">
        <f t="shared" si="60"/>
        <v>0.73474757907095156</v>
      </c>
      <c r="E150" s="6">
        <f t="shared" ref="E150:E213" si="75">SIN(B150/2)</f>
        <v>0.67039988066824718</v>
      </c>
      <c r="F150" s="6">
        <f t="shared" ref="F150:F213" si="76">C150/E150</f>
        <v>8.8496013520528716E-2</v>
      </c>
      <c r="G150" s="6">
        <f t="shared" ref="G150:G213" si="77">A150+F150/2</f>
        <v>0.17324800676026436</v>
      </c>
      <c r="H150" s="6">
        <f t="shared" ref="H150:H213" si="78">C150/$C$1021</f>
        <v>7.5538395260742977E-2</v>
      </c>
      <c r="I150" s="6">
        <f t="shared" ref="I150:I213" si="79">MAX($G150+K*(1.811*$J150)^M+SCorr*Slope,0)</f>
        <v>0.17075844212210139</v>
      </c>
      <c r="J150" s="6">
        <f t="shared" si="61"/>
        <v>7.0368055890285774E-2</v>
      </c>
      <c r="K150" s="9"/>
      <c r="L150" s="15">
        <f t="shared" si="62"/>
        <v>0.129</v>
      </c>
      <c r="M150" s="6">
        <f t="shared" si="67"/>
        <v>0.18681553214511079</v>
      </c>
      <c r="N150" s="15">
        <f t="shared" ref="N150:N213" si="80">M150*(Slope^0.5)/(RMannings_n)*((Diameter/1000)^(2/3))</f>
        <v>0.93080853922117124</v>
      </c>
      <c r="O150" s="15">
        <f t="shared" ref="O150:O213" si="81">C150*N150*(Diameter/1000)^2</f>
        <v>0.17892169544116637</v>
      </c>
      <c r="P150" s="15">
        <f t="shared" si="63"/>
        <v>0.93080853922117124</v>
      </c>
      <c r="Q150" s="15">
        <f t="shared" si="64"/>
        <v>0.129</v>
      </c>
      <c r="S150" s="28">
        <f t="shared" si="65"/>
        <v>0.129</v>
      </c>
      <c r="T150" s="19">
        <f t="shared" ref="T150:T213" si="82">$C150*AE150*((Diameter/1000)^2)</f>
        <v>0.17892169544116637</v>
      </c>
      <c r="U150" s="19">
        <f t="shared" ref="U150:U213" si="83">$C150*AF150*((Diameter/1000)^2)</f>
        <v>0.25303348829568584</v>
      </c>
      <c r="V150" s="19">
        <f t="shared" ref="V150:V213" si="84">$C150*AG150*((Diameter/1000)^2)</f>
        <v>0.35784339088233275</v>
      </c>
      <c r="W150" s="19">
        <f t="shared" ref="W150:W213" si="85">$C150*AH150*((Diameter/1000)^2)</f>
        <v>0.43826685774451268</v>
      </c>
      <c r="X150" s="19">
        <f t="shared" ref="X150:X213" si="86">$C150*AI150*((Diameter/1000)^2)</f>
        <v>0.50606697659137168</v>
      </c>
      <c r="Y150" s="19">
        <f t="shared" ref="Y150:Y213" si="87">$C150*AJ150*((Diameter/1000)^2)</f>
        <v>0.56580008041305097</v>
      </c>
      <c r="Z150" s="19">
        <f t="shared" ref="Z150:Z213" si="88">$C150*AK150*((Diameter/1000)^2)</f>
        <v>0.61980293416093002</v>
      </c>
      <c r="AA150" s="19">
        <f t="shared" ref="AA150:AA213" si="89">$C150*AL150*((Diameter/1000)^2)</f>
        <v>0.66946368340155771</v>
      </c>
      <c r="AB150" s="19">
        <f t="shared" ref="AB150:AB213" si="90">$C150*AM150*((Diameter/1000)^2)</f>
        <v>0.71568678176466549</v>
      </c>
      <c r="AC150" s="19">
        <f t="shared" ref="AC150:AC213" si="91">$C150*AN150*((Diameter/1000)^2)</f>
        <v>0.75910046488705762</v>
      </c>
      <c r="AD150" s="19">
        <f t="shared" ref="AD150:AD213" si="92">$C150*AO150*((Diameter/1000)^2)</f>
        <v>0.80016214731192437</v>
      </c>
      <c r="AE150" s="19">
        <f t="shared" si="73"/>
        <v>0.93080853922117124</v>
      </c>
      <c r="AF150" s="19">
        <f t="shared" si="73"/>
        <v>1.3163620601392694</v>
      </c>
      <c r="AG150" s="19">
        <f t="shared" si="73"/>
        <v>1.8616170784423425</v>
      </c>
      <c r="AH150" s="19">
        <f t="shared" si="73"/>
        <v>2.2800059693172523</v>
      </c>
      <c r="AI150" s="19">
        <f t="shared" si="73"/>
        <v>2.6327241202785387</v>
      </c>
      <c r="AJ150" s="19">
        <f t="shared" si="73"/>
        <v>2.9434750494730726</v>
      </c>
      <c r="AK150" s="19">
        <f t="shared" si="73"/>
        <v>3.2244153641000741</v>
      </c>
      <c r="AL150" s="19">
        <f t="shared" si="73"/>
        <v>3.4827666464491576</v>
      </c>
      <c r="AM150" s="19">
        <f t="shared" si="73"/>
        <v>3.723234156884685</v>
      </c>
      <c r="AN150" s="19">
        <f t="shared" si="73"/>
        <v>3.9490861804178081</v>
      </c>
      <c r="AO150" s="19">
        <f t="shared" si="73"/>
        <v>4.1627023354716357</v>
      </c>
      <c r="AP150" s="43">
        <f t="shared" ref="AP150:AP213" si="93">S150</f>
        <v>0.129</v>
      </c>
    </row>
    <row r="151" spans="1:42" x14ac:dyDescent="0.25">
      <c r="A151" s="15">
        <v>0.13</v>
      </c>
      <c r="B151" s="6">
        <f t="shared" si="66"/>
        <v>1.4754519369064976</v>
      </c>
      <c r="C151" s="6">
        <f t="shared" si="74"/>
        <v>5.9999221379390441E-2</v>
      </c>
      <c r="D151" s="6">
        <f t="shared" ref="D151:D214" si="94">B151/2</f>
        <v>0.73772596845324878</v>
      </c>
      <c r="E151" s="6">
        <f t="shared" si="75"/>
        <v>0.67260686883200949</v>
      </c>
      <c r="F151" s="6">
        <f t="shared" si="76"/>
        <v>8.9203997401304955E-2</v>
      </c>
      <c r="G151" s="6">
        <f t="shared" si="77"/>
        <v>0.17460199870065249</v>
      </c>
      <c r="H151" s="6">
        <f t="shared" si="78"/>
        <v>7.6393381313559328E-2</v>
      </c>
      <c r="I151" s="6">
        <f t="shared" si="79"/>
        <v>0.1721128392981654</v>
      </c>
      <c r="J151" s="6">
        <f t="shared" ref="J151:J214" si="95">H151*(9.806*F151)^0.5</f>
        <v>7.1448618484358864E-2</v>
      </c>
      <c r="K151" s="9"/>
      <c r="L151" s="15">
        <f t="shared" ref="L151:L214" si="96">A151</f>
        <v>0.13</v>
      </c>
      <c r="M151" s="6">
        <f t="shared" si="67"/>
        <v>0.18771559839619648</v>
      </c>
      <c r="N151" s="15">
        <f t="shared" si="80"/>
        <v>0.93529312004138143</v>
      </c>
      <c r="O151" s="15">
        <f t="shared" si="81"/>
        <v>0.18181862304330701</v>
      </c>
      <c r="P151" s="15">
        <f t="shared" ref="P151:P214" si="97">N151</f>
        <v>0.93529312004138143</v>
      </c>
      <c r="Q151" s="15">
        <f t="shared" ref="Q151:Q214" si="98">L151</f>
        <v>0.13</v>
      </c>
      <c r="S151" s="28">
        <f t="shared" ref="S151:S214" si="99">A151</f>
        <v>0.13</v>
      </c>
      <c r="T151" s="19">
        <f t="shared" si="82"/>
        <v>0.18181862304330701</v>
      </c>
      <c r="U151" s="19">
        <f t="shared" si="83"/>
        <v>0.25713036259984612</v>
      </c>
      <c r="V151" s="19">
        <f t="shared" si="84"/>
        <v>0.36363724608661402</v>
      </c>
      <c r="W151" s="19">
        <f t="shared" si="85"/>
        <v>0.44536285219154181</v>
      </c>
      <c r="X151" s="19">
        <f t="shared" si="86"/>
        <v>0.51426072519969224</v>
      </c>
      <c r="Y151" s="19">
        <f t="shared" si="87"/>
        <v>0.57496096985242551</v>
      </c>
      <c r="Z151" s="19">
        <f t="shared" si="88"/>
        <v>0.62983818574644257</v>
      </c>
      <c r="AA151" s="19">
        <f t="shared" si="89"/>
        <v>0.68030299396305649</v>
      </c>
      <c r="AB151" s="19">
        <f t="shared" si="90"/>
        <v>0.72727449217322804</v>
      </c>
      <c r="AC151" s="19">
        <f t="shared" si="91"/>
        <v>0.77139108779953847</v>
      </c>
      <c r="AD151" s="19">
        <f t="shared" si="92"/>
        <v>0.81311760140048839</v>
      </c>
      <c r="AE151" s="19">
        <f t="shared" si="73"/>
        <v>0.93529312004138143</v>
      </c>
      <c r="AF151" s="19">
        <f t="shared" si="73"/>
        <v>1.3227042151567689</v>
      </c>
      <c r="AG151" s="19">
        <f t="shared" si="73"/>
        <v>1.8705862400827629</v>
      </c>
      <c r="AH151" s="19">
        <f t="shared" si="73"/>
        <v>2.2909909040370398</v>
      </c>
      <c r="AI151" s="19">
        <f t="shared" si="73"/>
        <v>2.6454084303135379</v>
      </c>
      <c r="AJ151" s="19">
        <f t="shared" si="73"/>
        <v>2.957656539216043</v>
      </c>
      <c r="AK151" s="19">
        <f t="shared" si="73"/>
        <v>3.23995040776258</v>
      </c>
      <c r="AL151" s="19">
        <f t="shared" si="73"/>
        <v>3.4995464114016821</v>
      </c>
      <c r="AM151" s="19">
        <f t="shared" si="73"/>
        <v>3.7411724801655257</v>
      </c>
      <c r="AN151" s="19">
        <f t="shared" si="73"/>
        <v>3.9681126454703071</v>
      </c>
      <c r="AO151" s="19">
        <f t="shared" si="73"/>
        <v>4.1827579906008001</v>
      </c>
      <c r="AP151" s="43">
        <f t="shared" si="93"/>
        <v>0.13</v>
      </c>
    </row>
    <row r="152" spans="1:42" x14ac:dyDescent="0.25">
      <c r="A152" s="15">
        <v>0.13100000000000001</v>
      </c>
      <c r="B152" s="6">
        <f t="shared" ref="B152:B215" si="100">2*ACOS((0.5-A152)/0.5)</f>
        <v>1.481389259987155</v>
      </c>
      <c r="C152" s="6">
        <f t="shared" si="74"/>
        <v>6.0672926259577958E-2</v>
      </c>
      <c r="D152" s="6">
        <f t="shared" si="94"/>
        <v>0.74069462999357749</v>
      </c>
      <c r="E152" s="6">
        <f t="shared" si="75"/>
        <v>0.67480071132149821</v>
      </c>
      <c r="F152" s="6">
        <f t="shared" si="76"/>
        <v>8.9912362630381548E-2</v>
      </c>
      <c r="G152" s="6">
        <f t="shared" si="77"/>
        <v>0.17595618131519078</v>
      </c>
      <c r="H152" s="6">
        <f t="shared" si="78"/>
        <v>7.7251169008495144E-2</v>
      </c>
      <c r="I152" s="6">
        <f t="shared" si="79"/>
        <v>0.17346743955265062</v>
      </c>
      <c r="J152" s="6">
        <f t="shared" si="95"/>
        <v>7.253718698359507E-2</v>
      </c>
      <c r="K152" s="9"/>
      <c r="L152" s="15">
        <f t="shared" si="96"/>
        <v>0.13100000000000001</v>
      </c>
      <c r="M152" s="6">
        <f t="shared" si="67"/>
        <v>0.18861251104224647</v>
      </c>
      <c r="N152" s="15">
        <f t="shared" si="80"/>
        <v>0.93976198802196409</v>
      </c>
      <c r="O152" s="15">
        <f t="shared" si="81"/>
        <v>0.18473867575462768</v>
      </c>
      <c r="P152" s="15">
        <f t="shared" si="97"/>
        <v>0.93976198802196409</v>
      </c>
      <c r="Q152" s="15">
        <f t="shared" si="98"/>
        <v>0.13100000000000001</v>
      </c>
      <c r="S152" s="28">
        <f t="shared" si="99"/>
        <v>0.13100000000000001</v>
      </c>
      <c r="T152" s="19">
        <f t="shared" si="82"/>
        <v>0.18473867575462768</v>
      </c>
      <c r="U152" s="19">
        <f t="shared" si="83"/>
        <v>0.26125994074704018</v>
      </c>
      <c r="V152" s="19">
        <f t="shared" si="84"/>
        <v>0.36947735150925537</v>
      </c>
      <c r="W152" s="19">
        <f t="shared" si="85"/>
        <v>0.45251549135630798</v>
      </c>
      <c r="X152" s="19">
        <f t="shared" si="86"/>
        <v>0.52251988149408035</v>
      </c>
      <c r="Y152" s="19">
        <f t="shared" si="87"/>
        <v>0.58419498730794894</v>
      </c>
      <c r="Z152" s="19">
        <f t="shared" si="88"/>
        <v>0.63995354506001589</v>
      </c>
      <c r="AA152" s="19">
        <f t="shared" si="89"/>
        <v>0.69122883076013875</v>
      </c>
      <c r="AB152" s="19">
        <f t="shared" si="90"/>
        <v>0.73895470301851074</v>
      </c>
      <c r="AC152" s="19">
        <f t="shared" si="91"/>
        <v>0.78377982224112042</v>
      </c>
      <c r="AD152" s="19">
        <f t="shared" si="92"/>
        <v>0.82617647412127959</v>
      </c>
      <c r="AE152" s="19">
        <f t="shared" ref="AE152:AO161" si="101">$M152*AE$21^0.5/RMannings_n*(Diameter/1000)^(2/3)</f>
        <v>0.93976198802196409</v>
      </c>
      <c r="AF152" s="19">
        <f t="shared" si="101"/>
        <v>1.3290241488633638</v>
      </c>
      <c r="AG152" s="19">
        <f t="shared" si="101"/>
        <v>1.8795239760439282</v>
      </c>
      <c r="AH152" s="19">
        <f t="shared" si="101"/>
        <v>2.3019373503173295</v>
      </c>
      <c r="AI152" s="19">
        <f t="shared" si="101"/>
        <v>2.6580482977267277</v>
      </c>
      <c r="AJ152" s="19">
        <f t="shared" si="101"/>
        <v>2.9717883405972811</v>
      </c>
      <c r="AK152" s="19">
        <f t="shared" si="101"/>
        <v>3.2554310205519537</v>
      </c>
      <c r="AL152" s="19">
        <f t="shared" si="101"/>
        <v>3.5162673842917465</v>
      </c>
      <c r="AM152" s="19">
        <f t="shared" si="101"/>
        <v>3.7590479520878564</v>
      </c>
      <c r="AN152" s="19">
        <f t="shared" si="101"/>
        <v>3.9870724465900911</v>
      </c>
      <c r="AO152" s="19">
        <f t="shared" si="101"/>
        <v>4.2027433757749098</v>
      </c>
      <c r="AP152" s="43">
        <f t="shared" si="93"/>
        <v>0.13100000000000001</v>
      </c>
    </row>
    <row r="153" spans="1:42" x14ac:dyDescent="0.25">
      <c r="A153" s="15">
        <v>0.13200000000000001</v>
      </c>
      <c r="B153" s="6">
        <f t="shared" si="100"/>
        <v>1.4873073686018279</v>
      </c>
      <c r="C153" s="6">
        <f t="shared" si="74"/>
        <v>6.1348818462768809E-2</v>
      </c>
      <c r="D153" s="6">
        <f t="shared" si="94"/>
        <v>0.74365368430091394</v>
      </c>
      <c r="E153" s="6">
        <f t="shared" si="75"/>
        <v>0.67698153593728083</v>
      </c>
      <c r="F153" s="6">
        <f t="shared" si="76"/>
        <v>9.0621110334761765E-2</v>
      </c>
      <c r="G153" s="6">
        <f t="shared" si="77"/>
        <v>0.1773105551673809</v>
      </c>
      <c r="H153" s="6">
        <f t="shared" si="78"/>
        <v>7.8111741689575909E-2</v>
      </c>
      <c r="I153" s="6">
        <f t="shared" si="79"/>
        <v>0.17482224372762947</v>
      </c>
      <c r="J153" s="6">
        <f t="shared" si="95"/>
        <v>7.3633756251407098E-2</v>
      </c>
      <c r="K153" s="9"/>
      <c r="L153" s="15">
        <f t="shared" si="96"/>
        <v>0.13200000000000001</v>
      </c>
      <c r="M153" s="6">
        <f t="shared" ref="M153:M216" si="102">(C153/D153)^(2/3)</f>
        <v>0.18950629723081439</v>
      </c>
      <c r="N153" s="15">
        <f t="shared" si="80"/>
        <v>0.94421527842562691</v>
      </c>
      <c r="O153" s="15">
        <f t="shared" si="81"/>
        <v>0.18768183312713704</v>
      </c>
      <c r="P153" s="15">
        <f t="shared" si="97"/>
        <v>0.94421527842562691</v>
      </c>
      <c r="Q153" s="15">
        <f t="shared" si="98"/>
        <v>0.13200000000000001</v>
      </c>
      <c r="S153" s="28">
        <f t="shared" si="99"/>
        <v>0.13200000000000001</v>
      </c>
      <c r="T153" s="19">
        <f t="shared" si="82"/>
        <v>0.18768183312713704</v>
      </c>
      <c r="U153" s="19">
        <f t="shared" si="83"/>
        <v>0.26542219381944115</v>
      </c>
      <c r="V153" s="19">
        <f t="shared" si="84"/>
        <v>0.37536366625427409</v>
      </c>
      <c r="W153" s="19">
        <f t="shared" si="85"/>
        <v>0.45972472515166618</v>
      </c>
      <c r="X153" s="19">
        <f t="shared" si="86"/>
        <v>0.53084438763888231</v>
      </c>
      <c r="Y153" s="19">
        <f t="shared" si="87"/>
        <v>0.59350206811739503</v>
      </c>
      <c r="Z153" s="19">
        <f t="shared" si="88"/>
        <v>0.65014894126772993</v>
      </c>
      <c r="AA153" s="19">
        <f t="shared" si="89"/>
        <v>0.70224111728342664</v>
      </c>
      <c r="AB153" s="19">
        <f t="shared" si="90"/>
        <v>0.75072733250854817</v>
      </c>
      <c r="AC153" s="19">
        <f t="shared" si="91"/>
        <v>0.79626658145832363</v>
      </c>
      <c r="AD153" s="19">
        <f t="shared" si="92"/>
        <v>0.8393386740281007</v>
      </c>
      <c r="AE153" s="19">
        <f t="shared" si="101"/>
        <v>0.94421527842562691</v>
      </c>
      <c r="AF153" s="19">
        <f t="shared" si="101"/>
        <v>1.3353220525494094</v>
      </c>
      <c r="AG153" s="19">
        <f t="shared" si="101"/>
        <v>1.8884305568512538</v>
      </c>
      <c r="AH153" s="19">
        <f t="shared" si="101"/>
        <v>2.3128456394827355</v>
      </c>
      <c r="AI153" s="19">
        <f t="shared" si="101"/>
        <v>2.6706441050988188</v>
      </c>
      <c r="AJ153" s="19">
        <f t="shared" si="101"/>
        <v>2.9858708813550261</v>
      </c>
      <c r="AK153" s="19">
        <f t="shared" si="101"/>
        <v>3.2708576710319588</v>
      </c>
      <c r="AL153" s="19">
        <f t="shared" si="101"/>
        <v>3.532930071226061</v>
      </c>
      <c r="AM153" s="19">
        <f t="shared" si="101"/>
        <v>3.7768611137025077</v>
      </c>
      <c r="AN153" s="19">
        <f t="shared" si="101"/>
        <v>4.0059661576482286</v>
      </c>
      <c r="AO153" s="19">
        <f t="shared" si="101"/>
        <v>4.2226590959071846</v>
      </c>
      <c r="AP153" s="43">
        <f t="shared" si="93"/>
        <v>0.13200000000000001</v>
      </c>
    </row>
    <row r="154" spans="1:42" x14ac:dyDescent="0.25">
      <c r="A154" s="15">
        <v>0.13300000000000001</v>
      </c>
      <c r="B154" s="6">
        <f t="shared" si="100"/>
        <v>1.4932064994205425</v>
      </c>
      <c r="C154" s="6">
        <f t="shared" si="74"/>
        <v>6.2026885033989038E-2</v>
      </c>
      <c r="D154" s="6">
        <f t="shared" si="94"/>
        <v>0.74660324971027126</v>
      </c>
      <c r="E154" s="6">
        <f t="shared" si="75"/>
        <v>0.67914946808489796</v>
      </c>
      <c r="F154" s="6">
        <f t="shared" si="76"/>
        <v>9.1330241646063223E-2</v>
      </c>
      <c r="G154" s="6">
        <f t="shared" si="77"/>
        <v>0.17866512082303163</v>
      </c>
      <c r="H154" s="6">
        <f t="shared" si="78"/>
        <v>7.8975082862016488E-2</v>
      </c>
      <c r="I154" s="6">
        <f t="shared" si="79"/>
        <v>0.176177252671469</v>
      </c>
      <c r="J154" s="6">
        <f t="shared" si="95"/>
        <v>7.4738321152940448E-2</v>
      </c>
      <c r="K154" s="9"/>
      <c r="L154" s="15">
        <f t="shared" si="96"/>
        <v>0.13300000000000001</v>
      </c>
      <c r="M154" s="6">
        <f t="shared" si="102"/>
        <v>0.19039698363379534</v>
      </c>
      <c r="N154" s="15">
        <f t="shared" si="80"/>
        <v>0.94865312414510861</v>
      </c>
      <c r="O154" s="15">
        <f t="shared" si="81"/>
        <v>0.19064807438988551</v>
      </c>
      <c r="P154" s="15">
        <f t="shared" si="97"/>
        <v>0.94865312414510861</v>
      </c>
      <c r="Q154" s="15">
        <f t="shared" si="98"/>
        <v>0.13300000000000001</v>
      </c>
      <c r="S154" s="28">
        <f t="shared" si="99"/>
        <v>0.13300000000000001</v>
      </c>
      <c r="T154" s="19">
        <f t="shared" si="82"/>
        <v>0.19064807438988551</v>
      </c>
      <c r="U154" s="19">
        <f t="shared" si="83"/>
        <v>0.26961709244249082</v>
      </c>
      <c r="V154" s="19">
        <f t="shared" si="84"/>
        <v>0.38129614877977103</v>
      </c>
      <c r="W154" s="19">
        <f t="shared" si="85"/>
        <v>0.46699050269938874</v>
      </c>
      <c r="X154" s="19">
        <f t="shared" si="86"/>
        <v>0.53923418488498165</v>
      </c>
      <c r="Y154" s="19">
        <f t="shared" si="87"/>
        <v>0.60288214659725425</v>
      </c>
      <c r="Z154" s="19">
        <f t="shared" si="88"/>
        <v>0.6604243024169052</v>
      </c>
      <c r="AA154" s="19">
        <f t="shared" si="89"/>
        <v>0.71333977581514296</v>
      </c>
      <c r="AB154" s="19">
        <f t="shared" si="90"/>
        <v>0.76259229755954205</v>
      </c>
      <c r="AC154" s="19">
        <f t="shared" si="91"/>
        <v>0.80885127732747242</v>
      </c>
      <c r="AD154" s="19">
        <f t="shared" si="92"/>
        <v>0.85260410823044153</v>
      </c>
      <c r="AE154" s="19">
        <f t="shared" si="101"/>
        <v>0.94865312414510861</v>
      </c>
      <c r="AF154" s="19">
        <f t="shared" si="101"/>
        <v>1.34159811415362</v>
      </c>
      <c r="AG154" s="19">
        <f t="shared" si="101"/>
        <v>1.8973062482902172</v>
      </c>
      <c r="AH154" s="19">
        <f t="shared" si="101"/>
        <v>2.3237160970526598</v>
      </c>
      <c r="AI154" s="19">
        <f t="shared" si="101"/>
        <v>2.6831962283072399</v>
      </c>
      <c r="AJ154" s="19">
        <f t="shared" si="101"/>
        <v>2.9999045817330172</v>
      </c>
      <c r="AK154" s="19">
        <f t="shared" si="101"/>
        <v>3.2862308195565473</v>
      </c>
      <c r="AL154" s="19">
        <f t="shared" si="101"/>
        <v>3.5495349694437222</v>
      </c>
      <c r="AM154" s="19">
        <f t="shared" si="101"/>
        <v>3.7946124965804344</v>
      </c>
      <c r="AN154" s="19">
        <f t="shared" si="101"/>
        <v>4.0247943424608597</v>
      </c>
      <c r="AO154" s="19">
        <f t="shared" si="101"/>
        <v>4.2425057453120196</v>
      </c>
      <c r="AP154" s="43">
        <f t="shared" si="93"/>
        <v>0.13300000000000001</v>
      </c>
    </row>
    <row r="155" spans="1:42" x14ac:dyDescent="0.25">
      <c r="A155" s="15">
        <v>0.13400000000000001</v>
      </c>
      <c r="B155" s="6">
        <f t="shared" si="100"/>
        <v>1.4990868846854211</v>
      </c>
      <c r="C155" s="6">
        <f t="shared" si="74"/>
        <v>6.2707113142498688E-2</v>
      </c>
      <c r="D155" s="6">
        <f t="shared" si="94"/>
        <v>0.74954344234271053</v>
      </c>
      <c r="E155" s="6">
        <f t="shared" si="75"/>
        <v>0.6813046308370434</v>
      </c>
      <c r="F155" s="6">
        <f t="shared" si="76"/>
        <v>9.2039757700541999E-2</v>
      </c>
      <c r="G155" s="6">
        <f t="shared" si="77"/>
        <v>0.18001987885027101</v>
      </c>
      <c r="H155" s="6">
        <f t="shared" si="78"/>
        <v>7.9841176189211369E-2</v>
      </c>
      <c r="I155" s="6">
        <f t="shared" si="79"/>
        <v>0.17753246723886695</v>
      </c>
      <c r="J155" s="6">
        <f t="shared" si="95"/>
        <v>7.5850876555097466E-2</v>
      </c>
      <c r="K155" s="9"/>
      <c r="L155" s="15">
        <f t="shared" si="96"/>
        <v>0.13400000000000001</v>
      </c>
      <c r="M155" s="6">
        <f t="shared" si="102"/>
        <v>0.19128459645922333</v>
      </c>
      <c r="N155" s="15">
        <f t="shared" si="80"/>
        <v>0.95307565576195952</v>
      </c>
      <c r="O155" s="15">
        <f t="shared" si="81"/>
        <v>0.19363737845269333</v>
      </c>
      <c r="P155" s="15">
        <f t="shared" si="97"/>
        <v>0.95307565576195952</v>
      </c>
      <c r="Q155" s="15">
        <f t="shared" si="98"/>
        <v>0.13400000000000001</v>
      </c>
      <c r="S155" s="28">
        <f t="shared" si="99"/>
        <v>0.13400000000000001</v>
      </c>
      <c r="T155" s="19">
        <f t="shared" si="82"/>
        <v>0.19363737845269333</v>
      </c>
      <c r="U155" s="19">
        <f t="shared" si="83"/>
        <v>0.27384460679017064</v>
      </c>
      <c r="V155" s="19">
        <f t="shared" si="84"/>
        <v>0.38727475690538665</v>
      </c>
      <c r="W155" s="19">
        <f t="shared" si="85"/>
        <v>0.4743127723392967</v>
      </c>
      <c r="X155" s="19">
        <f t="shared" si="86"/>
        <v>0.54768921358034128</v>
      </c>
      <c r="Y155" s="19">
        <f t="shared" si="87"/>
        <v>0.61233515605452205</v>
      </c>
      <c r="Z155" s="19">
        <f t="shared" si="88"/>
        <v>0.67077955544901546</v>
      </c>
      <c r="AA155" s="19">
        <f t="shared" si="89"/>
        <v>0.72452472744306118</v>
      </c>
      <c r="AB155" s="19">
        <f t="shared" si="90"/>
        <v>0.7745495138107733</v>
      </c>
      <c r="AC155" s="19">
        <f t="shared" si="91"/>
        <v>0.82153382037051181</v>
      </c>
      <c r="AD155" s="19">
        <f t="shared" si="92"/>
        <v>0.86597268241015057</v>
      </c>
      <c r="AE155" s="19">
        <f t="shared" si="101"/>
        <v>0.95307565576195952</v>
      </c>
      <c r="AF155" s="19">
        <f t="shared" si="101"/>
        <v>1.3478525183461945</v>
      </c>
      <c r="AG155" s="19">
        <f t="shared" si="101"/>
        <v>1.906151311523919</v>
      </c>
      <c r="AH155" s="19">
        <f t="shared" si="101"/>
        <v>2.3345490428852713</v>
      </c>
      <c r="AI155" s="19">
        <f t="shared" si="101"/>
        <v>2.6957050366923889</v>
      </c>
      <c r="AJ155" s="19">
        <f t="shared" si="101"/>
        <v>3.0138898546663735</v>
      </c>
      <c r="AK155" s="19">
        <f t="shared" si="101"/>
        <v>3.3015509184734784</v>
      </c>
      <c r="AL155" s="19">
        <f t="shared" si="101"/>
        <v>3.5660825675361538</v>
      </c>
      <c r="AM155" s="19">
        <f t="shared" si="101"/>
        <v>3.8123026230478381</v>
      </c>
      <c r="AN155" s="19">
        <f t="shared" si="101"/>
        <v>4.0435575550385829</v>
      </c>
      <c r="AO155" s="19">
        <f t="shared" si="101"/>
        <v>4.2622839079678609</v>
      </c>
      <c r="AP155" s="43">
        <f t="shared" si="93"/>
        <v>0.13400000000000001</v>
      </c>
    </row>
    <row r="156" spans="1:42" x14ac:dyDescent="0.25">
      <c r="A156" s="15">
        <v>0.13500000000000001</v>
      </c>
      <c r="B156" s="6">
        <f t="shared" si="100"/>
        <v>1.5049487523266736</v>
      </c>
      <c r="C156" s="6">
        <f t="shared" si="74"/>
        <v>6.3389490079489241E-2</v>
      </c>
      <c r="D156" s="6">
        <f t="shared" si="94"/>
        <v>0.75247437616333679</v>
      </c>
      <c r="E156" s="6">
        <f t="shared" si="75"/>
        <v>0.68344714499367099</v>
      </c>
      <c r="F156" s="6">
        <f t="shared" si="76"/>
        <v>9.2749659639117021E-2</v>
      </c>
      <c r="G156" s="6">
        <f t="shared" si="77"/>
        <v>0.18137482981955852</v>
      </c>
      <c r="H156" s="6">
        <f t="shared" si="78"/>
        <v>8.0710005489802991E-2</v>
      </c>
      <c r="I156" s="6">
        <f t="shared" si="79"/>
        <v>0.17888788829088759</v>
      </c>
      <c r="J156" s="6">
        <f t="shared" si="95"/>
        <v>7.6971417326562014E-2</v>
      </c>
      <c r="K156" s="9"/>
      <c r="L156" s="15">
        <f t="shared" si="96"/>
        <v>0.13500000000000001</v>
      </c>
      <c r="M156" s="6">
        <f t="shared" si="102"/>
        <v>0.19216916146268989</v>
      </c>
      <c r="N156" s="15">
        <f t="shared" si="80"/>
        <v>0.95748300160343558</v>
      </c>
      <c r="O156" s="15">
        <f t="shared" si="81"/>
        <v>0.19664972390980262</v>
      </c>
      <c r="P156" s="15">
        <f t="shared" si="97"/>
        <v>0.95748300160343558</v>
      </c>
      <c r="Q156" s="15">
        <f t="shared" si="98"/>
        <v>0.13500000000000001</v>
      </c>
      <c r="S156" s="28">
        <f t="shared" si="99"/>
        <v>0.13500000000000001</v>
      </c>
      <c r="T156" s="19">
        <f t="shared" si="82"/>
        <v>0.19664972390980262</v>
      </c>
      <c r="U156" s="19">
        <f t="shared" si="83"/>
        <v>0.27810470659016756</v>
      </c>
      <c r="V156" s="19">
        <f t="shared" si="84"/>
        <v>0.39329944781960524</v>
      </c>
      <c r="W156" s="19">
        <f t="shared" si="85"/>
        <v>0.48169148163820541</v>
      </c>
      <c r="X156" s="19">
        <f t="shared" si="86"/>
        <v>0.55620941318033512</v>
      </c>
      <c r="Y156" s="19">
        <f t="shared" si="87"/>
        <v>0.62186102879824834</v>
      </c>
      <c r="Z156" s="19">
        <f t="shared" si="88"/>
        <v>0.68121462621234075</v>
      </c>
      <c r="AA156" s="19">
        <f t="shared" si="89"/>
        <v>0.73579589207416907</v>
      </c>
      <c r="AB156" s="19">
        <f t="shared" si="90"/>
        <v>0.78659889563921048</v>
      </c>
      <c r="AC156" s="19">
        <f t="shared" si="91"/>
        <v>0.83431411977050252</v>
      </c>
      <c r="AD156" s="19">
        <f t="shared" si="92"/>
        <v>0.87944430083776892</v>
      </c>
      <c r="AE156" s="19">
        <f t="shared" si="101"/>
        <v>0.95748300160343558</v>
      </c>
      <c r="AF156" s="19">
        <f t="shared" si="101"/>
        <v>1.3540854466092784</v>
      </c>
      <c r="AG156" s="19">
        <f t="shared" si="101"/>
        <v>1.9149660032068712</v>
      </c>
      <c r="AH156" s="19">
        <f t="shared" si="101"/>
        <v>2.3453447913168648</v>
      </c>
      <c r="AI156" s="19">
        <f t="shared" si="101"/>
        <v>2.7081708932185569</v>
      </c>
      <c r="AJ156" s="19">
        <f t="shared" si="101"/>
        <v>3.0278271059615087</v>
      </c>
      <c r="AK156" s="19">
        <f t="shared" si="101"/>
        <v>3.3168184123214064</v>
      </c>
      <c r="AL156" s="19">
        <f t="shared" si="101"/>
        <v>3.5825733456599802</v>
      </c>
      <c r="AM156" s="19">
        <f t="shared" si="101"/>
        <v>3.8299320064137423</v>
      </c>
      <c r="AN156" s="19">
        <f t="shared" si="101"/>
        <v>4.0622563398278349</v>
      </c>
      <c r="AO156" s="19">
        <f t="shared" si="101"/>
        <v>4.2819941577716447</v>
      </c>
      <c r="AP156" s="43">
        <f t="shared" si="93"/>
        <v>0.13500000000000001</v>
      </c>
    </row>
    <row r="157" spans="1:42" x14ac:dyDescent="0.25">
      <c r="A157" s="15">
        <v>0.13600000000000001</v>
      </c>
      <c r="B157" s="6">
        <f t="shared" si="100"/>
        <v>1.5107923260747251</v>
      </c>
      <c r="C157" s="6">
        <f t="shared" si="74"/>
        <v>6.4074003255839965E-2</v>
      </c>
      <c r="D157" s="6">
        <f t="shared" si="94"/>
        <v>0.75539616303736257</v>
      </c>
      <c r="E157" s="6">
        <f t="shared" si="75"/>
        <v>0.68557712914011359</v>
      </c>
      <c r="F157" s="6">
        <f t="shared" si="76"/>
        <v>9.345994860739433E-2</v>
      </c>
      <c r="G157" s="6">
        <f t="shared" si="77"/>
        <v>0.18272997430369717</v>
      </c>
      <c r="H157" s="6">
        <f t="shared" si="78"/>
        <v>8.1581554734825007E-2</v>
      </c>
      <c r="I157" s="6">
        <f t="shared" si="79"/>
        <v>0.18024351669499769</v>
      </c>
      <c r="J157" s="6">
        <f t="shared" si="95"/>
        <v>7.8099938337823749E-2</v>
      </c>
      <c r="K157" s="9"/>
      <c r="L157" s="15">
        <f t="shared" si="96"/>
        <v>0.13600000000000001</v>
      </c>
      <c r="M157" s="6">
        <f t="shared" si="102"/>
        <v>0.1930507039583976</v>
      </c>
      <c r="N157" s="15">
        <f t="shared" si="80"/>
        <v>0.96187528779757125</v>
      </c>
      <c r="O157" s="15">
        <f t="shared" si="81"/>
        <v>0.19968508904345361</v>
      </c>
      <c r="P157" s="15">
        <f t="shared" si="97"/>
        <v>0.96187528779757125</v>
      </c>
      <c r="Q157" s="15">
        <f t="shared" si="98"/>
        <v>0.13600000000000001</v>
      </c>
      <c r="S157" s="28">
        <f t="shared" si="99"/>
        <v>0.13600000000000001</v>
      </c>
      <c r="T157" s="19">
        <f t="shared" si="82"/>
        <v>0.19968508904345361</v>
      </c>
      <c r="U157" s="19">
        <f t="shared" si="83"/>
        <v>0.28239736112893127</v>
      </c>
      <c r="V157" s="19">
        <f t="shared" si="84"/>
        <v>0.39937017808690722</v>
      </c>
      <c r="W157" s="19">
        <f t="shared" si="85"/>
        <v>0.48912657739868515</v>
      </c>
      <c r="X157" s="19">
        <f t="shared" si="86"/>
        <v>0.56479472225786254</v>
      </c>
      <c r="Y157" s="19">
        <f t="shared" si="87"/>
        <v>0.63145969615084696</v>
      </c>
      <c r="Z157" s="19">
        <f t="shared" si="88"/>
        <v>0.69172943947435406</v>
      </c>
      <c r="AA157" s="19">
        <f t="shared" si="89"/>
        <v>0.74715318844805045</v>
      </c>
      <c r="AB157" s="19">
        <f t="shared" si="90"/>
        <v>0.79874035617381445</v>
      </c>
      <c r="AC157" s="19">
        <f t="shared" si="91"/>
        <v>0.84719208338679364</v>
      </c>
      <c r="AD157" s="19">
        <f t="shared" si="92"/>
        <v>0.89301886638852157</v>
      </c>
      <c r="AE157" s="19">
        <f t="shared" si="101"/>
        <v>0.96187528779757125</v>
      </c>
      <c r="AF157" s="19">
        <f t="shared" si="101"/>
        <v>1.3602970773148493</v>
      </c>
      <c r="AG157" s="19">
        <f t="shared" si="101"/>
        <v>1.9237505755951425</v>
      </c>
      <c r="AH157" s="19">
        <f t="shared" si="101"/>
        <v>2.3561036512967681</v>
      </c>
      <c r="AI157" s="19">
        <f t="shared" si="101"/>
        <v>2.7205941546296986</v>
      </c>
      <c r="AJ157" s="19">
        <f t="shared" si="101"/>
        <v>3.04171673447029</v>
      </c>
      <c r="AK157" s="19">
        <f t="shared" si="101"/>
        <v>3.3320337380206593</v>
      </c>
      <c r="AL157" s="19">
        <f t="shared" si="101"/>
        <v>3.5990077757430932</v>
      </c>
      <c r="AM157" s="19">
        <f t="shared" si="101"/>
        <v>3.847501151190285</v>
      </c>
      <c r="AN157" s="19">
        <f t="shared" si="101"/>
        <v>4.0808912319445474</v>
      </c>
      <c r="AO157" s="19">
        <f t="shared" si="101"/>
        <v>4.3016370587850865</v>
      </c>
      <c r="AP157" s="43">
        <f t="shared" si="93"/>
        <v>0.13600000000000001</v>
      </c>
    </row>
    <row r="158" spans="1:42" x14ac:dyDescent="0.25">
      <c r="A158" s="15">
        <v>0.13700000000000001</v>
      </c>
      <c r="B158" s="6">
        <f t="shared" si="100"/>
        <v>1.5166178255686329</v>
      </c>
      <c r="C158" s="6">
        <f t="shared" si="74"/>
        <v>6.476064019993176E-2</v>
      </c>
      <c r="D158" s="6">
        <f t="shared" si="94"/>
        <v>0.75830891278431645</v>
      </c>
      <c r="E158" s="6">
        <f t="shared" si="75"/>
        <v>0.68769469970329122</v>
      </c>
      <c r="F158" s="6">
        <f t="shared" si="76"/>
        <v>9.4170625755692183E-2</v>
      </c>
      <c r="G158" s="6">
        <f t="shared" si="77"/>
        <v>0.1840853128778461</v>
      </c>
      <c r="H158" s="6">
        <f t="shared" si="78"/>
        <v>8.2455808044918796E-2</v>
      </c>
      <c r="I158" s="6">
        <f t="shared" si="79"/>
        <v>0.18159935332510263</v>
      </c>
      <c r="J158" s="6">
        <f t="shared" si="95"/>
        <v>7.9236434461203403E-2</v>
      </c>
      <c r="K158" s="9"/>
      <c r="L158" s="15">
        <f t="shared" si="96"/>
        <v>0.13700000000000001</v>
      </c>
      <c r="M158" s="6">
        <f t="shared" si="102"/>
        <v>0.19392924882986359</v>
      </c>
      <c r="N158" s="15">
        <f t="shared" si="80"/>
        <v>0.96625263832651076</v>
      </c>
      <c r="O158" s="15">
        <f t="shared" si="81"/>
        <v>0.2027434518273894</v>
      </c>
      <c r="P158" s="15">
        <f t="shared" si="97"/>
        <v>0.96625263832651076</v>
      </c>
      <c r="Q158" s="15">
        <f t="shared" si="98"/>
        <v>0.13700000000000001</v>
      </c>
      <c r="S158" s="28">
        <f t="shared" si="99"/>
        <v>0.13700000000000001</v>
      </c>
      <c r="T158" s="19">
        <f t="shared" si="82"/>
        <v>0.2027434518273894</v>
      </c>
      <c r="U158" s="19">
        <f t="shared" si="83"/>
        <v>0.28672253925663027</v>
      </c>
      <c r="V158" s="19">
        <f t="shared" si="84"/>
        <v>0.4054869036547788</v>
      </c>
      <c r="W158" s="19">
        <f t="shared" si="85"/>
        <v>0.49661800566764558</v>
      </c>
      <c r="X158" s="19">
        <f t="shared" si="86"/>
        <v>0.57344507851326054</v>
      </c>
      <c r="Y158" s="19">
        <f t="shared" si="87"/>
        <v>0.64113108845917754</v>
      </c>
      <c r="Z158" s="19">
        <f t="shared" si="88"/>
        <v>0.70232391893386314</v>
      </c>
      <c r="AA158" s="19">
        <f t="shared" si="89"/>
        <v>0.75859653414999828</v>
      </c>
      <c r="AB158" s="19">
        <f t="shared" si="90"/>
        <v>0.81097380730955759</v>
      </c>
      <c r="AC158" s="19">
        <f t="shared" si="91"/>
        <v>0.86016761776989092</v>
      </c>
      <c r="AD158" s="19">
        <f t="shared" si="92"/>
        <v>0.90669628055799312</v>
      </c>
      <c r="AE158" s="19">
        <f t="shared" si="101"/>
        <v>0.96625263832651076</v>
      </c>
      <c r="AF158" s="19">
        <f t="shared" si="101"/>
        <v>1.3664875858001364</v>
      </c>
      <c r="AG158" s="19">
        <f t="shared" si="101"/>
        <v>1.9325052766530215</v>
      </c>
      <c r="AH158" s="19">
        <f t="shared" si="101"/>
        <v>2.3668259265179716</v>
      </c>
      <c r="AI158" s="19">
        <f t="shared" si="101"/>
        <v>2.7329751716002728</v>
      </c>
      <c r="AJ158" s="19">
        <f t="shared" si="101"/>
        <v>3.0555591322586819</v>
      </c>
      <c r="AK158" s="19">
        <f t="shared" si="101"/>
        <v>3.3471973250579823</v>
      </c>
      <c r="AL158" s="19">
        <f t="shared" si="101"/>
        <v>3.6153863216841988</v>
      </c>
      <c r="AM158" s="19">
        <f t="shared" si="101"/>
        <v>3.865010553306043</v>
      </c>
      <c r="AN158" s="19">
        <f t="shared" si="101"/>
        <v>4.0994627574004099</v>
      </c>
      <c r="AO158" s="19">
        <f t="shared" si="101"/>
        <v>4.3212131654731927</v>
      </c>
      <c r="AP158" s="43">
        <f t="shared" si="93"/>
        <v>0.13700000000000001</v>
      </c>
    </row>
    <row r="159" spans="1:42" x14ac:dyDescent="0.25">
      <c r="A159" s="15">
        <v>0.13800000000000001</v>
      </c>
      <c r="B159" s="6">
        <f t="shared" si="100"/>
        <v>1.5224254664609425</v>
      </c>
      <c r="C159" s="6">
        <f t="shared" si="74"/>
        <v>6.5449388555515881E-2</v>
      </c>
      <c r="D159" s="6">
        <f t="shared" si="94"/>
        <v>0.76121273323047123</v>
      </c>
      <c r="E159" s="6">
        <f t="shared" si="75"/>
        <v>0.68979997100608803</v>
      </c>
      <c r="F159" s="6">
        <f t="shared" si="76"/>
        <v>9.4881692239065396E-2</v>
      </c>
      <c r="G159" s="6">
        <f t="shared" si="77"/>
        <v>0.18544084611953271</v>
      </c>
      <c r="H159" s="6">
        <f t="shared" si="78"/>
        <v>8.3332749687619806E-2</v>
      </c>
      <c r="I159" s="6">
        <f t="shared" si="79"/>
        <v>0.1829553990615819</v>
      </c>
      <c r="J159" s="6">
        <f t="shared" si="95"/>
        <v>8.0380900570877309E-2</v>
      </c>
      <c r="K159" s="9"/>
      <c r="L159" s="15">
        <f t="shared" si="96"/>
        <v>0.13800000000000001</v>
      </c>
      <c r="M159" s="6">
        <f t="shared" si="102"/>
        <v>0.19480482054028667</v>
      </c>
      <c r="N159" s="15">
        <f t="shared" si="80"/>
        <v>0.97061517507816164</v>
      </c>
      <c r="O159" s="15">
        <f t="shared" si="81"/>
        <v>0.20582478993028899</v>
      </c>
      <c r="P159" s="15">
        <f t="shared" si="97"/>
        <v>0.97061517507816164</v>
      </c>
      <c r="Q159" s="15">
        <f t="shared" si="98"/>
        <v>0.13800000000000001</v>
      </c>
      <c r="S159" s="28">
        <f t="shared" si="99"/>
        <v>0.13800000000000001</v>
      </c>
      <c r="T159" s="19">
        <f t="shared" si="82"/>
        <v>0.20582478993028899</v>
      </c>
      <c r="U159" s="19">
        <f t="shared" si="83"/>
        <v>0.29108020939200796</v>
      </c>
      <c r="V159" s="19">
        <f t="shared" si="84"/>
        <v>0.41164957986057799</v>
      </c>
      <c r="W159" s="19">
        <f t="shared" si="85"/>
        <v>0.50416571174474523</v>
      </c>
      <c r="X159" s="19">
        <f t="shared" si="86"/>
        <v>0.58216041878401592</v>
      </c>
      <c r="Y159" s="19">
        <f t="shared" si="87"/>
        <v>0.65087513510540262</v>
      </c>
      <c r="Z159" s="19">
        <f t="shared" si="88"/>
        <v>0.71299798723290331</v>
      </c>
      <c r="AA159" s="19">
        <f t="shared" si="89"/>
        <v>0.77012584562386066</v>
      </c>
      <c r="AB159" s="19">
        <f t="shared" si="90"/>
        <v>0.82329915972115597</v>
      </c>
      <c r="AC159" s="19">
        <f t="shared" si="91"/>
        <v>0.87324062817602388</v>
      </c>
      <c r="AD159" s="19">
        <f t="shared" si="92"/>
        <v>0.92047644347748081</v>
      </c>
      <c r="AE159" s="19">
        <f t="shared" si="101"/>
        <v>0.97061517507816164</v>
      </c>
      <c r="AF159" s="19">
        <f t="shared" si="101"/>
        <v>1.3726571444406723</v>
      </c>
      <c r="AG159" s="19">
        <f t="shared" si="101"/>
        <v>1.9412303501563233</v>
      </c>
      <c r="AH159" s="19">
        <f t="shared" si="101"/>
        <v>2.3775119155436557</v>
      </c>
      <c r="AI159" s="19">
        <f t="shared" si="101"/>
        <v>2.7453142888813447</v>
      </c>
      <c r="AJ159" s="19">
        <f t="shared" si="101"/>
        <v>3.069354684770091</v>
      </c>
      <c r="AK159" s="19">
        <f t="shared" si="101"/>
        <v>3.3623095956654749</v>
      </c>
      <c r="AL159" s="19">
        <f t="shared" si="101"/>
        <v>3.6317094395460865</v>
      </c>
      <c r="AM159" s="19">
        <f t="shared" si="101"/>
        <v>3.8824607003126466</v>
      </c>
      <c r="AN159" s="19">
        <f t="shared" si="101"/>
        <v>4.1179714333220172</v>
      </c>
      <c r="AO159" s="19">
        <f t="shared" si="101"/>
        <v>4.3407230229352587</v>
      </c>
      <c r="AP159" s="43">
        <f t="shared" si="93"/>
        <v>0.13800000000000001</v>
      </c>
    </row>
    <row r="160" spans="1:42" x14ac:dyDescent="0.25">
      <c r="A160" s="15">
        <v>0.13900000000000001</v>
      </c>
      <c r="B160" s="6">
        <f t="shared" si="100"/>
        <v>1.5282154605191254</v>
      </c>
      <c r="C160" s="6">
        <f t="shared" si="74"/>
        <v>6.6140236079636511E-2</v>
      </c>
      <c r="D160" s="6">
        <f t="shared" si="94"/>
        <v>0.76410773025956269</v>
      </c>
      <c r="E160" s="6">
        <f t="shared" si="75"/>
        <v>0.6918930553199677</v>
      </c>
      <c r="F160" s="6">
        <f t="shared" si="76"/>
        <v>9.5593149217330697E-2</v>
      </c>
      <c r="G160" s="6">
        <f t="shared" si="77"/>
        <v>0.18679657460866536</v>
      </c>
      <c r="H160" s="6">
        <f t="shared" si="78"/>
        <v>8.4212364074712581E-2</v>
      </c>
      <c r="I160" s="6">
        <f t="shared" si="79"/>
        <v>0.18431165479132547</v>
      </c>
      <c r="J160" s="6">
        <f t="shared" si="95"/>
        <v>8.1533331542903015E-2</v>
      </c>
      <c r="K160" s="9"/>
      <c r="L160" s="15">
        <f t="shared" si="96"/>
        <v>0.13900000000000001</v>
      </c>
      <c r="M160" s="6">
        <f t="shared" si="102"/>
        <v>0.1956774431425897</v>
      </c>
      <c r="N160" s="15">
        <f t="shared" si="80"/>
        <v>0.97496301789623163</v>
      </c>
      <c r="O160" s="15">
        <f t="shared" si="81"/>
        <v>0.20892908071913213</v>
      </c>
      <c r="P160" s="15">
        <f t="shared" si="97"/>
        <v>0.97496301789623163</v>
      </c>
      <c r="Q160" s="15">
        <f t="shared" si="98"/>
        <v>0.13900000000000001</v>
      </c>
      <c r="S160" s="28">
        <f t="shared" si="99"/>
        <v>0.13900000000000001</v>
      </c>
      <c r="T160" s="19">
        <f t="shared" si="82"/>
        <v>0.20892908071913213</v>
      </c>
      <c r="U160" s="19">
        <f t="shared" si="83"/>
        <v>0.29547033952713986</v>
      </c>
      <c r="V160" s="19">
        <f t="shared" si="84"/>
        <v>0.41785816143826426</v>
      </c>
      <c r="W160" s="19">
        <f t="shared" si="85"/>
        <v>0.51176964019063287</v>
      </c>
      <c r="X160" s="19">
        <f t="shared" si="86"/>
        <v>0.59094067905427972</v>
      </c>
      <c r="Y160" s="19">
        <f t="shared" si="87"/>
        <v>0.66069176451762757</v>
      </c>
      <c r="Z160" s="19">
        <f t="shared" si="88"/>
        <v>0.72375156596839207</v>
      </c>
      <c r="AA160" s="19">
        <f t="shared" si="89"/>
        <v>0.78174103818462992</v>
      </c>
      <c r="AB160" s="19">
        <f t="shared" si="90"/>
        <v>0.83571632287652853</v>
      </c>
      <c r="AC160" s="19">
        <f t="shared" si="91"/>
        <v>0.88641101858141924</v>
      </c>
      <c r="AD160" s="19">
        <f t="shared" si="92"/>
        <v>0.93435925392904007</v>
      </c>
      <c r="AE160" s="19">
        <f t="shared" si="101"/>
        <v>0.97496301789623163</v>
      </c>
      <c r="AF160" s="19">
        <f t="shared" si="101"/>
        <v>1.3788059227210536</v>
      </c>
      <c r="AG160" s="19">
        <f t="shared" si="101"/>
        <v>1.9499260357924633</v>
      </c>
      <c r="AH160" s="19">
        <f t="shared" si="101"/>
        <v>2.3881619119297519</v>
      </c>
      <c r="AI160" s="19">
        <f t="shared" si="101"/>
        <v>2.7576118454421072</v>
      </c>
      <c r="AJ160" s="19">
        <f t="shared" si="101"/>
        <v>3.0831037709835973</v>
      </c>
      <c r="AK160" s="19">
        <f t="shared" si="101"/>
        <v>3.3773709649939168</v>
      </c>
      <c r="AL160" s="19">
        <f t="shared" si="101"/>
        <v>3.6479775777428505</v>
      </c>
      <c r="AM160" s="19">
        <f t="shared" si="101"/>
        <v>3.8998520715849265</v>
      </c>
      <c r="AN160" s="19">
        <f t="shared" si="101"/>
        <v>4.1364177681631604</v>
      </c>
      <c r="AO160" s="19">
        <f t="shared" si="101"/>
        <v>4.3601671671286359</v>
      </c>
      <c r="AP160" s="43">
        <f t="shared" si="93"/>
        <v>0.13900000000000001</v>
      </c>
    </row>
    <row r="161" spans="1:42" x14ac:dyDescent="0.25">
      <c r="A161" s="15">
        <v>0.14000000000000001</v>
      </c>
      <c r="B161" s="6">
        <f t="shared" si="100"/>
        <v>1.5339880157237331</v>
      </c>
      <c r="C161" s="6">
        <f t="shared" si="74"/>
        <v>6.6833170640604844E-2</v>
      </c>
      <c r="D161" s="6">
        <f t="shared" si="94"/>
        <v>0.76699400786186656</v>
      </c>
      <c r="E161" s="6">
        <f t="shared" si="75"/>
        <v>0.69397406291589891</v>
      </c>
      <c r="F161" s="6">
        <f t="shared" si="76"/>
        <v>9.6304997855091598E-2</v>
      </c>
      <c r="G161" s="6">
        <f t="shared" si="77"/>
        <v>0.18815249892754582</v>
      </c>
      <c r="H161" s="6">
        <f t="shared" si="78"/>
        <v>8.5094635759651163E-2</v>
      </c>
      <c r="I161" s="6">
        <f t="shared" si="79"/>
        <v>0.18566812140776934</v>
      </c>
      <c r="J161" s="6">
        <f t="shared" si="95"/>
        <v>8.2693722255244351E-2</v>
      </c>
      <c r="K161" s="9"/>
      <c r="L161" s="15">
        <f t="shared" si="96"/>
        <v>0.14000000000000001</v>
      </c>
      <c r="M161" s="6">
        <f t="shared" si="102"/>
        <v>0.19654714028915185</v>
      </c>
      <c r="N161" s="15">
        <f t="shared" si="80"/>
        <v>0.9792962846287192</v>
      </c>
      <c r="O161" s="15">
        <f t="shared" si="81"/>
        <v>0.21205630126249694</v>
      </c>
      <c r="P161" s="15">
        <f t="shared" si="97"/>
        <v>0.9792962846287192</v>
      </c>
      <c r="Q161" s="15">
        <f t="shared" si="98"/>
        <v>0.14000000000000001</v>
      </c>
      <c r="S161" s="28">
        <f t="shared" si="99"/>
        <v>0.14000000000000001</v>
      </c>
      <c r="T161" s="19">
        <f t="shared" si="82"/>
        <v>0.21205630126249694</v>
      </c>
      <c r="U161" s="19">
        <f t="shared" si="83"/>
        <v>0.29989289723209805</v>
      </c>
      <c r="V161" s="19">
        <f t="shared" si="84"/>
        <v>0.42411260252499389</v>
      </c>
      <c r="W161" s="19">
        <f t="shared" si="85"/>
        <v>0.51942973483502575</v>
      </c>
      <c r="X161" s="19">
        <f t="shared" si="86"/>
        <v>0.59978579446419611</v>
      </c>
      <c r="Y161" s="19">
        <f t="shared" si="87"/>
        <v>0.67058090418032967</v>
      </c>
      <c r="Z161" s="19">
        <f t="shared" si="88"/>
        <v>0.73458457570355395</v>
      </c>
      <c r="AA161" s="19">
        <f t="shared" si="89"/>
        <v>0.79344202603078184</v>
      </c>
      <c r="AB161" s="19">
        <f t="shared" si="90"/>
        <v>0.84822520504998777</v>
      </c>
      <c r="AC161" s="19">
        <f t="shared" si="91"/>
        <v>0.89967869169629411</v>
      </c>
      <c r="AD161" s="19">
        <f t="shared" si="92"/>
        <v>0.94834460936023524</v>
      </c>
      <c r="AE161" s="19">
        <f t="shared" si="101"/>
        <v>0.9792962846287192</v>
      </c>
      <c r="AF161" s="19">
        <f t="shared" si="101"/>
        <v>1.3849340873035174</v>
      </c>
      <c r="AG161" s="19">
        <f t="shared" si="101"/>
        <v>1.9585925692574384</v>
      </c>
      <c r="AH161" s="19">
        <f t="shared" si="101"/>
        <v>2.3987762043437235</v>
      </c>
      <c r="AI161" s="19">
        <f t="shared" si="101"/>
        <v>2.7698681746070348</v>
      </c>
      <c r="AJ161" s="19">
        <f t="shared" si="101"/>
        <v>3.0968067635672929</v>
      </c>
      <c r="AK161" s="19">
        <f t="shared" si="101"/>
        <v>3.3923818412807485</v>
      </c>
      <c r="AL161" s="19">
        <f t="shared" si="101"/>
        <v>3.6641911772213231</v>
      </c>
      <c r="AM161" s="19">
        <f t="shared" si="101"/>
        <v>3.9171851385148768</v>
      </c>
      <c r="AN161" s="19">
        <f t="shared" si="101"/>
        <v>4.154802261910552</v>
      </c>
      <c r="AO161" s="19">
        <f t="shared" si="101"/>
        <v>4.3795461250855965</v>
      </c>
      <c r="AP161" s="43">
        <f t="shared" si="93"/>
        <v>0.14000000000000001</v>
      </c>
    </row>
    <row r="162" spans="1:42" x14ac:dyDescent="0.25">
      <c r="A162" s="15">
        <v>0.14099999999999999</v>
      </c>
      <c r="B162" s="6">
        <f t="shared" si="100"/>
        <v>1.5397433363633959</v>
      </c>
      <c r="C162" s="6">
        <f t="shared" si="74"/>
        <v>6.7528180216023415E-2</v>
      </c>
      <c r="D162" s="6">
        <f t="shared" si="94"/>
        <v>0.76987166818169794</v>
      </c>
      <c r="E162" s="6">
        <f t="shared" si="75"/>
        <v>0.69604310211365505</v>
      </c>
      <c r="F162" s="6">
        <f t="shared" si="76"/>
        <v>9.7017239321763885E-2</v>
      </c>
      <c r="G162" s="6">
        <f t="shared" si="77"/>
        <v>0.18950861966088192</v>
      </c>
      <c r="H162" s="6">
        <f t="shared" si="78"/>
        <v>8.597954943504367E-2</v>
      </c>
      <c r="I162" s="6">
        <f t="shared" si="79"/>
        <v>0.18702479981093156</v>
      </c>
      <c r="J162" s="6">
        <f t="shared" si="95"/>
        <v>8.3862067587797143E-2</v>
      </c>
      <c r="K162" s="9"/>
      <c r="L162" s="15">
        <f t="shared" si="96"/>
        <v>0.14099999999999999</v>
      </c>
      <c r="M162" s="6">
        <f t="shared" si="102"/>
        <v>0.19741393524124026</v>
      </c>
      <c r="N162" s="15">
        <f t="shared" si="80"/>
        <v>0.98361509117490609</v>
      </c>
      <c r="O162" s="15">
        <f t="shared" si="81"/>
        <v>0.21520642833379233</v>
      </c>
      <c r="P162" s="15">
        <f t="shared" si="97"/>
        <v>0.98361509117490609</v>
      </c>
      <c r="Q162" s="15">
        <f t="shared" si="98"/>
        <v>0.14099999999999999</v>
      </c>
      <c r="S162" s="28">
        <f t="shared" si="99"/>
        <v>0.14099999999999999</v>
      </c>
      <c r="T162" s="19">
        <f t="shared" si="82"/>
        <v>0.21520642833379233</v>
      </c>
      <c r="U162" s="19">
        <f t="shared" si="83"/>
        <v>0.30434784965952272</v>
      </c>
      <c r="V162" s="19">
        <f t="shared" si="84"/>
        <v>0.43041285666758466</v>
      </c>
      <c r="W162" s="19">
        <f t="shared" si="85"/>
        <v>0.52714593878462745</v>
      </c>
      <c r="X162" s="19">
        <f t="shared" si="86"/>
        <v>0.60869569931904544</v>
      </c>
      <c r="Y162" s="19">
        <f t="shared" si="87"/>
        <v>0.6805424806445789</v>
      </c>
      <c r="Z162" s="19">
        <f t="shared" si="88"/>
        <v>0.74549693597911759</v>
      </c>
      <c r="AA162" s="19">
        <f t="shared" si="89"/>
        <v>0.80522872225637088</v>
      </c>
      <c r="AB162" s="19">
        <f t="shared" si="90"/>
        <v>0.86082571333516933</v>
      </c>
      <c r="AC162" s="19">
        <f t="shared" si="91"/>
        <v>0.91304354897856788</v>
      </c>
      <c r="AD162" s="19">
        <f t="shared" si="92"/>
        <v>0.96243240589859291</v>
      </c>
      <c r="AE162" s="19">
        <f t="shared" ref="AE162:AO171" si="103">$M162*AE$21^0.5/RMannings_n*(Diameter/1000)^(2/3)</f>
        <v>0.98361509117490609</v>
      </c>
      <c r="AF162" s="19">
        <f t="shared" si="103"/>
        <v>1.3910418020944009</v>
      </c>
      <c r="AG162" s="19">
        <f t="shared" si="103"/>
        <v>1.9672301823498122</v>
      </c>
      <c r="AH162" s="19">
        <f t="shared" si="103"/>
        <v>2.409355076679673</v>
      </c>
      <c r="AI162" s="19">
        <f t="shared" si="103"/>
        <v>2.7820836041888017</v>
      </c>
      <c r="AJ162" s="19">
        <f t="shared" si="103"/>
        <v>3.1104640290268892</v>
      </c>
      <c r="AK162" s="19">
        <f t="shared" si="103"/>
        <v>3.4073426260128623</v>
      </c>
      <c r="AL162" s="19">
        <f t="shared" si="103"/>
        <v>3.6803506716369112</v>
      </c>
      <c r="AM162" s="19">
        <f t="shared" si="103"/>
        <v>3.9344603646996243</v>
      </c>
      <c r="AN162" s="19">
        <f t="shared" si="103"/>
        <v>4.1731254062832015</v>
      </c>
      <c r="AO162" s="19">
        <f t="shared" si="103"/>
        <v>4.3988604151234867</v>
      </c>
      <c r="AP162" s="43">
        <f t="shared" si="93"/>
        <v>0.14099999999999999</v>
      </c>
    </row>
    <row r="163" spans="1:42" x14ac:dyDescent="0.25">
      <c r="A163" s="15">
        <v>0.14199999999999999</v>
      </c>
      <c r="B163" s="6">
        <f t="shared" si="100"/>
        <v>1.5454816231267905</v>
      </c>
      <c r="C163" s="6">
        <f t="shared" si="74"/>
        <v>6.8225252890858831E-2</v>
      </c>
      <c r="D163" s="6">
        <f t="shared" si="94"/>
        <v>0.77274081156339525</v>
      </c>
      <c r="E163" s="6">
        <f t="shared" si="75"/>
        <v>0.69810027932955299</v>
      </c>
      <c r="F163" s="6">
        <f t="shared" si="76"/>
        <v>9.7729874791600904E-2</v>
      </c>
      <c r="G163" s="6">
        <f t="shared" si="77"/>
        <v>0.19086493739580043</v>
      </c>
      <c r="H163" s="6">
        <f t="shared" si="78"/>
        <v>8.6867089930198441E-2</v>
      </c>
      <c r="I163" s="6">
        <f t="shared" si="79"/>
        <v>0.18838169090744822</v>
      </c>
      <c r="J163" s="6">
        <f t="shared" si="95"/>
        <v>8.5038362422414873E-2</v>
      </c>
      <c r="K163" s="9"/>
      <c r="L163" s="15">
        <f t="shared" si="96"/>
        <v>0.14199999999999999</v>
      </c>
      <c r="M163" s="6">
        <f t="shared" si="102"/>
        <v>0.19827785087815369</v>
      </c>
      <c r="N163" s="15">
        <f t="shared" si="80"/>
        <v>0.98791955153091704</v>
      </c>
      <c r="O163" s="15">
        <f t="shared" si="81"/>
        <v>0.21837943841442697</v>
      </c>
      <c r="P163" s="15">
        <f t="shared" si="97"/>
        <v>0.98791955153091704</v>
      </c>
      <c r="Q163" s="15">
        <f t="shared" si="98"/>
        <v>0.14199999999999999</v>
      </c>
      <c r="S163" s="28">
        <f t="shared" si="99"/>
        <v>0.14199999999999999</v>
      </c>
      <c r="T163" s="19">
        <f t="shared" si="82"/>
        <v>0.21837943841442697</v>
      </c>
      <c r="U163" s="19">
        <f t="shared" si="83"/>
        <v>0.30883516354910268</v>
      </c>
      <c r="V163" s="19">
        <f t="shared" si="84"/>
        <v>0.43675887682885395</v>
      </c>
      <c r="W163" s="19">
        <f t="shared" si="85"/>
        <v>0.5349181944308895</v>
      </c>
      <c r="X163" s="19">
        <f t="shared" si="86"/>
        <v>0.61767032709820535</v>
      </c>
      <c r="Y163" s="19">
        <f t="shared" si="87"/>
        <v>0.69057641953805871</v>
      </c>
      <c r="Z163" s="19">
        <f t="shared" si="88"/>
        <v>0.75648856532429221</v>
      </c>
      <c r="AA163" s="19">
        <f t="shared" si="89"/>
        <v>0.81710103886288554</v>
      </c>
      <c r="AB163" s="19">
        <f t="shared" si="90"/>
        <v>0.8735177536577079</v>
      </c>
      <c r="AC163" s="19">
        <f t="shared" si="91"/>
        <v>0.92650549064730803</v>
      </c>
      <c r="AD163" s="19">
        <f t="shared" si="92"/>
        <v>0.97662253836577517</v>
      </c>
      <c r="AE163" s="19">
        <f t="shared" si="103"/>
        <v>0.98791955153091704</v>
      </c>
      <c r="AF163" s="19">
        <f t="shared" si="103"/>
        <v>1.3971292283085688</v>
      </c>
      <c r="AG163" s="19">
        <f t="shared" si="103"/>
        <v>1.9758391030618341</v>
      </c>
      <c r="AH163" s="19">
        <f t="shared" si="103"/>
        <v>2.4198988081699384</v>
      </c>
      <c r="AI163" s="19">
        <f t="shared" si="103"/>
        <v>2.7942584566171376</v>
      </c>
      <c r="AJ163" s="19">
        <f t="shared" si="103"/>
        <v>3.1240759278497827</v>
      </c>
      <c r="AK163" s="19">
        <f t="shared" si="103"/>
        <v>3.422253714084416</v>
      </c>
      <c r="AL163" s="19">
        <f t="shared" si="103"/>
        <v>3.6964564875240553</v>
      </c>
      <c r="AM163" s="19">
        <f t="shared" si="103"/>
        <v>3.9516782061236682</v>
      </c>
      <c r="AN163" s="19">
        <f t="shared" si="103"/>
        <v>4.1913876849257061</v>
      </c>
      <c r="AO163" s="19">
        <f t="shared" si="103"/>
        <v>4.4181105470484745</v>
      </c>
      <c r="AP163" s="43">
        <f t="shared" si="93"/>
        <v>0.14199999999999999</v>
      </c>
    </row>
    <row r="164" spans="1:42" x14ac:dyDescent="0.25">
      <c r="A164" s="15">
        <v>0.14299999999999999</v>
      </c>
      <c r="B164" s="6">
        <f t="shared" si="100"/>
        <v>1.5512030731916946</v>
      </c>
      <c r="C164" s="6">
        <f t="shared" si="74"/>
        <v>6.8924376855561728E-2</v>
      </c>
      <c r="D164" s="6">
        <f t="shared" si="94"/>
        <v>0.7756015365958473</v>
      </c>
      <c r="E164" s="6">
        <f t="shared" si="75"/>
        <v>0.70014569912268965</v>
      </c>
      <c r="F164" s="6">
        <f t="shared" si="76"/>
        <v>9.8442905443719364E-2</v>
      </c>
      <c r="G164" s="6">
        <f t="shared" si="77"/>
        <v>0.19222145272185967</v>
      </c>
      <c r="H164" s="6">
        <f t="shared" si="78"/>
        <v>8.7757242208730199E-2</v>
      </c>
      <c r="I164" s="6">
        <f t="shared" si="79"/>
        <v>0.18973879561060905</v>
      </c>
      <c r="J164" s="6">
        <f t="shared" si="95"/>
        <v>8.622260164293484E-2</v>
      </c>
      <c r="K164" s="9"/>
      <c r="L164" s="15">
        <f t="shared" si="96"/>
        <v>0.14299999999999999</v>
      </c>
      <c r="M164" s="6">
        <f t="shared" si="102"/>
        <v>0.19913890970608911</v>
      </c>
      <c r="N164" s="15">
        <f t="shared" si="80"/>
        <v>0.99220977783389641</v>
      </c>
      <c r="O164" s="15">
        <f t="shared" si="81"/>
        <v>0.22157530769691716</v>
      </c>
      <c r="P164" s="15">
        <f t="shared" si="97"/>
        <v>0.99220977783389641</v>
      </c>
      <c r="Q164" s="15">
        <f t="shared" si="98"/>
        <v>0.14299999999999999</v>
      </c>
      <c r="S164" s="28">
        <f t="shared" si="99"/>
        <v>0.14299999999999999</v>
      </c>
      <c r="T164" s="19">
        <f t="shared" si="82"/>
        <v>0.22157530769691716</v>
      </c>
      <c r="U164" s="19">
        <f t="shared" si="83"/>
        <v>0.31335480523197196</v>
      </c>
      <c r="V164" s="19">
        <f t="shared" si="84"/>
        <v>0.44315061539383432</v>
      </c>
      <c r="W164" s="19">
        <f t="shared" si="85"/>
        <v>0.54274644345762524</v>
      </c>
      <c r="X164" s="19">
        <f t="shared" si="86"/>
        <v>0.62670961046394391</v>
      </c>
      <c r="Y164" s="19">
        <f t="shared" si="87"/>
        <v>0.70068264557489579</v>
      </c>
      <c r="Z164" s="19">
        <f t="shared" si="88"/>
        <v>0.76755938126753576</v>
      </c>
      <c r="AA164" s="19">
        <f t="shared" si="89"/>
        <v>0.82905888677087924</v>
      </c>
      <c r="AB164" s="19">
        <f t="shared" si="90"/>
        <v>0.88630123078766865</v>
      </c>
      <c r="AC164" s="19">
        <f t="shared" si="91"/>
        <v>0.94006441569591581</v>
      </c>
      <c r="AD164" s="19">
        <f t="shared" si="92"/>
        <v>0.99091490029147844</v>
      </c>
      <c r="AE164" s="19">
        <f t="shared" si="103"/>
        <v>0.99220977783389641</v>
      </c>
      <c r="AF164" s="19">
        <f t="shared" si="103"/>
        <v>1.403196524531892</v>
      </c>
      <c r="AG164" s="19">
        <f t="shared" si="103"/>
        <v>1.9844195556677928</v>
      </c>
      <c r="AH164" s="19">
        <f t="shared" si="103"/>
        <v>2.4304076734933058</v>
      </c>
      <c r="AI164" s="19">
        <f t="shared" si="103"/>
        <v>2.8063930490637841</v>
      </c>
      <c r="AJ164" s="19">
        <f t="shared" si="103"/>
        <v>3.137642814644761</v>
      </c>
      <c r="AK164" s="19">
        <f t="shared" si="103"/>
        <v>3.4371154939498734</v>
      </c>
      <c r="AL164" s="19">
        <f t="shared" si="103"/>
        <v>3.7125090444615303</v>
      </c>
      <c r="AM164" s="19">
        <f t="shared" si="103"/>
        <v>3.9688391113355856</v>
      </c>
      <c r="AN164" s="19">
        <f t="shared" si="103"/>
        <v>4.2095895735956761</v>
      </c>
      <c r="AO164" s="19">
        <f t="shared" si="103"/>
        <v>4.4372970223531132</v>
      </c>
      <c r="AP164" s="43">
        <f t="shared" si="93"/>
        <v>0.14299999999999999</v>
      </c>
    </row>
    <row r="165" spans="1:42" x14ac:dyDescent="0.25">
      <c r="A165" s="15">
        <v>0.14399999999999999</v>
      </c>
      <c r="B165" s="6">
        <f t="shared" si="100"/>
        <v>1.5569078803112359</v>
      </c>
      <c r="C165" s="6">
        <f t="shared" si="74"/>
        <v>6.9625540404231828E-2</v>
      </c>
      <c r="D165" s="6">
        <f t="shared" si="94"/>
        <v>0.77845394015561797</v>
      </c>
      <c r="E165" s="6">
        <f t="shared" si="75"/>
        <v>0.7021794642397341</v>
      </c>
      <c r="F165" s="6">
        <f t="shared" si="76"/>
        <v>9.9156332462124921E-2</v>
      </c>
      <c r="G165" s="6">
        <f t="shared" si="77"/>
        <v>0.19357816623106244</v>
      </c>
      <c r="H165" s="6">
        <f t="shared" si="78"/>
        <v>8.8649991366223813E-2</v>
      </c>
      <c r="I165" s="6">
        <f t="shared" si="79"/>
        <v>0.19109611484039346</v>
      </c>
      <c r="J165" s="6">
        <f t="shared" si="95"/>
        <v>8.7414780135203984E-2</v>
      </c>
      <c r="K165" s="9"/>
      <c r="L165" s="15">
        <f t="shared" si="96"/>
        <v>0.14399999999999999</v>
      </c>
      <c r="M165" s="6">
        <f t="shared" si="102"/>
        <v>0.19999713386674053</v>
      </c>
      <c r="N165" s="15">
        <f t="shared" si="80"/>
        <v>0.99648588040485286</v>
      </c>
      <c r="O165" s="15">
        <f t="shared" si="81"/>
        <v>0.22479401208793376</v>
      </c>
      <c r="P165" s="15">
        <f t="shared" si="97"/>
        <v>0.99648588040485286</v>
      </c>
      <c r="Q165" s="15">
        <f t="shared" si="98"/>
        <v>0.14399999999999999</v>
      </c>
      <c r="S165" s="28">
        <f t="shared" si="99"/>
        <v>0.14399999999999999</v>
      </c>
      <c r="T165" s="19">
        <f t="shared" si="82"/>
        <v>0.22479401208793376</v>
      </c>
      <c r="U165" s="19">
        <f t="shared" si="83"/>
        <v>0.31790674063501734</v>
      </c>
      <c r="V165" s="19">
        <f t="shared" si="84"/>
        <v>0.44958802417586752</v>
      </c>
      <c r="W165" s="19">
        <f t="shared" si="85"/>
        <v>0.55063062684847142</v>
      </c>
      <c r="X165" s="19">
        <f t="shared" si="86"/>
        <v>0.63581348127003467</v>
      </c>
      <c r="Y165" s="19">
        <f t="shared" si="87"/>
        <v>0.71086108256529346</v>
      </c>
      <c r="Z165" s="19">
        <f t="shared" si="88"/>
        <v>0.77870930034710728</v>
      </c>
      <c r="AA165" s="19">
        <f t="shared" si="89"/>
        <v>0.84110217583136804</v>
      </c>
      <c r="AB165" s="19">
        <f t="shared" si="90"/>
        <v>0.89917604835173504</v>
      </c>
      <c r="AC165" s="19">
        <f t="shared" si="91"/>
        <v>0.9537202219050519</v>
      </c>
      <c r="AD165" s="19">
        <f t="shared" si="92"/>
        <v>1.0053093839270584</v>
      </c>
      <c r="AE165" s="19">
        <f t="shared" si="103"/>
        <v>0.99648588040485286</v>
      </c>
      <c r="AF165" s="19">
        <f t="shared" si="103"/>
        <v>1.4092438467818369</v>
      </c>
      <c r="AG165" s="19">
        <f t="shared" si="103"/>
        <v>1.9929717608097057</v>
      </c>
      <c r="AH165" s="19">
        <f t="shared" si="103"/>
        <v>2.4408819428799515</v>
      </c>
      <c r="AI165" s="19">
        <f t="shared" si="103"/>
        <v>2.8184876935636738</v>
      </c>
      <c r="AJ165" s="19">
        <f t="shared" si="103"/>
        <v>3.1511650382774854</v>
      </c>
      <c r="AK165" s="19">
        <f t="shared" si="103"/>
        <v>3.4519283477724181</v>
      </c>
      <c r="AL165" s="19">
        <f t="shared" si="103"/>
        <v>3.728508755232752</v>
      </c>
      <c r="AM165" s="19">
        <f t="shared" si="103"/>
        <v>3.9859435216194115</v>
      </c>
      <c r="AN165" s="19">
        <f t="shared" si="103"/>
        <v>4.22773154034551</v>
      </c>
      <c r="AO165" s="19">
        <f t="shared" si="103"/>
        <v>4.4564203344079525</v>
      </c>
      <c r="AP165" s="43">
        <f t="shared" si="93"/>
        <v>0.14399999999999999</v>
      </c>
    </row>
    <row r="166" spans="1:42" x14ac:dyDescent="0.25">
      <c r="A166" s="15">
        <v>0.14499999999999999</v>
      </c>
      <c r="B166" s="6">
        <f t="shared" si="100"/>
        <v>1.5625962348974494</v>
      </c>
      <c r="C166" s="6">
        <f t="shared" si="74"/>
        <v>7.0328731932827571E-2</v>
      </c>
      <c r="D166" s="6">
        <f t="shared" si="94"/>
        <v>0.78129811744872468</v>
      </c>
      <c r="E166" s="6">
        <f t="shared" si="75"/>
        <v>0.70420167565833014</v>
      </c>
      <c r="F166" s="6">
        <f t="shared" si="76"/>
        <v>9.9870157035738427E-2</v>
      </c>
      <c r="G166" s="6">
        <f t="shared" si="77"/>
        <v>0.1949350785178692</v>
      </c>
      <c r="H166" s="6">
        <f t="shared" si="78"/>
        <v>8.9545322627954671E-2</v>
      </c>
      <c r="I166" s="6">
        <f t="shared" si="79"/>
        <v>0.19245364952350652</v>
      </c>
      <c r="J166" s="6">
        <f t="shared" si="95"/>
        <v>8.8614892787105617E-2</v>
      </c>
      <c r="K166" s="9"/>
      <c r="L166" s="15">
        <f t="shared" si="96"/>
        <v>0.14499999999999999</v>
      </c>
      <c r="M166" s="6">
        <f t="shared" si="102"/>
        <v>0.20085254514564074</v>
      </c>
      <c r="N166" s="15">
        <f t="shared" si="80"/>
        <v>1.0007479677902205</v>
      </c>
      <c r="O166" s="15">
        <f t="shared" si="81"/>
        <v>0.22803552721129083</v>
      </c>
      <c r="P166" s="15">
        <f t="shared" si="97"/>
        <v>1.0007479677902205</v>
      </c>
      <c r="Q166" s="15">
        <f t="shared" si="98"/>
        <v>0.14499999999999999</v>
      </c>
      <c r="S166" s="28">
        <f t="shared" si="99"/>
        <v>0.14499999999999999</v>
      </c>
      <c r="T166" s="19">
        <f t="shared" si="82"/>
        <v>0.22803552721129083</v>
      </c>
      <c r="U166" s="19">
        <f t="shared" si="83"/>
        <v>0.32249093528510647</v>
      </c>
      <c r="V166" s="19">
        <f t="shared" si="84"/>
        <v>0.45607105442258167</v>
      </c>
      <c r="W166" s="19">
        <f t="shared" si="85"/>
        <v>0.55857068489421102</v>
      </c>
      <c r="X166" s="19">
        <f t="shared" si="86"/>
        <v>0.64498187057021295</v>
      </c>
      <c r="Y166" s="19">
        <f t="shared" si="87"/>
        <v>0.7211116534249834</v>
      </c>
      <c r="Z166" s="19">
        <f t="shared" si="88"/>
        <v>0.78993823812142194</v>
      </c>
      <c r="AA166" s="19">
        <f t="shared" si="89"/>
        <v>0.85323081483701635</v>
      </c>
      <c r="AB166" s="19">
        <f t="shared" si="90"/>
        <v>0.91214210884516334</v>
      </c>
      <c r="AC166" s="19">
        <f t="shared" si="91"/>
        <v>0.96747280585531925</v>
      </c>
      <c r="AD166" s="19">
        <f t="shared" si="92"/>
        <v>1.0198058802588987</v>
      </c>
      <c r="AE166" s="19">
        <f t="shared" si="103"/>
        <v>1.0007479677902205</v>
      </c>
      <c r="AF166" s="19">
        <f t="shared" si="103"/>
        <v>1.4152713485662431</v>
      </c>
      <c r="AG166" s="19">
        <f t="shared" si="103"/>
        <v>2.0014959355804409</v>
      </c>
      <c r="AH166" s="19">
        <f t="shared" si="103"/>
        <v>2.451321882213255</v>
      </c>
      <c r="AI166" s="19">
        <f t="shared" si="103"/>
        <v>2.8305426971324863</v>
      </c>
      <c r="AJ166" s="19">
        <f t="shared" si="103"/>
        <v>3.1646429420019184</v>
      </c>
      <c r="AK166" s="19">
        <f t="shared" si="103"/>
        <v>3.4666926515679282</v>
      </c>
      <c r="AL166" s="19">
        <f t="shared" si="103"/>
        <v>3.7444560259812882</v>
      </c>
      <c r="AM166" s="19">
        <f t="shared" si="103"/>
        <v>4.0029918711608818</v>
      </c>
      <c r="AN166" s="19">
        <f t="shared" si="103"/>
        <v>4.2458140456987286</v>
      </c>
      <c r="AO166" s="19">
        <f t="shared" si="103"/>
        <v>4.475480968647406</v>
      </c>
      <c r="AP166" s="43">
        <f t="shared" si="93"/>
        <v>0.14499999999999999</v>
      </c>
    </row>
    <row r="167" spans="1:42" x14ac:dyDescent="0.25">
      <c r="A167" s="15">
        <v>0.14599999999999999</v>
      </c>
      <c r="B167" s="6">
        <f t="shared" si="100"/>
        <v>1.5682683241022386</v>
      </c>
      <c r="C167" s="6">
        <f t="shared" si="74"/>
        <v>7.1033939937417981E-2</v>
      </c>
      <c r="D167" s="6">
        <f t="shared" si="94"/>
        <v>0.7841341620511193</v>
      </c>
      <c r="E167" s="6">
        <f t="shared" si="75"/>
        <v>0.706212432629163</v>
      </c>
      <c r="F167" s="6">
        <f t="shared" si="76"/>
        <v>0.10058438035842168</v>
      </c>
      <c r="G167" s="6">
        <f t="shared" si="77"/>
        <v>0.19629219017921085</v>
      </c>
      <c r="H167" s="6">
        <f t="shared" si="78"/>
        <v>9.0443221346662966E-2</v>
      </c>
      <c r="I167" s="6">
        <f t="shared" si="79"/>
        <v>0.19381140059341445</v>
      </c>
      <c r="J167" s="6">
        <f t="shared" si="95"/>
        <v>8.9822934488585526E-2</v>
      </c>
      <c r="K167" s="9"/>
      <c r="L167" s="15">
        <f t="shared" si="96"/>
        <v>0.14599999999999999</v>
      </c>
      <c r="M167" s="6">
        <f t="shared" si="102"/>
        <v>0.20170516498025501</v>
      </c>
      <c r="N167" s="15">
        <f t="shared" si="80"/>
        <v>1.0049961468021873</v>
      </c>
      <c r="O167" s="15">
        <f t="shared" si="81"/>
        <v>0.23129982841087718</v>
      </c>
      <c r="P167" s="15">
        <f t="shared" si="97"/>
        <v>1.0049961468021873</v>
      </c>
      <c r="Q167" s="15">
        <f t="shared" si="98"/>
        <v>0.14599999999999999</v>
      </c>
      <c r="S167" s="28">
        <f t="shared" si="99"/>
        <v>0.14599999999999999</v>
      </c>
      <c r="T167" s="19">
        <f t="shared" si="82"/>
        <v>0.23129982841087718</v>
      </c>
      <c r="U167" s="19">
        <f t="shared" si="83"/>
        <v>0.32710735431323229</v>
      </c>
      <c r="V167" s="19">
        <f t="shared" si="84"/>
        <v>0.46259965682175436</v>
      </c>
      <c r="W167" s="19">
        <f t="shared" si="85"/>
        <v>0.56656655719995275</v>
      </c>
      <c r="X167" s="19">
        <f t="shared" si="86"/>
        <v>0.65421470862646458</v>
      </c>
      <c r="Y167" s="19">
        <f t="shared" si="87"/>
        <v>0.73143428018449619</v>
      </c>
      <c r="Z167" s="19">
        <f t="shared" si="88"/>
        <v>0.80124610917920525</v>
      </c>
      <c r="AA167" s="19">
        <f t="shared" si="89"/>
        <v>0.86544471153310376</v>
      </c>
      <c r="AB167" s="19">
        <f t="shared" si="90"/>
        <v>0.92519931364350871</v>
      </c>
      <c r="AC167" s="19">
        <f t="shared" si="91"/>
        <v>0.9813220629396967</v>
      </c>
      <c r="AD167" s="19">
        <f t="shared" si="92"/>
        <v>1.0344042790215171</v>
      </c>
      <c r="AE167" s="19">
        <f t="shared" si="103"/>
        <v>1.0049961468021873</v>
      </c>
      <c r="AF167" s="19">
        <f t="shared" si="103"/>
        <v>1.4212791809403555</v>
      </c>
      <c r="AG167" s="19">
        <f t="shared" si="103"/>
        <v>2.0099922936043746</v>
      </c>
      <c r="AH167" s="19">
        <f t="shared" si="103"/>
        <v>2.4617277531285748</v>
      </c>
      <c r="AI167" s="19">
        <f t="shared" si="103"/>
        <v>2.8425583618807111</v>
      </c>
      <c r="AJ167" s="19">
        <f t="shared" si="103"/>
        <v>3.1780768635878576</v>
      </c>
      <c r="AK167" s="19">
        <f t="shared" si="103"/>
        <v>3.4814087753446774</v>
      </c>
      <c r="AL167" s="19">
        <f t="shared" si="103"/>
        <v>3.7603512563617527</v>
      </c>
      <c r="AM167" s="19">
        <f t="shared" si="103"/>
        <v>4.0199845872087492</v>
      </c>
      <c r="AN167" s="19">
        <f t="shared" si="103"/>
        <v>4.263837542821066</v>
      </c>
      <c r="AO167" s="19">
        <f t="shared" si="103"/>
        <v>4.4944794027500974</v>
      </c>
      <c r="AP167" s="43">
        <f t="shared" si="93"/>
        <v>0.14599999999999999</v>
      </c>
    </row>
    <row r="168" spans="1:42" x14ac:dyDescent="0.25">
      <c r="A168" s="15">
        <v>0.14699999999999999</v>
      </c>
      <c r="B168" s="6">
        <f t="shared" si="100"/>
        <v>1.5739243318958445</v>
      </c>
      <c r="C168" s="6">
        <f t="shared" si="74"/>
        <v>7.1741153012476425E-2</v>
      </c>
      <c r="D168" s="6">
        <f t="shared" si="94"/>
        <v>0.78696216594792223</v>
      </c>
      <c r="E168" s="6">
        <f t="shared" si="75"/>
        <v>0.70821183271673738</v>
      </c>
      <c r="F168" s="6">
        <f t="shared" si="76"/>
        <v>0.1012990036290041</v>
      </c>
      <c r="G168" s="6">
        <f t="shared" si="77"/>
        <v>0.19764950181450203</v>
      </c>
      <c r="H168" s="6">
        <f t="shared" si="78"/>
        <v>9.1343673000381126E-2</v>
      </c>
      <c r="I168" s="6">
        <f t="shared" si="79"/>
        <v>0.19516936899038081</v>
      </c>
      <c r="J168" s="6">
        <f t="shared" si="95"/>
        <v>9.1038900131679118E-2</v>
      </c>
      <c r="K168" s="9"/>
      <c r="L168" s="15">
        <f t="shared" si="96"/>
        <v>0.14699999999999999</v>
      </c>
      <c r="M168" s="6">
        <f t="shared" si="102"/>
        <v>0.20255501446783619</v>
      </c>
      <c r="N168" s="15">
        <f t="shared" si="80"/>
        <v>1.0092305225578331</v>
      </c>
      <c r="O168" s="15">
        <f t="shared" si="81"/>
        <v>0.23458689075353306</v>
      </c>
      <c r="P168" s="15">
        <f t="shared" si="97"/>
        <v>1.0092305225578331</v>
      </c>
      <c r="Q168" s="15">
        <f t="shared" si="98"/>
        <v>0.14699999999999999</v>
      </c>
      <c r="S168" s="28">
        <f t="shared" si="99"/>
        <v>0.14699999999999999</v>
      </c>
      <c r="T168" s="19">
        <f t="shared" si="82"/>
        <v>0.23458689075353306</v>
      </c>
      <c r="U168" s="19">
        <f t="shared" si="83"/>
        <v>0.33175596245858208</v>
      </c>
      <c r="V168" s="19">
        <f t="shared" si="84"/>
        <v>0.46917378150706612</v>
      </c>
      <c r="W168" s="19">
        <f t="shared" si="85"/>
        <v>0.57461818269217713</v>
      </c>
      <c r="X168" s="19">
        <f t="shared" si="86"/>
        <v>0.66351192491716415</v>
      </c>
      <c r="Y168" s="19">
        <f t="shared" si="87"/>
        <v>0.74182888399825775</v>
      </c>
      <c r="Z168" s="19">
        <f t="shared" si="88"/>
        <v>0.81263282714945784</v>
      </c>
      <c r="AA168" s="19">
        <f t="shared" si="89"/>
        <v>0.87774377262828851</v>
      </c>
      <c r="AB168" s="19">
        <f t="shared" si="90"/>
        <v>0.93834756301413225</v>
      </c>
      <c r="AC168" s="19">
        <f t="shared" si="91"/>
        <v>0.99526788737574601</v>
      </c>
      <c r="AD168" s="19">
        <f t="shared" si="92"/>
        <v>1.0491044687104336</v>
      </c>
      <c r="AE168" s="19">
        <f t="shared" si="103"/>
        <v>1.0092305225578331</v>
      </c>
      <c r="AF168" s="19">
        <f t="shared" si="103"/>
        <v>1.4272674925621733</v>
      </c>
      <c r="AG168" s="19">
        <f t="shared" si="103"/>
        <v>2.0184610451156662</v>
      </c>
      <c r="AH168" s="19">
        <f t="shared" si="103"/>
        <v>2.4720998131091187</v>
      </c>
      <c r="AI168" s="19">
        <f t="shared" si="103"/>
        <v>2.8545349851243467</v>
      </c>
      <c r="AJ168" s="19">
        <f t="shared" si="103"/>
        <v>3.1914671354446948</v>
      </c>
      <c r="AK168" s="19">
        <f t="shared" si="103"/>
        <v>3.4960770832389096</v>
      </c>
      <c r="AL168" s="19">
        <f t="shared" si="103"/>
        <v>3.7761948396862408</v>
      </c>
      <c r="AM168" s="19">
        <f t="shared" si="103"/>
        <v>4.0369220902313323</v>
      </c>
      <c r="AN168" s="19">
        <f t="shared" si="103"/>
        <v>4.2818024776865196</v>
      </c>
      <c r="AO168" s="19">
        <f t="shared" si="103"/>
        <v>4.5134161068138994</v>
      </c>
      <c r="AP168" s="43">
        <f t="shared" si="93"/>
        <v>0.14699999999999999</v>
      </c>
    </row>
    <row r="169" spans="1:42" x14ac:dyDescent="0.25">
      <c r="A169" s="15">
        <v>0.14799999999999999</v>
      </c>
      <c r="B169" s="6">
        <f t="shared" si="100"/>
        <v>1.5795644391429102</v>
      </c>
      <c r="C169" s="6">
        <f t="shared" si="74"/>
        <v>7.2450359849214219E-2</v>
      </c>
      <c r="D169" s="6">
        <f t="shared" si="94"/>
        <v>0.78978221957145511</v>
      </c>
      <c r="E169" s="6">
        <f t="shared" si="75"/>
        <v>0.71019997183891803</v>
      </c>
      <c r="F169" s="6">
        <f t="shared" si="76"/>
        <v>0.10201402805130896</v>
      </c>
      <c r="G169" s="6">
        <f t="shared" si="77"/>
        <v>0.19900701402565446</v>
      </c>
      <c r="H169" s="6">
        <f t="shared" si="78"/>
        <v>9.2246663190312231E-2</v>
      </c>
      <c r="I169" s="6">
        <f t="shared" si="79"/>
        <v>0.19652755566150235</v>
      </c>
      <c r="J169" s="6">
        <f t="shared" si="95"/>
        <v>9.2262784610538245E-2</v>
      </c>
      <c r="K169" s="9"/>
      <c r="L169" s="15">
        <f t="shared" si="96"/>
        <v>0.14799999999999999</v>
      </c>
      <c r="M169" s="6">
        <f t="shared" si="102"/>
        <v>0.20340211437304906</v>
      </c>
      <c r="N169" s="15">
        <f t="shared" si="80"/>
        <v>1.0134511985171162</v>
      </c>
      <c r="O169" s="15">
        <f t="shared" si="81"/>
        <v>0.23789668903187133</v>
      </c>
      <c r="P169" s="15">
        <f t="shared" si="97"/>
        <v>1.0134511985171162</v>
      </c>
      <c r="Q169" s="15">
        <f t="shared" si="98"/>
        <v>0.14799999999999999</v>
      </c>
      <c r="S169" s="28">
        <f t="shared" si="99"/>
        <v>0.14799999999999999</v>
      </c>
      <c r="T169" s="19">
        <f t="shared" si="82"/>
        <v>0.23789668903187133</v>
      </c>
      <c r="U169" s="19">
        <f t="shared" si="83"/>
        <v>0.33643672407252723</v>
      </c>
      <c r="V169" s="19">
        <f t="shared" si="84"/>
        <v>0.47579337806374267</v>
      </c>
      <c r="W169" s="19">
        <f t="shared" si="85"/>
        <v>0.58272549962564835</v>
      </c>
      <c r="X169" s="19">
        <f t="shared" si="86"/>
        <v>0.67287344814505445</v>
      </c>
      <c r="Y169" s="19">
        <f t="shared" si="87"/>
        <v>0.75229538515351058</v>
      </c>
      <c r="Z169" s="19">
        <f t="shared" si="88"/>
        <v>0.82409830471122969</v>
      </c>
      <c r="AA169" s="19">
        <f t="shared" si="89"/>
        <v>0.89012790380516482</v>
      </c>
      <c r="AB169" s="19">
        <f t="shared" si="90"/>
        <v>0.95158675612748533</v>
      </c>
      <c r="AC169" s="19">
        <f t="shared" si="91"/>
        <v>1.0093101722175815</v>
      </c>
      <c r="AD169" s="19">
        <f t="shared" si="92"/>
        <v>1.0639063365947861</v>
      </c>
      <c r="AE169" s="19">
        <f t="shared" si="103"/>
        <v>1.0134511985171162</v>
      </c>
      <c r="AF169" s="19">
        <f t="shared" si="103"/>
        <v>1.4332364297461739</v>
      </c>
      <c r="AG169" s="19">
        <f t="shared" si="103"/>
        <v>2.0269023970342324</v>
      </c>
      <c r="AH169" s="19">
        <f t="shared" si="103"/>
        <v>2.4824383155789951</v>
      </c>
      <c r="AI169" s="19">
        <f t="shared" si="103"/>
        <v>2.8664728594923479</v>
      </c>
      <c r="AJ169" s="19">
        <f t="shared" si="103"/>
        <v>3.2048140847415461</v>
      </c>
      <c r="AK169" s="19">
        <f t="shared" si="103"/>
        <v>3.5106979336464357</v>
      </c>
      <c r="AL169" s="19">
        <f t="shared" si="103"/>
        <v>3.7919871630664725</v>
      </c>
      <c r="AM169" s="19">
        <f t="shared" si="103"/>
        <v>4.0538047940684647</v>
      </c>
      <c r="AN169" s="19">
        <f t="shared" si="103"/>
        <v>4.2997092892385211</v>
      </c>
      <c r="AO169" s="19">
        <f t="shared" si="103"/>
        <v>4.5322915435258126</v>
      </c>
      <c r="AP169" s="43">
        <f t="shared" si="93"/>
        <v>0.14799999999999999</v>
      </c>
    </row>
    <row r="170" spans="1:42" x14ac:dyDescent="0.25">
      <c r="A170" s="15">
        <v>0.14899999999999999</v>
      </c>
      <c r="B170" s="6">
        <f t="shared" si="100"/>
        <v>1.5851888236762322</v>
      </c>
      <c r="C170" s="6">
        <f t="shared" si="74"/>
        <v>7.3161549233953113E-2</v>
      </c>
      <c r="D170" s="6">
        <f t="shared" si="94"/>
        <v>0.79259441183811608</v>
      </c>
      <c r="E170" s="6">
        <f t="shared" si="75"/>
        <v>0.71217694430527589</v>
      </c>
      <c r="F170" s="6">
        <f t="shared" si="76"/>
        <v>0.10272945483417993</v>
      </c>
      <c r="G170" s="6">
        <f t="shared" si="77"/>
        <v>0.20036472741708997</v>
      </c>
      <c r="H170" s="6">
        <f t="shared" si="78"/>
        <v>9.3152177638757661E-2</v>
      </c>
      <c r="I170" s="6">
        <f t="shared" si="79"/>
        <v>0.19788596156074451</v>
      </c>
      <c r="J170" s="6">
        <f t="shared" si="95"/>
        <v>9.3494582821457992E-2</v>
      </c>
      <c r="K170" s="9"/>
      <c r="L170" s="15">
        <f t="shared" si="96"/>
        <v>0.14899999999999999</v>
      </c>
      <c r="M170" s="6">
        <f t="shared" si="102"/>
        <v>0.20424648513537294</v>
      </c>
      <c r="N170" s="15">
        <f t="shared" si="80"/>
        <v>1.0176582765197595</v>
      </c>
      <c r="O170" s="15">
        <f t="shared" si="81"/>
        <v>0.24122919776704646</v>
      </c>
      <c r="P170" s="15">
        <f t="shared" si="97"/>
        <v>1.0176582765197595</v>
      </c>
      <c r="Q170" s="15">
        <f t="shared" si="98"/>
        <v>0.14899999999999999</v>
      </c>
      <c r="S170" s="28">
        <f t="shared" si="99"/>
        <v>0.14899999999999999</v>
      </c>
      <c r="T170" s="19">
        <f t="shared" si="82"/>
        <v>0.24122919776704646</v>
      </c>
      <c r="U170" s="19">
        <f t="shared" si="83"/>
        <v>0.34114960312253861</v>
      </c>
      <c r="V170" s="19">
        <f t="shared" si="84"/>
        <v>0.48245839553409292</v>
      </c>
      <c r="W170" s="19">
        <f t="shared" si="85"/>
        <v>0.59088844559019493</v>
      </c>
      <c r="X170" s="19">
        <f t="shared" si="86"/>
        <v>0.68229920624507723</v>
      </c>
      <c r="Y170" s="19">
        <f t="shared" si="87"/>
        <v>0.76283370307907084</v>
      </c>
      <c r="Z170" s="19">
        <f t="shared" si="88"/>
        <v>0.83564245360321021</v>
      </c>
      <c r="AA170" s="19">
        <f t="shared" si="89"/>
        <v>0.90259700973062129</v>
      </c>
      <c r="AB170" s="19">
        <f t="shared" si="90"/>
        <v>0.96491679106818584</v>
      </c>
      <c r="AC170" s="19">
        <f t="shared" si="91"/>
        <v>1.0234488093676155</v>
      </c>
      <c r="AD170" s="19">
        <f t="shared" si="92"/>
        <v>1.0788097687297122</v>
      </c>
      <c r="AE170" s="19">
        <f t="shared" si="103"/>
        <v>1.0176582765197595</v>
      </c>
      <c r="AF170" s="19">
        <f t="shared" si="103"/>
        <v>1.4391861365154732</v>
      </c>
      <c r="AG170" s="19">
        <f t="shared" si="103"/>
        <v>2.035316553039519</v>
      </c>
      <c r="AH170" s="19">
        <f t="shared" si="103"/>
        <v>2.492743509993558</v>
      </c>
      <c r="AI170" s="19">
        <f t="shared" si="103"/>
        <v>2.8783722730309464</v>
      </c>
      <c r="AJ170" s="19">
        <f t="shared" si="103"/>
        <v>3.2181180335238904</v>
      </c>
      <c r="AK170" s="19">
        <f t="shared" si="103"/>
        <v>3.5252716793504022</v>
      </c>
      <c r="AL170" s="19">
        <f t="shared" si="103"/>
        <v>3.8077286075517964</v>
      </c>
      <c r="AM170" s="19">
        <f t="shared" si="103"/>
        <v>4.0706331060790379</v>
      </c>
      <c r="AN170" s="19">
        <f t="shared" si="103"/>
        <v>4.317558409546419</v>
      </c>
      <c r="AO170" s="19">
        <f t="shared" si="103"/>
        <v>4.5511061683269194</v>
      </c>
      <c r="AP170" s="43">
        <f t="shared" si="93"/>
        <v>0.14899999999999999</v>
      </c>
    </row>
    <row r="171" spans="1:42" x14ac:dyDescent="0.25">
      <c r="A171" s="15">
        <v>0.15</v>
      </c>
      <c r="B171" s="6">
        <f t="shared" si="100"/>
        <v>1.590797660368287</v>
      </c>
      <c r="C171" s="6">
        <f t="shared" si="74"/>
        <v>7.3874710046536007E-2</v>
      </c>
      <c r="D171" s="6">
        <f t="shared" si="94"/>
        <v>0.79539883018414348</v>
      </c>
      <c r="E171" s="6">
        <f t="shared" si="75"/>
        <v>0.71414284285428498</v>
      </c>
      <c r="F171" s="6">
        <f t="shared" si="76"/>
        <v>0.10344528519150831</v>
      </c>
      <c r="G171" s="6">
        <f t="shared" si="77"/>
        <v>0.20172264259575415</v>
      </c>
      <c r="H171" s="6">
        <f t="shared" si="78"/>
        <v>9.4060202187093656E-2</v>
      </c>
      <c r="I171" s="6">
        <f t="shared" si="79"/>
        <v>0.19924458764897768</v>
      </c>
      <c r="J171" s="6">
        <f t="shared" si="95"/>
        <v>9.4734289662904689E-2</v>
      </c>
      <c r="K171" s="9"/>
      <c r="L171" s="15">
        <f t="shared" si="96"/>
        <v>0.15</v>
      </c>
      <c r="M171" s="6">
        <f t="shared" si="102"/>
        <v>0.20508814687629084</v>
      </c>
      <c r="N171" s="15">
        <f t="shared" si="80"/>
        <v>1.0218518568210675</v>
      </c>
      <c r="O171" s="15">
        <f t="shared" si="81"/>
        <v>0.24458439121147338</v>
      </c>
      <c r="P171" s="15">
        <f t="shared" si="97"/>
        <v>1.0218518568210675</v>
      </c>
      <c r="Q171" s="15">
        <f t="shared" si="98"/>
        <v>0.15</v>
      </c>
      <c r="S171" s="28">
        <f t="shared" si="99"/>
        <v>0.15</v>
      </c>
      <c r="T171" s="19">
        <f t="shared" si="82"/>
        <v>0.24458439121147338</v>
      </c>
      <c r="U171" s="19">
        <f t="shared" si="83"/>
        <v>0.34589456319603251</v>
      </c>
      <c r="V171" s="19">
        <f t="shared" si="84"/>
        <v>0.48916878242294676</v>
      </c>
      <c r="W171" s="19">
        <f t="shared" si="85"/>
        <v>0.59910695751737209</v>
      </c>
      <c r="X171" s="19">
        <f t="shared" si="86"/>
        <v>0.69178912639206502</v>
      </c>
      <c r="Y171" s="19">
        <f t="shared" si="87"/>
        <v>0.77344375635392548</v>
      </c>
      <c r="Z171" s="19">
        <f t="shared" si="88"/>
        <v>0.84726518463314959</v>
      </c>
      <c r="AA171" s="19">
        <f t="shared" si="89"/>
        <v>0.91515099406601708</v>
      </c>
      <c r="AB171" s="19">
        <f t="shared" si="90"/>
        <v>0.97833756484589351</v>
      </c>
      <c r="AC171" s="19">
        <f t="shared" si="91"/>
        <v>1.0376836895880974</v>
      </c>
      <c r="AD171" s="19">
        <f t="shared" si="92"/>
        <v>1.0938146499685131</v>
      </c>
      <c r="AE171" s="19">
        <f t="shared" si="103"/>
        <v>1.0218518568210675</v>
      </c>
      <c r="AF171" s="19">
        <f t="shared" si="103"/>
        <v>1.4451167546524839</v>
      </c>
      <c r="AG171" s="19">
        <f t="shared" si="103"/>
        <v>2.043703713642135</v>
      </c>
      <c r="AH171" s="19">
        <f t="shared" si="103"/>
        <v>2.5030156419271496</v>
      </c>
      <c r="AI171" s="19">
        <f t="shared" si="103"/>
        <v>2.8902335093049678</v>
      </c>
      <c r="AJ171" s="19">
        <f t="shared" si="103"/>
        <v>3.2313792988268388</v>
      </c>
      <c r="AK171" s="19">
        <f t="shared" si="103"/>
        <v>3.5397986676453743</v>
      </c>
      <c r="AL171" s="19">
        <f t="shared" si="103"/>
        <v>3.8234195482632161</v>
      </c>
      <c r="AM171" s="19">
        <f t="shared" si="103"/>
        <v>4.08740742728427</v>
      </c>
      <c r="AN171" s="19">
        <f t="shared" si="103"/>
        <v>4.3353502639574515</v>
      </c>
      <c r="AO171" s="19">
        <f t="shared" si="103"/>
        <v>4.5698604295725778</v>
      </c>
      <c r="AP171" s="43">
        <f t="shared" si="93"/>
        <v>0.15</v>
      </c>
    </row>
    <row r="172" spans="1:42" x14ac:dyDescent="0.25">
      <c r="A172" s="15">
        <v>0.151</v>
      </c>
      <c r="B172" s="6">
        <f t="shared" si="100"/>
        <v>1.5963911212006097</v>
      </c>
      <c r="C172" s="6">
        <f t="shared" si="74"/>
        <v>7.4589831258773734E-2</v>
      </c>
      <c r="D172" s="6">
        <f t="shared" si="94"/>
        <v>0.79819556060030483</v>
      </c>
      <c r="E172" s="6">
        <f t="shared" si="75"/>
        <v>0.7160977586894125</v>
      </c>
      <c r="F172" s="6">
        <f t="shared" si="76"/>
        <v>0.10416152034225959</v>
      </c>
      <c r="G172" s="6">
        <f t="shared" si="77"/>
        <v>0.2030807601711298</v>
      </c>
      <c r="H172" s="6">
        <f t="shared" si="78"/>
        <v>9.4970722793793677E-2</v>
      </c>
      <c r="I172" s="6">
        <f t="shared" si="79"/>
        <v>0.20060343489401281</v>
      </c>
      <c r="J172" s="6">
        <f t="shared" si="95"/>
        <v>9.5981900035543022E-2</v>
      </c>
      <c r="K172" s="9"/>
      <c r="L172" s="15">
        <f t="shared" si="96"/>
        <v>0.151</v>
      </c>
      <c r="M172" s="6">
        <f t="shared" si="102"/>
        <v>0.20592711940627056</v>
      </c>
      <c r="N172" s="15">
        <f t="shared" si="80"/>
        <v>1.0260320381267125</v>
      </c>
      <c r="O172" s="15">
        <f t="shared" si="81"/>
        <v>0.24796224335149369</v>
      </c>
      <c r="P172" s="15">
        <f t="shared" si="97"/>
        <v>1.0260320381267125</v>
      </c>
      <c r="Q172" s="15">
        <f t="shared" si="98"/>
        <v>0.151</v>
      </c>
      <c r="S172" s="28">
        <f t="shared" si="99"/>
        <v>0.151</v>
      </c>
      <c r="T172" s="19">
        <f t="shared" si="82"/>
        <v>0.24796224335149369</v>
      </c>
      <c r="U172" s="19">
        <f t="shared" si="83"/>
        <v>0.3506715675041403</v>
      </c>
      <c r="V172" s="19">
        <f t="shared" si="84"/>
        <v>0.49592448670298739</v>
      </c>
      <c r="W172" s="19">
        <f t="shared" si="85"/>
        <v>0.60738097168699023</v>
      </c>
      <c r="X172" s="19">
        <f t="shared" si="86"/>
        <v>0.7013431350082806</v>
      </c>
      <c r="Y172" s="19">
        <f t="shared" si="87"/>
        <v>0.78412546271566375</v>
      </c>
      <c r="Z172" s="19">
        <f t="shared" si="88"/>
        <v>0.85896640768709032</v>
      </c>
      <c r="AA172" s="19">
        <f t="shared" si="89"/>
        <v>0.92778975947715414</v>
      </c>
      <c r="AB172" s="19">
        <f t="shared" si="90"/>
        <v>0.99184897340597478</v>
      </c>
      <c r="AC172" s="19">
        <f t="shared" si="91"/>
        <v>1.0520147025124205</v>
      </c>
      <c r="AD172" s="19">
        <f t="shared" si="92"/>
        <v>1.1089208639745702</v>
      </c>
      <c r="AE172" s="19">
        <f t="shared" ref="AE172:AO181" si="104">$M172*AE$21^0.5/RMannings_n*(Diameter/1000)^(2/3)</f>
        <v>1.0260320381267125</v>
      </c>
      <c r="AF172" s="19">
        <f t="shared" si="104"/>
        <v>1.4510284237481057</v>
      </c>
      <c r="AG172" s="19">
        <f t="shared" si="104"/>
        <v>2.052064076253425</v>
      </c>
      <c r="AH172" s="19">
        <f t="shared" si="104"/>
        <v>2.5132549531583015</v>
      </c>
      <c r="AI172" s="19">
        <f t="shared" si="104"/>
        <v>2.9020568474962114</v>
      </c>
      <c r="AJ172" s="19">
        <f t="shared" si="104"/>
        <v>3.2445981927851335</v>
      </c>
      <c r="AK172" s="19">
        <f t="shared" si="104"/>
        <v>3.5542792404578272</v>
      </c>
      <c r="AL172" s="19">
        <f t="shared" si="104"/>
        <v>3.8390603545235371</v>
      </c>
      <c r="AM172" s="19">
        <f t="shared" si="104"/>
        <v>4.10412815250685</v>
      </c>
      <c r="AN172" s="19">
        <f t="shared" si="104"/>
        <v>4.353085271244316</v>
      </c>
      <c r="AO172" s="19">
        <f t="shared" si="104"/>
        <v>4.5885547686879704</v>
      </c>
      <c r="AP172" s="43">
        <f t="shared" si="93"/>
        <v>0.151</v>
      </c>
    </row>
    <row r="173" spans="1:42" x14ac:dyDescent="0.25">
      <c r="A173" s="15">
        <v>0.152</v>
      </c>
      <c r="B173" s="6">
        <f t="shared" si="100"/>
        <v>1.6019693753311042</v>
      </c>
      <c r="C173" s="6">
        <f t="shared" si="74"/>
        <v>7.5306901932927675E-2</v>
      </c>
      <c r="D173" s="6">
        <f t="shared" si="94"/>
        <v>0.80098468766555209</v>
      </c>
      <c r="E173" s="6">
        <f t="shared" si="75"/>
        <v>0.71804178151414</v>
      </c>
      <c r="F173" s="6">
        <f t="shared" si="76"/>
        <v>0.10487816151050076</v>
      </c>
      <c r="G173" s="6">
        <f t="shared" si="77"/>
        <v>0.20443908075525039</v>
      </c>
      <c r="H173" s="6">
        <f t="shared" si="78"/>
        <v>9.5883725532496383E-2</v>
      </c>
      <c r="I173" s="6">
        <f t="shared" si="79"/>
        <v>0.20196250427063736</v>
      </c>
      <c r="J173" s="6">
        <f t="shared" si="95"/>
        <v>9.7237408842263812E-2</v>
      </c>
      <c r="K173" s="9"/>
      <c r="L173" s="15">
        <f t="shared" si="96"/>
        <v>0.152</v>
      </c>
      <c r="M173" s="6">
        <f t="shared" si="102"/>
        <v>0.20676342223154817</v>
      </c>
      <c r="N173" s="15">
        <f t="shared" si="80"/>
        <v>1.0301989176265314</v>
      </c>
      <c r="O173" s="15">
        <f t="shared" si="81"/>
        <v>0.25136272790999459</v>
      </c>
      <c r="P173" s="15">
        <f t="shared" si="97"/>
        <v>1.0301989176265314</v>
      </c>
      <c r="Q173" s="15">
        <f t="shared" si="98"/>
        <v>0.152</v>
      </c>
      <c r="S173" s="28">
        <f t="shared" si="99"/>
        <v>0.152</v>
      </c>
      <c r="T173" s="19">
        <f t="shared" si="82"/>
        <v>0.25136272790999459</v>
      </c>
      <c r="U173" s="19">
        <f t="shared" si="83"/>
        <v>0.35548057888541246</v>
      </c>
      <c r="V173" s="19">
        <f t="shared" si="84"/>
        <v>0.50272545581998918</v>
      </c>
      <c r="W173" s="19">
        <f t="shared" si="85"/>
        <v>0.61571042373353058</v>
      </c>
      <c r="X173" s="19">
        <f t="shared" si="86"/>
        <v>0.71096115777082491</v>
      </c>
      <c r="Y173" s="19">
        <f t="shared" si="87"/>
        <v>0.7948787390687585</v>
      </c>
      <c r="Z173" s="19">
        <f t="shared" si="88"/>
        <v>0.87074603173844412</v>
      </c>
      <c r="AA173" s="19">
        <f t="shared" si="89"/>
        <v>0.94051320764407964</v>
      </c>
      <c r="AB173" s="19">
        <f t="shared" si="90"/>
        <v>1.0054509116399784</v>
      </c>
      <c r="AC173" s="19">
        <f t="shared" si="91"/>
        <v>1.0664417366562373</v>
      </c>
      <c r="AD173" s="19">
        <f t="shared" si="92"/>
        <v>1.124128293233063</v>
      </c>
      <c r="AE173" s="19">
        <f t="shared" si="104"/>
        <v>1.0301989176265314</v>
      </c>
      <c r="AF173" s="19">
        <f t="shared" si="104"/>
        <v>1.4569212812495236</v>
      </c>
      <c r="AG173" s="19">
        <f t="shared" si="104"/>
        <v>2.0603978352530627</v>
      </c>
      <c r="AH173" s="19">
        <f t="shared" si="104"/>
        <v>2.5234616817525208</v>
      </c>
      <c r="AI173" s="19">
        <f t="shared" si="104"/>
        <v>2.9138425624990472</v>
      </c>
      <c r="AJ173" s="19">
        <f t="shared" si="104"/>
        <v>3.2577750227400242</v>
      </c>
      <c r="AK173" s="19">
        <f t="shared" si="104"/>
        <v>3.568713734463234</v>
      </c>
      <c r="AL173" s="19">
        <f t="shared" si="104"/>
        <v>3.8546513899838302</v>
      </c>
      <c r="AM173" s="19">
        <f t="shared" si="104"/>
        <v>4.1207956705061255</v>
      </c>
      <c r="AN173" s="19">
        <f t="shared" si="104"/>
        <v>4.3707638437485707</v>
      </c>
      <c r="AO173" s="19">
        <f t="shared" si="104"/>
        <v>4.6071896203192608</v>
      </c>
      <c r="AP173" s="43">
        <f t="shared" si="93"/>
        <v>0.152</v>
      </c>
    </row>
    <row r="174" spans="1:42" x14ac:dyDescent="0.25">
      <c r="A174" s="15">
        <v>0.153</v>
      </c>
      <c r="B174" s="6">
        <f t="shared" si="100"/>
        <v>1.6075325891593641</v>
      </c>
      <c r="C174" s="6">
        <f t="shared" si="74"/>
        <v>7.6025911220226963E-2</v>
      </c>
      <c r="D174" s="6">
        <f t="shared" si="94"/>
        <v>0.80376629457968207</v>
      </c>
      <c r="E174" s="6">
        <f t="shared" si="75"/>
        <v>0.71997499956595712</v>
      </c>
      <c r="F174" s="6">
        <f t="shared" si="76"/>
        <v>0.1055952099254277</v>
      </c>
      <c r="G174" s="6">
        <f t="shared" si="77"/>
        <v>0.20579760496271385</v>
      </c>
      <c r="H174" s="6">
        <f t="shared" si="78"/>
        <v>9.6799196590117681E-2</v>
      </c>
      <c r="I174" s="6">
        <f t="shared" si="79"/>
        <v>0.20332179676065107</v>
      </c>
      <c r="J174" s="6">
        <f t="shared" si="95"/>
        <v>9.8500810988212104E-2</v>
      </c>
      <c r="K174" s="9"/>
      <c r="L174" s="15">
        <f t="shared" si="96"/>
        <v>0.153</v>
      </c>
      <c r="M174" s="6">
        <f t="shared" si="102"/>
        <v>0.20759707456071808</v>
      </c>
      <c r="N174" s="15">
        <f t="shared" si="80"/>
        <v>1.0343525910273608</v>
      </c>
      <c r="O174" s="15">
        <f t="shared" si="81"/>
        <v>0.25478581834897945</v>
      </c>
      <c r="P174" s="15">
        <f t="shared" si="97"/>
        <v>1.0343525910273608</v>
      </c>
      <c r="Q174" s="15">
        <f t="shared" si="98"/>
        <v>0.153</v>
      </c>
      <c r="S174" s="28">
        <f t="shared" si="99"/>
        <v>0.153</v>
      </c>
      <c r="T174" s="19">
        <f t="shared" si="82"/>
        <v>0.25478581834897945</v>
      </c>
      <c r="U174" s="19">
        <f t="shared" si="83"/>
        <v>0.36032155980945457</v>
      </c>
      <c r="V174" s="19">
        <f t="shared" si="84"/>
        <v>0.50957163669795891</v>
      </c>
      <c r="W174" s="19">
        <f t="shared" si="85"/>
        <v>0.62409524865244326</v>
      </c>
      <c r="X174" s="19">
        <f t="shared" si="86"/>
        <v>0.72064311961890914</v>
      </c>
      <c r="Y174" s="19">
        <f t="shared" si="87"/>
        <v>0.80570350149269665</v>
      </c>
      <c r="Z174" s="19">
        <f t="shared" si="88"/>
        <v>0.88260396485689441</v>
      </c>
      <c r="AA174" s="19">
        <f t="shared" si="89"/>
        <v>0.95332123927070289</v>
      </c>
      <c r="AB174" s="19">
        <f t="shared" si="90"/>
        <v>1.0191432733959178</v>
      </c>
      <c r="AC174" s="19">
        <f t="shared" si="91"/>
        <v>1.0809646794283636</v>
      </c>
      <c r="AD174" s="19">
        <f t="shared" si="92"/>
        <v>1.1394368190624631</v>
      </c>
      <c r="AE174" s="19">
        <f t="shared" si="104"/>
        <v>1.0343525910273608</v>
      </c>
      <c r="AF174" s="19">
        <f t="shared" si="104"/>
        <v>1.4627954625066451</v>
      </c>
      <c r="AG174" s="19">
        <f t="shared" si="104"/>
        <v>2.0687051820547215</v>
      </c>
      <c r="AH174" s="19">
        <f t="shared" si="104"/>
        <v>2.5336360621427239</v>
      </c>
      <c r="AI174" s="19">
        <f t="shared" si="104"/>
        <v>2.9255909250132901</v>
      </c>
      <c r="AJ174" s="19">
        <f t="shared" si="104"/>
        <v>3.2709100913431035</v>
      </c>
      <c r="AK174" s="19">
        <f t="shared" si="104"/>
        <v>3.583102481199802</v>
      </c>
      <c r="AL174" s="19">
        <f t="shared" si="104"/>
        <v>3.8701930127462907</v>
      </c>
      <c r="AM174" s="19">
        <f t="shared" si="104"/>
        <v>4.1374103641094431</v>
      </c>
      <c r="AN174" s="19">
        <f t="shared" si="104"/>
        <v>4.3883863875199349</v>
      </c>
      <c r="AO174" s="19">
        <f t="shared" si="104"/>
        <v>4.6257654124804368</v>
      </c>
      <c r="AP174" s="43">
        <f t="shared" si="93"/>
        <v>0.153</v>
      </c>
    </row>
    <row r="175" spans="1:42" x14ac:dyDescent="0.25">
      <c r="A175" s="15">
        <v>0.154</v>
      </c>
      <c r="B175" s="6">
        <f t="shared" si="100"/>
        <v>1.6130809263900683</v>
      </c>
      <c r="C175" s="6">
        <f t="shared" si="74"/>
        <v>7.6746848359419001E-2</v>
      </c>
      <c r="D175" s="6">
        <f t="shared" si="94"/>
        <v>0.80654046319503414</v>
      </c>
      <c r="E175" s="6">
        <f t="shared" si="75"/>
        <v>0.72189749964936156</v>
      </c>
      <c r="F175" s="6">
        <f t="shared" si="76"/>
        <v>0.10631266682139266</v>
      </c>
      <c r="G175" s="6">
        <f t="shared" si="77"/>
        <v>0.20715633341069634</v>
      </c>
      <c r="H175" s="6">
        <f t="shared" si="78"/>
        <v>9.7717122265005216E-2</v>
      </c>
      <c r="I175" s="6">
        <f t="shared" si="79"/>
        <v>0.20468131335290196</v>
      </c>
      <c r="J175" s="6">
        <f t="shared" si="95"/>
        <v>9.977210138081534E-2</v>
      </c>
      <c r="K175" s="9"/>
      <c r="L175" s="15">
        <f t="shared" si="96"/>
        <v>0.154</v>
      </c>
      <c r="M175" s="6">
        <f t="shared" si="102"/>
        <v>0.20842809531113804</v>
      </c>
      <c r="N175" s="15">
        <f t="shared" si="80"/>
        <v>1.0384931525849515</v>
      </c>
      <c r="O175" s="15">
        <f t="shared" si="81"/>
        <v>0.25823148787209249</v>
      </c>
      <c r="P175" s="15">
        <f t="shared" si="97"/>
        <v>1.0384931525849515</v>
      </c>
      <c r="Q175" s="15">
        <f t="shared" si="98"/>
        <v>0.154</v>
      </c>
      <c r="S175" s="28">
        <f t="shared" si="99"/>
        <v>0.154</v>
      </c>
      <c r="T175" s="19">
        <f t="shared" si="82"/>
        <v>0.25823148787209249</v>
      </c>
      <c r="U175" s="19">
        <f t="shared" si="83"/>
        <v>0.36519447238049674</v>
      </c>
      <c r="V175" s="19">
        <f t="shared" si="84"/>
        <v>0.51646297574418498</v>
      </c>
      <c r="W175" s="19">
        <f t="shared" si="85"/>
        <v>0.63253538080632932</v>
      </c>
      <c r="X175" s="19">
        <f t="shared" si="86"/>
        <v>0.73038894476099347</v>
      </c>
      <c r="Y175" s="19">
        <f t="shared" si="87"/>
        <v>0.81659966524995986</v>
      </c>
      <c r="Z175" s="19">
        <f t="shared" si="88"/>
        <v>0.89454011421714108</v>
      </c>
      <c r="AA175" s="19">
        <f t="shared" si="89"/>
        <v>0.96621375409424037</v>
      </c>
      <c r="AB175" s="19">
        <f t="shared" si="90"/>
        <v>1.03292595148837</v>
      </c>
      <c r="AC175" s="19">
        <f t="shared" si="91"/>
        <v>1.09558341714149</v>
      </c>
      <c r="AD175" s="19">
        <f t="shared" si="92"/>
        <v>1.1548463216258229</v>
      </c>
      <c r="AE175" s="19">
        <f t="shared" si="104"/>
        <v>1.0384931525849515</v>
      </c>
      <c r="AF175" s="19">
        <f t="shared" si="104"/>
        <v>1.4686511008172307</v>
      </c>
      <c r="AG175" s="19">
        <f t="shared" si="104"/>
        <v>2.0769863051699029</v>
      </c>
      <c r="AH175" s="19">
        <f t="shared" si="104"/>
        <v>2.5437783252074051</v>
      </c>
      <c r="AI175" s="19">
        <f t="shared" si="104"/>
        <v>2.9373022016344614</v>
      </c>
      <c r="AJ175" s="19">
        <f t="shared" si="104"/>
        <v>3.2840036966572241</v>
      </c>
      <c r="AK175" s="19">
        <f t="shared" si="104"/>
        <v>3.597445807179029</v>
      </c>
      <c r="AL175" s="19">
        <f t="shared" si="104"/>
        <v>3.8856855754836417</v>
      </c>
      <c r="AM175" s="19">
        <f t="shared" si="104"/>
        <v>4.1539726103398058</v>
      </c>
      <c r="AN175" s="19">
        <f t="shared" si="104"/>
        <v>4.4059533024516915</v>
      </c>
      <c r="AO175" s="19">
        <f t="shared" si="104"/>
        <v>4.6442825666960266</v>
      </c>
      <c r="AP175" s="43">
        <f t="shared" si="93"/>
        <v>0.154</v>
      </c>
    </row>
    <row r="176" spans="1:42" x14ac:dyDescent="0.25">
      <c r="A176" s="15">
        <v>0.155</v>
      </c>
      <c r="B176" s="6">
        <f t="shared" si="100"/>
        <v>1.6186145480945269</v>
      </c>
      <c r="C176" s="6">
        <f t="shared" si="74"/>
        <v>7.7469702675352622E-2</v>
      </c>
      <c r="D176" s="6">
        <f t="shared" si="94"/>
        <v>0.80930727404726344</v>
      </c>
      <c r="E176" s="6">
        <f t="shared" si="75"/>
        <v>0.7238093671679029</v>
      </c>
      <c r="F176" s="6">
        <f t="shared" si="76"/>
        <v>0.10703053343793199</v>
      </c>
      <c r="G176" s="6">
        <f t="shared" si="77"/>
        <v>0.208515266718966</v>
      </c>
      <c r="H176" s="6">
        <f t="shared" si="78"/>
        <v>9.8637488965134398E-2</v>
      </c>
      <c r="I176" s="6">
        <f t="shared" si="79"/>
        <v>0.2060410550433221</v>
      </c>
      <c r="J176" s="6">
        <f t="shared" si="95"/>
        <v>0.10105127492981186</v>
      </c>
      <c r="K176" s="9"/>
      <c r="L176" s="15">
        <f t="shared" si="96"/>
        <v>0.155</v>
      </c>
      <c r="M176" s="6">
        <f t="shared" si="102"/>
        <v>0.20925650311515501</v>
      </c>
      <c r="N176" s="15">
        <f t="shared" si="80"/>
        <v>1.042620695134987</v>
      </c>
      <c r="O176" s="15">
        <f t="shared" si="81"/>
        <v>0.26169970942709719</v>
      </c>
      <c r="P176" s="15">
        <f t="shared" si="97"/>
        <v>1.042620695134987</v>
      </c>
      <c r="Q176" s="15">
        <f t="shared" si="98"/>
        <v>0.155</v>
      </c>
      <c r="S176" s="28">
        <f t="shared" si="99"/>
        <v>0.155</v>
      </c>
      <c r="T176" s="19">
        <f t="shared" si="82"/>
        <v>0.26169970942709719</v>
      </c>
      <c r="U176" s="19">
        <f t="shared" si="83"/>
        <v>0.37009927834089895</v>
      </c>
      <c r="V176" s="19">
        <f t="shared" si="84"/>
        <v>0.52339941885419439</v>
      </c>
      <c r="W176" s="19">
        <f t="shared" si="85"/>
        <v>0.64103075393101272</v>
      </c>
      <c r="X176" s="19">
        <f t="shared" si="86"/>
        <v>0.7401985566817979</v>
      </c>
      <c r="Y176" s="19">
        <f t="shared" si="87"/>
        <v>0.82756714479386562</v>
      </c>
      <c r="Z176" s="19">
        <f t="shared" si="88"/>
        <v>0.90655438610748851</v>
      </c>
      <c r="AA176" s="19">
        <f t="shared" si="89"/>
        <v>0.97919065089449231</v>
      </c>
      <c r="AB176" s="19">
        <f t="shared" si="90"/>
        <v>1.0467988377083888</v>
      </c>
      <c r="AC176" s="19">
        <f t="shared" si="91"/>
        <v>1.1102978350226969</v>
      </c>
      <c r="AD176" s="19">
        <f t="shared" si="92"/>
        <v>1.1703566799418634</v>
      </c>
      <c r="AE176" s="19">
        <f t="shared" si="104"/>
        <v>1.042620695134987</v>
      </c>
      <c r="AF176" s="19">
        <f t="shared" si="104"/>
        <v>1.4744883274707625</v>
      </c>
      <c r="AG176" s="19">
        <f t="shared" si="104"/>
        <v>2.085241390269974</v>
      </c>
      <c r="AH176" s="19">
        <f t="shared" si="104"/>
        <v>2.5538886983466176</v>
      </c>
      <c r="AI176" s="19">
        <f t="shared" si="104"/>
        <v>2.9489766549415251</v>
      </c>
      <c r="AJ176" s="19">
        <f t="shared" si="104"/>
        <v>3.2970561322545953</v>
      </c>
      <c r="AK176" s="19">
        <f t="shared" si="104"/>
        <v>3.611744033993157</v>
      </c>
      <c r="AL176" s="19">
        <f t="shared" si="104"/>
        <v>3.9011294255552058</v>
      </c>
      <c r="AM176" s="19">
        <f t="shared" si="104"/>
        <v>4.170482780539948</v>
      </c>
      <c r="AN176" s="19">
        <f t="shared" si="104"/>
        <v>4.4234649824122876</v>
      </c>
      <c r="AO176" s="19">
        <f t="shared" si="104"/>
        <v>4.6627414981398294</v>
      </c>
      <c r="AP176" s="43">
        <f t="shared" si="93"/>
        <v>0.155</v>
      </c>
    </row>
    <row r="177" spans="1:42" x14ac:dyDescent="0.25">
      <c r="A177" s="15">
        <v>0.156</v>
      </c>
      <c r="B177" s="6">
        <f t="shared" si="100"/>
        <v>1.6241336127704376</v>
      </c>
      <c r="C177" s="6">
        <f t="shared" si="74"/>
        <v>7.819446357759266E-2</v>
      </c>
      <c r="D177" s="6">
        <f t="shared" si="94"/>
        <v>0.81206680638521878</v>
      </c>
      <c r="E177" s="6">
        <f t="shared" si="75"/>
        <v>0.72571068615530254</v>
      </c>
      <c r="F177" s="6">
        <f t="shared" si="76"/>
        <v>0.1077488110197939</v>
      </c>
      <c r="G177" s="6">
        <f t="shared" si="77"/>
        <v>0.20987440550989694</v>
      </c>
      <c r="H177" s="6">
        <f t="shared" si="78"/>
        <v>9.9560283206344344E-2</v>
      </c>
      <c r="I177" s="6">
        <f t="shared" si="79"/>
        <v>0.20740102283496334</v>
      </c>
      <c r="J177" s="6">
        <f t="shared" si="95"/>
        <v>0.10233832654727915</v>
      </c>
      <c r="K177" s="9"/>
      <c r="L177" s="15">
        <f t="shared" si="96"/>
        <v>0.156</v>
      </c>
      <c r="M177" s="6">
        <f t="shared" si="102"/>
        <v>0.21008231632615765</v>
      </c>
      <c r="N177" s="15">
        <f t="shared" si="80"/>
        <v>1.0467353101232408</v>
      </c>
      <c r="O177" s="15">
        <f t="shared" si="81"/>
        <v>0.26519045570831062</v>
      </c>
      <c r="P177" s="15">
        <f t="shared" si="97"/>
        <v>1.0467353101232408</v>
      </c>
      <c r="Q177" s="15">
        <f t="shared" si="98"/>
        <v>0.156</v>
      </c>
      <c r="S177" s="28">
        <f t="shared" si="99"/>
        <v>0.156</v>
      </c>
      <c r="T177" s="19">
        <f t="shared" si="82"/>
        <v>0.26519045570831062</v>
      </c>
      <c r="U177" s="19">
        <f t="shared" si="83"/>
        <v>0.37503593907459454</v>
      </c>
      <c r="V177" s="19">
        <f t="shared" si="84"/>
        <v>0.53038091141662125</v>
      </c>
      <c r="W177" s="19">
        <f t="shared" si="85"/>
        <v>0.64958130114150348</v>
      </c>
      <c r="X177" s="19">
        <f t="shared" si="86"/>
        <v>0.75007187814918908</v>
      </c>
      <c r="Y177" s="19">
        <f t="shared" si="87"/>
        <v>0.83860585377626262</v>
      </c>
      <c r="Z177" s="19">
        <f t="shared" si="88"/>
        <v>0.91864668593827614</v>
      </c>
      <c r="AA177" s="19">
        <f t="shared" si="89"/>
        <v>0.99225182750294827</v>
      </c>
      <c r="AB177" s="19">
        <f t="shared" si="90"/>
        <v>1.0607618228332425</v>
      </c>
      <c r="AC177" s="19">
        <f t="shared" si="91"/>
        <v>1.1251078172237832</v>
      </c>
      <c r="AD177" s="19">
        <f t="shared" si="92"/>
        <v>1.1859677718958594</v>
      </c>
      <c r="AE177" s="19">
        <f t="shared" si="104"/>
        <v>1.0467353101232408</v>
      </c>
      <c r="AF177" s="19">
        <f t="shared" si="104"/>
        <v>1.4803072717910952</v>
      </c>
      <c r="AG177" s="19">
        <f t="shared" si="104"/>
        <v>2.0934706202464817</v>
      </c>
      <c r="AH177" s="19">
        <f t="shared" si="104"/>
        <v>2.563967405555847</v>
      </c>
      <c r="AI177" s="19">
        <f t="shared" si="104"/>
        <v>2.9606145435821904</v>
      </c>
      <c r="AJ177" s="19">
        <f t="shared" si="104"/>
        <v>3.3100676873121446</v>
      </c>
      <c r="AK177" s="19">
        <f t="shared" si="104"/>
        <v>3.6259974784196376</v>
      </c>
      <c r="AL177" s="19">
        <f t="shared" si="104"/>
        <v>3.9165249051197373</v>
      </c>
      <c r="AM177" s="19">
        <f t="shared" si="104"/>
        <v>4.1869412404929633</v>
      </c>
      <c r="AN177" s="19">
        <f t="shared" si="104"/>
        <v>4.4409218153732839</v>
      </c>
      <c r="AO177" s="19">
        <f t="shared" si="104"/>
        <v>4.6811426157697804</v>
      </c>
      <c r="AP177" s="43">
        <f t="shared" si="93"/>
        <v>0.156</v>
      </c>
    </row>
    <row r="178" spans="1:42" x14ac:dyDescent="0.25">
      <c r="A178" s="15">
        <v>0.157</v>
      </c>
      <c r="B178" s="6">
        <f t="shared" si="100"/>
        <v>1.6296382763999211</v>
      </c>
      <c r="C178" s="6">
        <f t="shared" si="74"/>
        <v>7.8921120559065444E-2</v>
      </c>
      <c r="D178" s="6">
        <f t="shared" si="94"/>
        <v>0.81481913819996055</v>
      </c>
      <c r="E178" s="6">
        <f t="shared" si="75"/>
        <v>0.72760153930568339</v>
      </c>
      <c r="F178" s="6">
        <f t="shared" si="76"/>
        <v>0.1084675008169667</v>
      </c>
      <c r="G178" s="6">
        <f t="shared" si="77"/>
        <v>0.21123375040848336</v>
      </c>
      <c r="H178" s="6">
        <f t="shared" si="78"/>
        <v>0.10048549161061338</v>
      </c>
      <c r="I178" s="6">
        <f t="shared" si="79"/>
        <v>0.20876121773803358</v>
      </c>
      <c r="J178" s="6">
        <f t="shared" si="95"/>
        <v>0.10363325114766317</v>
      </c>
      <c r="K178" s="9"/>
      <c r="L178" s="15">
        <f t="shared" si="96"/>
        <v>0.157</v>
      </c>
      <c r="M178" s="6">
        <f t="shared" si="102"/>
        <v>0.21090555302446151</v>
      </c>
      <c r="N178" s="15">
        <f t="shared" si="80"/>
        <v>1.0508370876349002</v>
      </c>
      <c r="O178" s="15">
        <f t="shared" si="81"/>
        <v>0.26870369915899461</v>
      </c>
      <c r="P178" s="15">
        <f t="shared" si="97"/>
        <v>1.0508370876349002</v>
      </c>
      <c r="Q178" s="15">
        <f t="shared" si="98"/>
        <v>0.157</v>
      </c>
      <c r="S178" s="28">
        <f t="shared" si="99"/>
        <v>0.157</v>
      </c>
      <c r="T178" s="19">
        <f t="shared" si="82"/>
        <v>0.26870369915899461</v>
      </c>
      <c r="U178" s="19">
        <f t="shared" si="83"/>
        <v>0.38000441561047021</v>
      </c>
      <c r="V178" s="19">
        <f t="shared" si="84"/>
        <v>0.53740739831798923</v>
      </c>
      <c r="W178" s="19">
        <f t="shared" si="85"/>
        <v>0.65818695493785428</v>
      </c>
      <c r="X178" s="19">
        <f t="shared" si="86"/>
        <v>0.76000883122094043</v>
      </c>
      <c r="Y178" s="19">
        <f t="shared" si="87"/>
        <v>0.84971570505509375</v>
      </c>
      <c r="Z178" s="19">
        <f t="shared" si="88"/>
        <v>0.93081691825016266</v>
      </c>
      <c r="AA178" s="19">
        <f t="shared" si="89"/>
        <v>1.0053971808117352</v>
      </c>
      <c r="AB178" s="19">
        <f t="shared" si="90"/>
        <v>1.0748147966359785</v>
      </c>
      <c r="AC178" s="19">
        <f t="shared" si="91"/>
        <v>1.1400132468314106</v>
      </c>
      <c r="AD178" s="19">
        <f t="shared" si="92"/>
        <v>1.2016794742503303</v>
      </c>
      <c r="AE178" s="19">
        <f t="shared" si="104"/>
        <v>1.0508370876349002</v>
      </c>
      <c r="AF178" s="19">
        <f t="shared" si="104"/>
        <v>1.4861080611779205</v>
      </c>
      <c r="AG178" s="19">
        <f t="shared" si="104"/>
        <v>2.1016741752698005</v>
      </c>
      <c r="AH178" s="19">
        <f t="shared" si="104"/>
        <v>2.5740146674978357</v>
      </c>
      <c r="AI178" s="19">
        <f t="shared" si="104"/>
        <v>2.972216122355841</v>
      </c>
      <c r="AJ178" s="19">
        <f t="shared" si="104"/>
        <v>3.3230386467042465</v>
      </c>
      <c r="AK178" s="19">
        <f t="shared" si="104"/>
        <v>3.6402064525227122</v>
      </c>
      <c r="AL178" s="19">
        <f t="shared" si="104"/>
        <v>3.9318723512451403</v>
      </c>
      <c r="AM178" s="19">
        <f t="shared" si="104"/>
        <v>4.203348350539601</v>
      </c>
      <c r="AN178" s="19">
        <f t="shared" si="104"/>
        <v>4.4583241835337608</v>
      </c>
      <c r="AO178" s="19">
        <f t="shared" si="104"/>
        <v>4.6994863224590819</v>
      </c>
      <c r="AP178" s="43">
        <f t="shared" si="93"/>
        <v>0.157</v>
      </c>
    </row>
    <row r="179" spans="1:42" x14ac:dyDescent="0.25">
      <c r="A179" s="15">
        <v>0.158</v>
      </c>
      <c r="B179" s="6">
        <f t="shared" si="100"/>
        <v>1.6351286925058917</v>
      </c>
      <c r="C179" s="6">
        <f t="shared" si="74"/>
        <v>7.9649663194733891E-2</v>
      </c>
      <c r="D179" s="6">
        <f t="shared" si="94"/>
        <v>0.81756434625294583</v>
      </c>
      <c r="E179" s="6">
        <f t="shared" si="75"/>
        <v>0.72948200800293905</v>
      </c>
      <c r="F179" s="6">
        <f t="shared" si="76"/>
        <v>0.10918660408470689</v>
      </c>
      <c r="G179" s="6">
        <f t="shared" si="77"/>
        <v>0.21259330204235344</v>
      </c>
      <c r="H179" s="6">
        <f t="shared" si="78"/>
        <v>0.10141310090437203</v>
      </c>
      <c r="I179" s="6">
        <f t="shared" si="79"/>
        <v>0.21012164076993212</v>
      </c>
      <c r="J179" s="6">
        <f t="shared" si="95"/>
        <v>0.10493604364780706</v>
      </c>
      <c r="K179" s="9"/>
      <c r="L179" s="15">
        <f t="shared" si="96"/>
        <v>0.158</v>
      </c>
      <c r="M179" s="6">
        <f t="shared" si="102"/>
        <v>0.2117262310230332</v>
      </c>
      <c r="N179" s="15">
        <f t="shared" si="80"/>
        <v>1.0549261164230852</v>
      </c>
      <c r="O179" s="15">
        <f t="shared" si="81"/>
        <v>0.27223941197370471</v>
      </c>
      <c r="P179" s="15">
        <f t="shared" si="97"/>
        <v>1.0549261164230852</v>
      </c>
      <c r="Q179" s="15">
        <f t="shared" si="98"/>
        <v>0.158</v>
      </c>
      <c r="S179" s="28">
        <f t="shared" si="99"/>
        <v>0.158</v>
      </c>
      <c r="T179" s="19">
        <f t="shared" si="82"/>
        <v>0.27223941197370471</v>
      </c>
      <c r="U179" s="19">
        <f t="shared" si="83"/>
        <v>0.38500466862568949</v>
      </c>
      <c r="V179" s="19">
        <f t="shared" si="84"/>
        <v>0.54447882394740943</v>
      </c>
      <c r="W179" s="19">
        <f t="shared" si="85"/>
        <v>0.66684764721091372</v>
      </c>
      <c r="X179" s="19">
        <f t="shared" si="86"/>
        <v>0.77000933725137899</v>
      </c>
      <c r="Y179" s="19">
        <f t="shared" si="87"/>
        <v>0.86089661070182233</v>
      </c>
      <c r="Z179" s="19">
        <f t="shared" si="88"/>
        <v>0.94306498672226313</v>
      </c>
      <c r="AA179" s="19">
        <f t="shared" si="89"/>
        <v>1.0186266067824066</v>
      </c>
      <c r="AB179" s="19">
        <f t="shared" si="90"/>
        <v>1.0889576478948189</v>
      </c>
      <c r="AC179" s="19">
        <f t="shared" si="91"/>
        <v>1.1550140058770688</v>
      </c>
      <c r="AD179" s="19">
        <f t="shared" si="92"/>
        <v>1.2174916626555481</v>
      </c>
      <c r="AE179" s="19">
        <f t="shared" si="104"/>
        <v>1.0549261164230852</v>
      </c>
      <c r="AF179" s="19">
        <f t="shared" si="104"/>
        <v>1.4918908211471056</v>
      </c>
      <c r="AG179" s="19">
        <f t="shared" si="104"/>
        <v>2.1098522328461704</v>
      </c>
      <c r="AH179" s="19">
        <f t="shared" si="104"/>
        <v>2.5840307015724404</v>
      </c>
      <c r="AI179" s="19">
        <f t="shared" si="104"/>
        <v>2.9837816422942112</v>
      </c>
      <c r="AJ179" s="19">
        <f t="shared" si="104"/>
        <v>3.3359692910929093</v>
      </c>
      <c r="AK179" s="19">
        <f t="shared" si="104"/>
        <v>3.6543712637522092</v>
      </c>
      <c r="AL179" s="19">
        <f t="shared" si="104"/>
        <v>3.9471720960151844</v>
      </c>
      <c r="AM179" s="19">
        <f t="shared" si="104"/>
        <v>4.2197044656923408</v>
      </c>
      <c r="AN179" s="19">
        <f t="shared" si="104"/>
        <v>4.4756724634413176</v>
      </c>
      <c r="AO179" s="19">
        <f t="shared" si="104"/>
        <v>4.7177730151237522</v>
      </c>
      <c r="AP179" s="43">
        <f t="shared" si="93"/>
        <v>0.158</v>
      </c>
    </row>
    <row r="180" spans="1:42" x14ac:dyDescent="0.25">
      <c r="A180" s="15">
        <v>0.159</v>
      </c>
      <c r="B180" s="6">
        <f t="shared" si="100"/>
        <v>1.6406050122068208</v>
      </c>
      <c r="C180" s="6">
        <f t="shared" si="74"/>
        <v>8.0380081140301624E-2</v>
      </c>
      <c r="D180" s="6">
        <f t="shared" si="94"/>
        <v>0.82030250610341038</v>
      </c>
      <c r="E180" s="6">
        <f t="shared" si="75"/>
        <v>0.73135217234927263</v>
      </c>
      <c r="F180" s="6">
        <f t="shared" si="76"/>
        <v>0.10990612208356773</v>
      </c>
      <c r="G180" s="6">
        <f t="shared" si="77"/>
        <v>0.21395306104178385</v>
      </c>
      <c r="H180" s="6">
        <f t="shared" si="78"/>
        <v>0.10234309791685307</v>
      </c>
      <c r="I180" s="6">
        <f t="shared" si="79"/>
        <v>0.21148229295528609</v>
      </c>
      <c r="J180" s="6">
        <f t="shared" si="95"/>
        <v>0.1062466989669805</v>
      </c>
      <c r="K180" s="9"/>
      <c r="L180" s="15">
        <f t="shared" si="96"/>
        <v>0.159</v>
      </c>
      <c r="M180" s="6">
        <f t="shared" si="102"/>
        <v>0.21254436787305814</v>
      </c>
      <c r="N180" s="15">
        <f t="shared" si="80"/>
        <v>1.0590024839365915</v>
      </c>
      <c r="O180" s="15">
        <f t="shared" si="81"/>
        <v>0.27579756610059758</v>
      </c>
      <c r="P180" s="15">
        <f t="shared" si="97"/>
        <v>1.0590024839365915</v>
      </c>
      <c r="Q180" s="15">
        <f t="shared" si="98"/>
        <v>0.159</v>
      </c>
      <c r="S180" s="28">
        <f t="shared" si="99"/>
        <v>0.159</v>
      </c>
      <c r="T180" s="19">
        <f t="shared" si="82"/>
        <v>0.27579756610059758</v>
      </c>
      <c r="U180" s="19">
        <f t="shared" si="83"/>
        <v>0.3900366584489553</v>
      </c>
      <c r="V180" s="19">
        <f t="shared" si="84"/>
        <v>0.55159513220119516</v>
      </c>
      <c r="W180" s="19">
        <f t="shared" si="85"/>
        <v>0.67556330924797936</v>
      </c>
      <c r="X180" s="19">
        <f t="shared" si="86"/>
        <v>0.7800733168979106</v>
      </c>
      <c r="Y180" s="19">
        <f t="shared" si="87"/>
        <v>0.87214848200873174</v>
      </c>
      <c r="Z180" s="19">
        <f t="shared" si="88"/>
        <v>0.95539079418014183</v>
      </c>
      <c r="AA180" s="19">
        <f t="shared" si="89"/>
        <v>1.0319400004545756</v>
      </c>
      <c r="AB180" s="19">
        <f t="shared" si="90"/>
        <v>1.1031902644023903</v>
      </c>
      <c r="AC180" s="19">
        <f t="shared" si="91"/>
        <v>1.1701099753468658</v>
      </c>
      <c r="AD180" s="19">
        <f t="shared" si="92"/>
        <v>1.2334042116598556</v>
      </c>
      <c r="AE180" s="19">
        <f t="shared" si="104"/>
        <v>1.0590024839365915</v>
      </c>
      <c r="AF180" s="19">
        <f t="shared" si="104"/>
        <v>1.4976556753699235</v>
      </c>
      <c r="AG180" s="19">
        <f t="shared" si="104"/>
        <v>2.1180049678731829</v>
      </c>
      <c r="AH180" s="19">
        <f t="shared" si="104"/>
        <v>2.5940157219845883</v>
      </c>
      <c r="AI180" s="19">
        <f t="shared" si="104"/>
        <v>2.995311350739847</v>
      </c>
      <c r="AJ180" s="19">
        <f t="shared" si="104"/>
        <v>3.3488598970155063</v>
      </c>
      <c r="AK180" s="19">
        <f t="shared" si="104"/>
        <v>3.6684922150396408</v>
      </c>
      <c r="AL180" s="19">
        <f t="shared" si="104"/>
        <v>3.9624244666333004</v>
      </c>
      <c r="AM180" s="19">
        <f t="shared" si="104"/>
        <v>4.2360099357463659</v>
      </c>
      <c r="AN180" s="19">
        <f t="shared" si="104"/>
        <v>4.4929670261097705</v>
      </c>
      <c r="AO180" s="19">
        <f t="shared" si="104"/>
        <v>4.7360030848466952</v>
      </c>
      <c r="AP180" s="43">
        <f t="shared" si="93"/>
        <v>0.159</v>
      </c>
    </row>
    <row r="181" spans="1:42" x14ac:dyDescent="0.25">
      <c r="A181" s="15">
        <v>0.16</v>
      </c>
      <c r="B181" s="6">
        <f t="shared" si="100"/>
        <v>1.6460673842699522</v>
      </c>
      <c r="C181" s="6">
        <f t="shared" si="74"/>
        <v>8.1112364130945178E-2</v>
      </c>
      <c r="D181" s="6">
        <f t="shared" si="94"/>
        <v>0.82303369213497612</v>
      </c>
      <c r="E181" s="6">
        <f t="shared" si="75"/>
        <v>0.7332121111929345</v>
      </c>
      <c r="F181" s="6">
        <f t="shared" si="76"/>
        <v>0.11062605607942774</v>
      </c>
      <c r="G181" s="6">
        <f t="shared" si="77"/>
        <v>0.21531302803971386</v>
      </c>
      <c r="H181" s="6">
        <f t="shared" si="78"/>
        <v>0.10327546957847739</v>
      </c>
      <c r="I181" s="6">
        <f t="shared" si="79"/>
        <v>0.21284317532598593</v>
      </c>
      <c r="J181" s="6">
        <f t="shared" si="95"/>
        <v>0.1075652120269092</v>
      </c>
      <c r="K181" s="9"/>
      <c r="L181" s="15">
        <f t="shared" si="96"/>
        <v>0.16</v>
      </c>
      <c r="M181" s="6">
        <f t="shared" si="102"/>
        <v>0.21335998086935756</v>
      </c>
      <c r="N181" s="15">
        <f t="shared" si="80"/>
        <v>1.0630662763468797</v>
      </c>
      <c r="O181" s="15">
        <f t="shared" si="81"/>
        <v>0.27937813324369859</v>
      </c>
      <c r="P181" s="15">
        <f t="shared" si="97"/>
        <v>1.0630662763468797</v>
      </c>
      <c r="Q181" s="15">
        <f t="shared" si="98"/>
        <v>0.16</v>
      </c>
      <c r="S181" s="28">
        <f t="shared" si="99"/>
        <v>0.16</v>
      </c>
      <c r="T181" s="19">
        <f t="shared" si="82"/>
        <v>0.27937813324369859</v>
      </c>
      <c r="U181" s="19">
        <f t="shared" si="83"/>
        <v>0.39510034506371622</v>
      </c>
      <c r="V181" s="19">
        <f t="shared" si="84"/>
        <v>0.55875626648739718</v>
      </c>
      <c r="W181" s="19">
        <f t="shared" si="85"/>
        <v>0.68433387173835181</v>
      </c>
      <c r="X181" s="19">
        <f t="shared" si="86"/>
        <v>0.79020069012743244</v>
      </c>
      <c r="Y181" s="19">
        <f t="shared" si="87"/>
        <v>0.88347122949609302</v>
      </c>
      <c r="Z181" s="19">
        <f t="shared" si="88"/>
        <v>0.96779424260366742</v>
      </c>
      <c r="AA181" s="19">
        <f t="shared" si="89"/>
        <v>1.0453372559543994</v>
      </c>
      <c r="AB181" s="19">
        <f t="shared" si="90"/>
        <v>1.1175125329747944</v>
      </c>
      <c r="AC181" s="19">
        <f t="shared" si="91"/>
        <v>1.1853010351911488</v>
      </c>
      <c r="AD181" s="19">
        <f t="shared" si="92"/>
        <v>1.2494169947198079</v>
      </c>
      <c r="AE181" s="19">
        <f t="shared" si="104"/>
        <v>1.0630662763468797</v>
      </c>
      <c r="AF181" s="19">
        <f t="shared" si="104"/>
        <v>1.503402745711222</v>
      </c>
      <c r="AG181" s="19">
        <f t="shared" si="104"/>
        <v>2.1261325526937593</v>
      </c>
      <c r="AH181" s="19">
        <f t="shared" si="104"/>
        <v>2.6039699398103897</v>
      </c>
      <c r="AI181" s="19">
        <f t="shared" si="104"/>
        <v>3.006805491422444</v>
      </c>
      <c r="AJ181" s="19">
        <f t="shared" si="104"/>
        <v>3.3617107369701231</v>
      </c>
      <c r="AK181" s="19">
        <f t="shared" si="104"/>
        <v>3.6825696048917056</v>
      </c>
      <c r="AL181" s="19">
        <f t="shared" si="104"/>
        <v>3.9776297855235709</v>
      </c>
      <c r="AM181" s="19">
        <f t="shared" si="104"/>
        <v>4.2522651053875187</v>
      </c>
      <c r="AN181" s="19">
        <f t="shared" si="104"/>
        <v>4.510208237133666</v>
      </c>
      <c r="AO181" s="19">
        <f t="shared" si="104"/>
        <v>4.7541769169984009</v>
      </c>
      <c r="AP181" s="43">
        <f t="shared" si="93"/>
        <v>0.16</v>
      </c>
    </row>
    <row r="182" spans="1:42" x14ac:dyDescent="0.25">
      <c r="A182" s="15">
        <v>0.161</v>
      </c>
      <c r="B182" s="6">
        <f t="shared" si="100"/>
        <v>1.6515159551630214</v>
      </c>
      <c r="C182" s="6">
        <f t="shared" si="74"/>
        <v>8.1846501980073691E-2</v>
      </c>
      <c r="D182" s="6">
        <f t="shared" si="94"/>
        <v>0.8257579775815107</v>
      </c>
      <c r="E182" s="6">
        <f t="shared" si="75"/>
        <v>0.73506190215518585</v>
      </c>
      <c r="F182" s="6">
        <f t="shared" si="76"/>
        <v>0.11134640734351962</v>
      </c>
      <c r="G182" s="6">
        <f t="shared" si="77"/>
        <v>0.21667320367175982</v>
      </c>
      <c r="H182" s="6">
        <f t="shared" si="78"/>
        <v>0.10421020291927462</v>
      </c>
      <c r="I182" s="6">
        <f t="shared" si="79"/>
        <v>0.21420428892122159</v>
      </c>
      <c r="J182" s="6">
        <f t="shared" si="95"/>
        <v>0.10889157775180472</v>
      </c>
      <c r="K182" s="9"/>
      <c r="L182" s="15">
        <f t="shared" si="96"/>
        <v>0.161</v>
      </c>
      <c r="M182" s="6">
        <f t="shared" si="102"/>
        <v>0.21417308705565941</v>
      </c>
      <c r="N182" s="15">
        <f t="shared" si="80"/>
        <v>1.0671175785743383</v>
      </c>
      <c r="O182" s="15">
        <f t="shared" si="81"/>
        <v>0.28298108486512952</v>
      </c>
      <c r="P182" s="15">
        <f t="shared" si="97"/>
        <v>1.0671175785743383</v>
      </c>
      <c r="Q182" s="15">
        <f t="shared" si="98"/>
        <v>0.161</v>
      </c>
      <c r="S182" s="28">
        <f t="shared" si="99"/>
        <v>0.161</v>
      </c>
      <c r="T182" s="19">
        <f t="shared" si="82"/>
        <v>0.28298108486512952</v>
      </c>
      <c r="U182" s="19">
        <f t="shared" si="83"/>
        <v>0.40019568811131795</v>
      </c>
      <c r="V182" s="19">
        <f t="shared" si="84"/>
        <v>0.56596216973025903</v>
      </c>
      <c r="W182" s="19">
        <f t="shared" si="85"/>
        <v>0.69315926477879075</v>
      </c>
      <c r="X182" s="19">
        <f t="shared" si="86"/>
        <v>0.8003913762226359</v>
      </c>
      <c r="Y182" s="19">
        <f t="shared" si="87"/>
        <v>0.89486476291921146</v>
      </c>
      <c r="Z182" s="19">
        <f t="shared" si="88"/>
        <v>0.98027523313472908</v>
      </c>
      <c r="AA182" s="19">
        <f t="shared" si="89"/>
        <v>1.0588182665029158</v>
      </c>
      <c r="AB182" s="19">
        <f t="shared" si="90"/>
        <v>1.1319243394605181</v>
      </c>
      <c r="AC182" s="19">
        <f t="shared" si="91"/>
        <v>1.2005870643339538</v>
      </c>
      <c r="AD182" s="19">
        <f t="shared" si="92"/>
        <v>1.265529884210133</v>
      </c>
      <c r="AE182" s="19">
        <f t="shared" ref="AE182:AO191" si="105">$M182*AE$21^0.5/RMannings_n*(Diameter/1000)^(2/3)</f>
        <v>1.0671175785743383</v>
      </c>
      <c r="AF182" s="19">
        <f t="shared" si="105"/>
        <v>1.5091321522665662</v>
      </c>
      <c r="AG182" s="19">
        <f t="shared" si="105"/>
        <v>2.1342351571486766</v>
      </c>
      <c r="AH182" s="19">
        <f t="shared" si="105"/>
        <v>2.6138935630614637</v>
      </c>
      <c r="AI182" s="19">
        <f t="shared" si="105"/>
        <v>3.0182643045331323</v>
      </c>
      <c r="AJ182" s="19">
        <f t="shared" si="105"/>
        <v>3.3745220794986053</v>
      </c>
      <c r="AK182" s="19">
        <f t="shared" si="105"/>
        <v>3.6966037274812549</v>
      </c>
      <c r="AL182" s="19">
        <f t="shared" si="105"/>
        <v>3.992788370428995</v>
      </c>
      <c r="AM182" s="19">
        <f t="shared" si="105"/>
        <v>4.2684703142973532</v>
      </c>
      <c r="AN182" s="19">
        <f t="shared" si="105"/>
        <v>4.527396456799698</v>
      </c>
      <c r="AO182" s="19">
        <f t="shared" si="105"/>
        <v>4.7722948913543872</v>
      </c>
      <c r="AP182" s="43">
        <f t="shared" si="93"/>
        <v>0.161</v>
      </c>
    </row>
    <row r="183" spans="1:42" x14ac:dyDescent="0.25">
      <c r="A183" s="15">
        <v>0.16200000000000001</v>
      </c>
      <c r="B183" s="6">
        <f t="shared" si="100"/>
        <v>1.6569508691045265</v>
      </c>
      <c r="C183" s="6">
        <f t="shared" si="74"/>
        <v>8.258248457811497E-2</v>
      </c>
      <c r="D183" s="6">
        <f t="shared" si="94"/>
        <v>0.82847543455226325</v>
      </c>
      <c r="E183" s="6">
        <f t="shared" si="75"/>
        <v>0.73690162165651396</v>
      </c>
      <c r="F183" s="6">
        <f t="shared" si="76"/>
        <v>0.11206717715245913</v>
      </c>
      <c r="G183" s="6">
        <f t="shared" si="77"/>
        <v>0.21803358857622956</v>
      </c>
      <c r="H183" s="6">
        <f t="shared" si="78"/>
        <v>0.1051472850673377</v>
      </c>
      <c r="I183" s="6">
        <f t="shared" si="79"/>
        <v>0.21556563478751817</v>
      </c>
      <c r="J183" s="6">
        <f t="shared" si="95"/>
        <v>0.11022579106839421</v>
      </c>
      <c r="K183" s="9"/>
      <c r="L183" s="15">
        <f t="shared" si="96"/>
        <v>0.16200000000000001</v>
      </c>
      <c r="M183" s="6">
        <f t="shared" si="102"/>
        <v>0.21498370322972832</v>
      </c>
      <c r="N183" s="15">
        <f t="shared" si="80"/>
        <v>1.0711564743138426</v>
      </c>
      <c r="O183" s="15">
        <f t="shared" si="81"/>
        <v>0.28660639218729778</v>
      </c>
      <c r="P183" s="15">
        <f t="shared" si="97"/>
        <v>1.0711564743138426</v>
      </c>
      <c r="Q183" s="15">
        <f t="shared" si="98"/>
        <v>0.16200000000000001</v>
      </c>
      <c r="S183" s="28">
        <f t="shared" si="99"/>
        <v>0.16200000000000001</v>
      </c>
      <c r="T183" s="19">
        <f t="shared" si="82"/>
        <v>0.28660639218729778</v>
      </c>
      <c r="U183" s="19">
        <f t="shared" si="83"/>
        <v>0.40532264689409875</v>
      </c>
      <c r="V183" s="19">
        <f t="shared" si="84"/>
        <v>0.57321278437459555</v>
      </c>
      <c r="W183" s="19">
        <f t="shared" si="85"/>
        <v>0.7020394178788788</v>
      </c>
      <c r="X183" s="19">
        <f t="shared" si="86"/>
        <v>0.8106452937881975</v>
      </c>
      <c r="Y183" s="19">
        <f t="shared" si="87"/>
        <v>0.90632899127534894</v>
      </c>
      <c r="Z183" s="19">
        <f t="shared" si="88"/>
        <v>0.99283366608482293</v>
      </c>
      <c r="AA183" s="19">
        <f t="shared" si="89"/>
        <v>1.0723829244242322</v>
      </c>
      <c r="AB183" s="19">
        <f t="shared" si="90"/>
        <v>1.1464255687491911</v>
      </c>
      <c r="AC183" s="19">
        <f t="shared" si="91"/>
        <v>1.2159679406822965</v>
      </c>
      <c r="AD183" s="19">
        <f t="shared" si="92"/>
        <v>1.2817427514335251</v>
      </c>
      <c r="AE183" s="19">
        <f t="shared" si="105"/>
        <v>1.0711564743138426</v>
      </c>
      <c r="AF183" s="19">
        <f t="shared" si="105"/>
        <v>1.514844013398384</v>
      </c>
      <c r="AG183" s="19">
        <f t="shared" si="105"/>
        <v>2.1423129486276853</v>
      </c>
      <c r="AH183" s="19">
        <f t="shared" si="105"/>
        <v>2.6237867967475506</v>
      </c>
      <c r="AI183" s="19">
        <f t="shared" si="105"/>
        <v>3.0296880267967681</v>
      </c>
      <c r="AJ183" s="19">
        <f t="shared" si="105"/>
        <v>3.3872941892673891</v>
      </c>
      <c r="AK183" s="19">
        <f t="shared" si="105"/>
        <v>3.7105948727358449</v>
      </c>
      <c r="AL183" s="19">
        <f t="shared" si="105"/>
        <v>4.0079005345071215</v>
      </c>
      <c r="AM183" s="19">
        <f t="shared" si="105"/>
        <v>4.2846258972553706</v>
      </c>
      <c r="AN183" s="19">
        <f t="shared" si="105"/>
        <v>4.5445320401951523</v>
      </c>
      <c r="AO183" s="19">
        <f t="shared" si="105"/>
        <v>4.7903573822095193</v>
      </c>
      <c r="AP183" s="43">
        <f t="shared" si="93"/>
        <v>0.16200000000000001</v>
      </c>
    </row>
    <row r="184" spans="1:42" x14ac:dyDescent="0.25">
      <c r="A184" s="15">
        <v>0.16300000000000001</v>
      </c>
      <c r="B184" s="6">
        <f t="shared" si="100"/>
        <v>1.6623722681126043</v>
      </c>
      <c r="C184" s="6">
        <f t="shared" si="74"/>
        <v>8.3320301891327581E-2</v>
      </c>
      <c r="D184" s="6">
        <f t="shared" si="94"/>
        <v>0.83118613405630215</v>
      </c>
      <c r="E184" s="6">
        <f t="shared" si="75"/>
        <v>0.73873134494212445</v>
      </c>
      <c r="F184" s="6">
        <f t="shared" si="76"/>
        <v>0.11278836678827439</v>
      </c>
      <c r="G184" s="6">
        <f t="shared" si="77"/>
        <v>0.21939418339413719</v>
      </c>
      <c r="H184" s="6">
        <f t="shared" si="78"/>
        <v>0.10608670324731025</v>
      </c>
      <c r="I184" s="6">
        <f t="shared" si="79"/>
        <v>0.21692721397877215</v>
      </c>
      <c r="J184" s="6">
        <f t="shared" si="95"/>
        <v>0.11156784690595073</v>
      </c>
      <c r="K184" s="9"/>
      <c r="L184" s="15">
        <f t="shared" si="96"/>
        <v>0.16300000000000001</v>
      </c>
      <c r="M184" s="6">
        <f t="shared" si="102"/>
        <v>0.21579184594835932</v>
      </c>
      <c r="N184" s="15">
        <f t="shared" si="80"/>
        <v>1.0751830460596374</v>
      </c>
      <c r="O184" s="15">
        <f t="shared" si="81"/>
        <v>0.29025402619504875</v>
      </c>
      <c r="P184" s="15">
        <f t="shared" si="97"/>
        <v>1.0751830460596374</v>
      </c>
      <c r="Q184" s="15">
        <f t="shared" si="98"/>
        <v>0.16300000000000001</v>
      </c>
      <c r="S184" s="28">
        <f t="shared" si="99"/>
        <v>0.16300000000000001</v>
      </c>
      <c r="T184" s="19">
        <f t="shared" si="82"/>
        <v>0.29025402619504875</v>
      </c>
      <c r="U184" s="19">
        <f t="shared" si="83"/>
        <v>0.41048118037843362</v>
      </c>
      <c r="V184" s="19">
        <f t="shared" si="84"/>
        <v>0.58050805239009751</v>
      </c>
      <c r="W184" s="19">
        <f t="shared" si="85"/>
        <v>0.71097425996629193</v>
      </c>
      <c r="X184" s="19">
        <f t="shared" si="86"/>
        <v>0.82096236075686724</v>
      </c>
      <c r="Y184" s="19">
        <f t="shared" si="87"/>
        <v>0.91786382281053036</v>
      </c>
      <c r="Z184" s="19">
        <f t="shared" si="88"/>
        <v>1.0054694409425047</v>
      </c>
      <c r="AA184" s="19">
        <f t="shared" si="89"/>
        <v>1.0860311211535814</v>
      </c>
      <c r="AB184" s="19">
        <f t="shared" si="90"/>
        <v>1.161016104780195</v>
      </c>
      <c r="AC184" s="19">
        <f t="shared" si="91"/>
        <v>1.2314435411353009</v>
      </c>
      <c r="AD184" s="19">
        <f t="shared" si="92"/>
        <v>1.2980554666302675</v>
      </c>
      <c r="AE184" s="19">
        <f t="shared" si="105"/>
        <v>1.0751830460596374</v>
      </c>
      <c r="AF184" s="19">
        <f t="shared" si="105"/>
        <v>1.5205384457711555</v>
      </c>
      <c r="AG184" s="19">
        <f t="shared" si="105"/>
        <v>2.1503660921192749</v>
      </c>
      <c r="AH184" s="19">
        <f t="shared" si="105"/>
        <v>2.6336498429374555</v>
      </c>
      <c r="AI184" s="19">
        <f t="shared" si="105"/>
        <v>3.041076891542311</v>
      </c>
      <c r="AJ184" s="19">
        <f t="shared" si="105"/>
        <v>3.4000273271461814</v>
      </c>
      <c r="AK184" s="19">
        <f t="shared" si="105"/>
        <v>3.7245433264239214</v>
      </c>
      <c r="AL184" s="19">
        <f t="shared" si="105"/>
        <v>4.0229665864231494</v>
      </c>
      <c r="AM184" s="19">
        <f t="shared" si="105"/>
        <v>4.3007321842385497</v>
      </c>
      <c r="AN184" s="19">
        <f t="shared" si="105"/>
        <v>4.5616153373134667</v>
      </c>
      <c r="AO184" s="19">
        <f t="shared" si="105"/>
        <v>4.8083647584892741</v>
      </c>
      <c r="AP184" s="43">
        <f t="shared" si="93"/>
        <v>0.16300000000000001</v>
      </c>
    </row>
    <row r="185" spans="1:42" x14ac:dyDescent="0.25">
      <c r="A185" s="15">
        <v>0.16400000000000001</v>
      </c>
      <c r="B185" s="6">
        <f t="shared" si="100"/>
        <v>1.6677802920525575</v>
      </c>
      <c r="C185" s="6">
        <f t="shared" si="74"/>
        <v>8.4059943960638067E-2</v>
      </c>
      <c r="D185" s="6">
        <f t="shared" si="94"/>
        <v>0.83389014602627876</v>
      </c>
      <c r="E185" s="6">
        <f t="shared" si="75"/>
        <v>0.74055114610673589</v>
      </c>
      <c r="F185" s="6">
        <f t="shared" si="76"/>
        <v>0.11350997753843524</v>
      </c>
      <c r="G185" s="6">
        <f t="shared" si="77"/>
        <v>0.22075498876921762</v>
      </c>
      <c r="H185" s="6">
        <f t="shared" si="78"/>
        <v>0.10702844477890611</v>
      </c>
      <c r="I185" s="6">
        <f t="shared" si="79"/>
        <v>0.21828902755628724</v>
      </c>
      <c r="J185" s="6">
        <f t="shared" si="95"/>
        <v>0.11291774019632364</v>
      </c>
      <c r="K185" s="9"/>
      <c r="L185" s="15">
        <f t="shared" si="96"/>
        <v>0.16400000000000001</v>
      </c>
      <c r="M185" s="6">
        <f t="shared" si="102"/>
        <v>0.21659753153223935</v>
      </c>
      <c r="N185" s="15">
        <f t="shared" si="80"/>
        <v>1.0791973751295589</v>
      </c>
      <c r="O185" s="15">
        <f t="shared" si="81"/>
        <v>0.29392395763778129</v>
      </c>
      <c r="P185" s="15">
        <f t="shared" si="97"/>
        <v>1.0791973751295589</v>
      </c>
      <c r="Q185" s="15">
        <f t="shared" si="98"/>
        <v>0.16400000000000001</v>
      </c>
      <c r="S185" s="28">
        <f t="shared" si="99"/>
        <v>0.16400000000000001</v>
      </c>
      <c r="T185" s="19">
        <f t="shared" si="82"/>
        <v>0.29392395763778129</v>
      </c>
      <c r="U185" s="19">
        <f t="shared" si="83"/>
        <v>0.41567124719772536</v>
      </c>
      <c r="V185" s="19">
        <f t="shared" si="84"/>
        <v>0.58784791527556257</v>
      </c>
      <c r="W185" s="19">
        <f t="shared" si="85"/>
        <v>0.71996371939198256</v>
      </c>
      <c r="X185" s="19">
        <f t="shared" si="86"/>
        <v>0.83134249439545072</v>
      </c>
      <c r="Y185" s="19">
        <f t="shared" si="87"/>
        <v>0.92946916502623289</v>
      </c>
      <c r="Z185" s="19">
        <f t="shared" si="88"/>
        <v>1.0181824563807191</v>
      </c>
      <c r="AA185" s="19">
        <f t="shared" si="89"/>
        <v>1.0997627472452352</v>
      </c>
      <c r="AB185" s="19">
        <f t="shared" si="90"/>
        <v>1.1756958305511251</v>
      </c>
      <c r="AC185" s="19">
        <f t="shared" si="91"/>
        <v>1.2470137415931757</v>
      </c>
      <c r="AD185" s="19">
        <f t="shared" si="92"/>
        <v>1.314467898987695</v>
      </c>
      <c r="AE185" s="19">
        <f t="shared" si="105"/>
        <v>1.0791973751295589</v>
      </c>
      <c r="AF185" s="19">
        <f t="shared" si="105"/>
        <v>1.526215564385667</v>
      </c>
      <c r="AG185" s="19">
        <f t="shared" si="105"/>
        <v>2.1583947502591179</v>
      </c>
      <c r="AH185" s="19">
        <f t="shared" si="105"/>
        <v>2.643482900818384</v>
      </c>
      <c r="AI185" s="19">
        <f t="shared" si="105"/>
        <v>3.0524311287713339</v>
      </c>
      <c r="AJ185" s="19">
        <f t="shared" si="105"/>
        <v>3.4127217502845579</v>
      </c>
      <c r="AK185" s="19">
        <f t="shared" si="105"/>
        <v>3.73844937023873</v>
      </c>
      <c r="AL185" s="19">
        <f t="shared" si="105"/>
        <v>4.0379868304405617</v>
      </c>
      <c r="AM185" s="19">
        <f t="shared" si="105"/>
        <v>4.3167895005182357</v>
      </c>
      <c r="AN185" s="19">
        <f t="shared" si="105"/>
        <v>4.5786466931569993</v>
      </c>
      <c r="AO185" s="19">
        <f t="shared" si="105"/>
        <v>4.8263173838580693</v>
      </c>
      <c r="AP185" s="43">
        <f t="shared" si="93"/>
        <v>0.16400000000000001</v>
      </c>
    </row>
    <row r="186" spans="1:42" x14ac:dyDescent="0.25">
      <c r="A186" s="15">
        <v>0.16500000000000001</v>
      </c>
      <c r="B186" s="6">
        <f t="shared" si="100"/>
        <v>1.6731750786830755</v>
      </c>
      <c r="C186" s="6">
        <f t="shared" si="74"/>
        <v>8.4801400900502436E-2</v>
      </c>
      <c r="D186" s="6">
        <f t="shared" si="94"/>
        <v>0.83658753934153773</v>
      </c>
      <c r="E186" s="6">
        <f t="shared" si="75"/>
        <v>0.74236109811869855</v>
      </c>
      <c r="F186" s="6">
        <f t="shared" si="76"/>
        <v>0.11423201069588275</v>
      </c>
      <c r="G186" s="6">
        <f t="shared" si="77"/>
        <v>0.22211600534794138</v>
      </c>
      <c r="H186" s="6">
        <f t="shared" si="78"/>
        <v>0.10797249707545974</v>
      </c>
      <c r="I186" s="6">
        <f t="shared" si="79"/>
        <v>0.21965107658881014</v>
      </c>
      <c r="J186" s="6">
        <f t="shared" si="95"/>
        <v>0.11427546587396911</v>
      </c>
      <c r="K186" s="9"/>
      <c r="L186" s="15">
        <f t="shared" si="96"/>
        <v>0.16500000000000001</v>
      </c>
      <c r="M186" s="6">
        <f t="shared" si="102"/>
        <v>0.21740077607068109</v>
      </c>
      <c r="N186" s="15">
        <f t="shared" si="80"/>
        <v>1.0831995416886198</v>
      </c>
      <c r="O186" s="15">
        <f t="shared" si="81"/>
        <v>0.297616157031526</v>
      </c>
      <c r="P186" s="15">
        <f t="shared" si="97"/>
        <v>1.0831995416886198</v>
      </c>
      <c r="Q186" s="15">
        <f t="shared" si="98"/>
        <v>0.16500000000000001</v>
      </c>
      <c r="S186" s="28">
        <f t="shared" si="99"/>
        <v>0.16500000000000001</v>
      </c>
      <c r="T186" s="19">
        <f t="shared" si="82"/>
        <v>0.297616157031526</v>
      </c>
      <c r="U186" s="19">
        <f t="shared" si="83"/>
        <v>0.42089280565534493</v>
      </c>
      <c r="V186" s="19">
        <f t="shared" si="84"/>
        <v>0.59523231406305199</v>
      </c>
      <c r="W186" s="19">
        <f t="shared" si="85"/>
        <v>0.72900772393527058</v>
      </c>
      <c r="X186" s="19">
        <f t="shared" si="86"/>
        <v>0.84178561131068985</v>
      </c>
      <c r="Y186" s="19">
        <f t="shared" si="87"/>
        <v>0.94114492468595889</v>
      </c>
      <c r="Z186" s="19">
        <f t="shared" si="88"/>
        <v>1.0309726102640009</v>
      </c>
      <c r="AA186" s="19">
        <f t="shared" si="89"/>
        <v>1.1135776923802827</v>
      </c>
      <c r="AB186" s="19">
        <f t="shared" si="90"/>
        <v>1.190464628126104</v>
      </c>
      <c r="AC186" s="19">
        <f t="shared" si="91"/>
        <v>1.2626784169660346</v>
      </c>
      <c r="AD186" s="19">
        <f t="shared" si="92"/>
        <v>1.3309799166494882</v>
      </c>
      <c r="AE186" s="19">
        <f t="shared" si="105"/>
        <v>1.0831995416886198</v>
      </c>
      <c r="AF186" s="19">
        <f t="shared" si="105"/>
        <v>1.5318754826123671</v>
      </c>
      <c r="AG186" s="19">
        <f t="shared" si="105"/>
        <v>2.1663990833772395</v>
      </c>
      <c r="AH186" s="19">
        <f t="shared" si="105"/>
        <v>2.653286166753714</v>
      </c>
      <c r="AI186" s="19">
        <f t="shared" si="105"/>
        <v>3.0637509652247341</v>
      </c>
      <c r="AJ186" s="19">
        <f t="shared" si="105"/>
        <v>3.4253777121865494</v>
      </c>
      <c r="AK186" s="19">
        <f t="shared" si="105"/>
        <v>3.7523132818800238</v>
      </c>
      <c r="AL186" s="19">
        <f t="shared" si="105"/>
        <v>4.0529615665093726</v>
      </c>
      <c r="AM186" s="19">
        <f t="shared" si="105"/>
        <v>4.332798166754479</v>
      </c>
      <c r="AN186" s="19">
        <f t="shared" si="105"/>
        <v>4.5956264478371009</v>
      </c>
      <c r="AO186" s="19">
        <f t="shared" si="105"/>
        <v>4.8442156168247426</v>
      </c>
      <c r="AP186" s="43">
        <f t="shared" si="93"/>
        <v>0.16500000000000001</v>
      </c>
    </row>
    <row r="187" spans="1:42" x14ac:dyDescent="0.25">
      <c r="A187" s="15">
        <v>0.16600000000000001</v>
      </c>
      <c r="B187" s="6">
        <f t="shared" si="100"/>
        <v>1.6785567637011976</v>
      </c>
      <c r="C187" s="6">
        <f t="shared" si="74"/>
        <v>8.5544662897791723E-2</v>
      </c>
      <c r="D187" s="6">
        <f t="shared" si="94"/>
        <v>0.83927838185059878</v>
      </c>
      <c r="E187" s="6">
        <f t="shared" si="75"/>
        <v>0.74416127284346101</v>
      </c>
      <c r="F187" s="6">
        <f t="shared" si="76"/>
        <v>0.11495446755905904</v>
      </c>
      <c r="G187" s="6">
        <f t="shared" si="77"/>
        <v>0.22347723377952952</v>
      </c>
      <c r="H187" s="6">
        <f t="shared" si="78"/>
        <v>0.1089188476425073</v>
      </c>
      <c r="I187" s="6">
        <f t="shared" si="79"/>
        <v>0.22101336215256684</v>
      </c>
      <c r="J187" s="6">
        <f t="shared" si="95"/>
        <v>0.11564101887598113</v>
      </c>
      <c r="K187" s="9"/>
      <c r="L187" s="15">
        <f t="shared" si="96"/>
        <v>0.16600000000000001</v>
      </c>
      <c r="M187" s="6">
        <f t="shared" si="102"/>
        <v>0.21820159542623302</v>
      </c>
      <c r="N187" s="15">
        <f t="shared" si="80"/>
        <v>1.087189624771981</v>
      </c>
      <c r="O187" s="15">
        <f t="shared" si="81"/>
        <v>0.30133059466099038</v>
      </c>
      <c r="P187" s="15">
        <f t="shared" si="97"/>
        <v>1.087189624771981</v>
      </c>
      <c r="Q187" s="15">
        <f t="shared" si="98"/>
        <v>0.16600000000000001</v>
      </c>
      <c r="S187" s="28">
        <f t="shared" si="99"/>
        <v>0.16600000000000001</v>
      </c>
      <c r="T187" s="19">
        <f t="shared" si="82"/>
        <v>0.30133059466099038</v>
      </c>
      <c r="U187" s="19">
        <f t="shared" si="83"/>
        <v>0.42614581372752236</v>
      </c>
      <c r="V187" s="19">
        <f t="shared" si="84"/>
        <v>0.60266118932198076</v>
      </c>
      <c r="W187" s="19">
        <f t="shared" si="85"/>
        <v>0.73810620080885136</v>
      </c>
      <c r="X187" s="19">
        <f t="shared" si="86"/>
        <v>0.85229162745504472</v>
      </c>
      <c r="Y187" s="19">
        <f t="shared" si="87"/>
        <v>0.952891007821703</v>
      </c>
      <c r="Z187" s="19">
        <f t="shared" si="88"/>
        <v>1.0438397996555571</v>
      </c>
      <c r="AA187" s="19">
        <f t="shared" si="89"/>
        <v>1.1274758453742793</v>
      </c>
      <c r="AB187" s="19">
        <f t="shared" si="90"/>
        <v>1.2053223786439615</v>
      </c>
      <c r="AC187" s="19">
        <f t="shared" si="91"/>
        <v>1.278437441182567</v>
      </c>
      <c r="AD187" s="19">
        <f t="shared" si="92"/>
        <v>1.3475913867248193</v>
      </c>
      <c r="AE187" s="19">
        <f t="shared" si="105"/>
        <v>1.087189624771981</v>
      </c>
      <c r="AF187" s="19">
        <f t="shared" si="105"/>
        <v>1.5375183122238518</v>
      </c>
      <c r="AG187" s="19">
        <f t="shared" si="105"/>
        <v>2.174379249543962</v>
      </c>
      <c r="AH187" s="19">
        <f t="shared" si="105"/>
        <v>2.6630598343392595</v>
      </c>
      <c r="AI187" s="19">
        <f t="shared" si="105"/>
        <v>3.0750366244477036</v>
      </c>
      <c r="AJ187" s="19">
        <f t="shared" si="105"/>
        <v>3.4379954627832783</v>
      </c>
      <c r="AK187" s="19">
        <f t="shared" si="105"/>
        <v>3.7661353351336295</v>
      </c>
      <c r="AL187" s="19">
        <f t="shared" si="105"/>
        <v>4.0678910903520729</v>
      </c>
      <c r="AM187" s="19">
        <f t="shared" si="105"/>
        <v>4.348758499087924</v>
      </c>
      <c r="AN187" s="19">
        <f t="shared" si="105"/>
        <v>4.6125549366715548</v>
      </c>
      <c r="AO187" s="19">
        <f t="shared" si="105"/>
        <v>4.8620598108452775</v>
      </c>
      <c r="AP187" s="43">
        <f t="shared" si="93"/>
        <v>0.16600000000000001</v>
      </c>
    </row>
    <row r="188" spans="1:42" x14ac:dyDescent="0.25">
      <c r="A188" s="15">
        <v>0.16700000000000001</v>
      </c>
      <c r="B188" s="6">
        <f t="shared" si="100"/>
        <v>1.6839254807860546</v>
      </c>
      <c r="C188" s="6">
        <f t="shared" si="74"/>
        <v>8.6289720210700513E-2</v>
      </c>
      <c r="D188" s="6">
        <f t="shared" si="94"/>
        <v>0.84196274039302732</v>
      </c>
      <c r="E188" s="6">
        <f t="shared" si="75"/>
        <v>0.74595174106640438</v>
      </c>
      <c r="F188" s="6">
        <f t="shared" si="76"/>
        <v>0.11567734943193736</v>
      </c>
      <c r="G188" s="6">
        <f t="shared" si="77"/>
        <v>0.22483867471596869</v>
      </c>
      <c r="H188" s="6">
        <f t="shared" si="78"/>
        <v>0.10986748407639689</v>
      </c>
      <c r="I188" s="6">
        <f t="shared" si="79"/>
        <v>0.2223758853312984</v>
      </c>
      <c r="J188" s="6">
        <f t="shared" si="95"/>
        <v>0.11701439414212252</v>
      </c>
      <c r="K188" s="9"/>
      <c r="L188" s="15">
        <f t="shared" si="96"/>
        <v>0.16700000000000001</v>
      </c>
      <c r="M188" s="6">
        <f t="shared" si="102"/>
        <v>0.21900000523917046</v>
      </c>
      <c r="N188" s="15">
        <f t="shared" si="80"/>
        <v>1.0911677023073267</v>
      </c>
      <c r="O188" s="15">
        <f t="shared" si="81"/>
        <v>0.30506724058156909</v>
      </c>
      <c r="P188" s="15">
        <f t="shared" si="97"/>
        <v>1.0911677023073267</v>
      </c>
      <c r="Q188" s="15">
        <f t="shared" si="98"/>
        <v>0.16700000000000001</v>
      </c>
      <c r="S188" s="28">
        <f t="shared" si="99"/>
        <v>0.16700000000000001</v>
      </c>
      <c r="T188" s="19">
        <f t="shared" si="82"/>
        <v>0.30506724058156909</v>
      </c>
      <c r="U188" s="19">
        <f t="shared" si="83"/>
        <v>0.43143022906619088</v>
      </c>
      <c r="V188" s="19">
        <f t="shared" si="84"/>
        <v>0.61013448116313818</v>
      </c>
      <c r="W188" s="19">
        <f t="shared" si="85"/>
        <v>0.7472590766637216</v>
      </c>
      <c r="X188" s="19">
        <f t="shared" si="86"/>
        <v>0.86286045813238177</v>
      </c>
      <c r="Y188" s="19">
        <f t="shared" si="87"/>
        <v>0.96470731974030821</v>
      </c>
      <c r="Z188" s="19">
        <f t="shared" si="88"/>
        <v>1.0567839208242316</v>
      </c>
      <c r="AA188" s="19">
        <f t="shared" si="89"/>
        <v>1.1414570941847713</v>
      </c>
      <c r="AB188" s="19">
        <f t="shared" si="90"/>
        <v>1.2202689623262764</v>
      </c>
      <c r="AC188" s="19">
        <f t="shared" si="91"/>
        <v>1.2942906871985729</v>
      </c>
      <c r="AD188" s="19">
        <f t="shared" si="92"/>
        <v>1.3643021752973419</v>
      </c>
      <c r="AE188" s="19">
        <f t="shared" si="105"/>
        <v>1.0911677023073267</v>
      </c>
      <c r="AF188" s="19">
        <f t="shared" si="105"/>
        <v>1.5431441634265097</v>
      </c>
      <c r="AG188" s="19">
        <f t="shared" si="105"/>
        <v>2.1823354046146535</v>
      </c>
      <c r="AH188" s="19">
        <f t="shared" si="105"/>
        <v>2.6728040944580855</v>
      </c>
      <c r="AI188" s="19">
        <f t="shared" si="105"/>
        <v>3.0862883268530195</v>
      </c>
      <c r="AJ188" s="19">
        <f t="shared" si="105"/>
        <v>3.4505752485037195</v>
      </c>
      <c r="AK188" s="19">
        <f t="shared" si="105"/>
        <v>3.7799157999489639</v>
      </c>
      <c r="AL188" s="19">
        <f t="shared" si="105"/>
        <v>4.0827756935473589</v>
      </c>
      <c r="AM188" s="19">
        <f t="shared" si="105"/>
        <v>4.3646708092293069</v>
      </c>
      <c r="AN188" s="19">
        <f t="shared" si="105"/>
        <v>4.6294324902795294</v>
      </c>
      <c r="AO188" s="19">
        <f t="shared" si="105"/>
        <v>4.8798503144228738</v>
      </c>
      <c r="AP188" s="43">
        <f t="shared" si="93"/>
        <v>0.16700000000000001</v>
      </c>
    </row>
    <row r="189" spans="1:42" x14ac:dyDescent="0.25">
      <c r="A189" s="15">
        <v>0.16800000000000001</v>
      </c>
      <c r="B189" s="6">
        <f t="shared" si="100"/>
        <v>1.6892813616414328</v>
      </c>
      <c r="C189" s="6">
        <f t="shared" si="74"/>
        <v>8.7036563167677966E-2</v>
      </c>
      <c r="D189" s="6">
        <f t="shared" si="94"/>
        <v>0.84464068082071642</v>
      </c>
      <c r="E189" s="6">
        <f t="shared" si="75"/>
        <v>0.7477325725150672</v>
      </c>
      <c r="F189" s="6">
        <f t="shared" si="76"/>
        <v>0.116400657624052</v>
      </c>
      <c r="G189" s="6">
        <f t="shared" si="77"/>
        <v>0.22620032881202601</v>
      </c>
      <c r="H189" s="6">
        <f t="shared" si="78"/>
        <v>0.11081839406292752</v>
      </c>
      <c r="I189" s="6">
        <f t="shared" si="79"/>
        <v>0.22373864721629705</v>
      </c>
      <c r="J189" s="6">
        <f t="shared" si="95"/>
        <v>0.11839558661485622</v>
      </c>
      <c r="K189" s="9"/>
      <c r="L189" s="15">
        <f t="shared" si="96"/>
        <v>0.16800000000000001</v>
      </c>
      <c r="M189" s="6">
        <f t="shared" si="102"/>
        <v>0.21979602093186948</v>
      </c>
      <c r="N189" s="15">
        <f t="shared" si="80"/>
        <v>1.0951338511366584</v>
      </c>
      <c r="O189" s="15">
        <f t="shared" si="81"/>
        <v>0.30882606462131901</v>
      </c>
      <c r="P189" s="15">
        <f t="shared" si="97"/>
        <v>1.0951338511366584</v>
      </c>
      <c r="Q189" s="15">
        <f t="shared" si="98"/>
        <v>0.16800000000000001</v>
      </c>
      <c r="S189" s="28">
        <f t="shared" si="99"/>
        <v>0.16800000000000001</v>
      </c>
      <c r="T189" s="19">
        <f t="shared" si="82"/>
        <v>0.30882606462131901</v>
      </c>
      <c r="U189" s="19">
        <f t="shared" si="83"/>
        <v>0.43674600900177935</v>
      </c>
      <c r="V189" s="19">
        <f t="shared" si="84"/>
        <v>0.61765212924263801</v>
      </c>
      <c r="W189" s="19">
        <f t="shared" si="85"/>
        <v>0.75646627759401597</v>
      </c>
      <c r="X189" s="19">
        <f t="shared" si="86"/>
        <v>0.87349201800355869</v>
      </c>
      <c r="Y189" s="19">
        <f t="shared" si="87"/>
        <v>0.9765937650297134</v>
      </c>
      <c r="Z189" s="19">
        <f t="shared" si="88"/>
        <v>1.069804869251348</v>
      </c>
      <c r="AA189" s="19">
        <f t="shared" si="89"/>
        <v>1.1555213259186852</v>
      </c>
      <c r="AB189" s="19">
        <f t="shared" si="90"/>
        <v>1.235304258485276</v>
      </c>
      <c r="AC189" s="19">
        <f t="shared" si="91"/>
        <v>1.3102380270053375</v>
      </c>
      <c r="AD189" s="19">
        <f t="shared" si="92"/>
        <v>1.3811121474340249</v>
      </c>
      <c r="AE189" s="19">
        <f t="shared" si="105"/>
        <v>1.0951338511366584</v>
      </c>
      <c r="AF189" s="19">
        <f t="shared" si="105"/>
        <v>1.5487531448913407</v>
      </c>
      <c r="AG189" s="19">
        <f t="shared" si="105"/>
        <v>2.1902677022733168</v>
      </c>
      <c r="AH189" s="19">
        <f t="shared" si="105"/>
        <v>2.6825191353338851</v>
      </c>
      <c r="AI189" s="19">
        <f t="shared" si="105"/>
        <v>3.0975062897826815</v>
      </c>
      <c r="AJ189" s="19">
        <f t="shared" si="105"/>
        <v>3.4631173123436185</v>
      </c>
      <c r="AK189" s="19">
        <f t="shared" si="105"/>
        <v>3.7936549425145283</v>
      </c>
      <c r="AL189" s="19">
        <f t="shared" si="105"/>
        <v>4.0976156636116734</v>
      </c>
      <c r="AM189" s="19">
        <f t="shared" si="105"/>
        <v>4.3805354045466336</v>
      </c>
      <c r="AN189" s="19">
        <f t="shared" si="105"/>
        <v>4.6462594346740209</v>
      </c>
      <c r="AO189" s="19">
        <f t="shared" si="105"/>
        <v>4.8975874712054086</v>
      </c>
      <c r="AP189" s="43">
        <f t="shared" si="93"/>
        <v>0.16800000000000001</v>
      </c>
    </row>
    <row r="190" spans="1:42" x14ac:dyDescent="0.25">
      <c r="A190" s="15">
        <v>0.16900000000000001</v>
      </c>
      <c r="B190" s="6">
        <f t="shared" si="100"/>
        <v>1.6946245360371974</v>
      </c>
      <c r="C190" s="6">
        <f t="shared" si="74"/>
        <v>8.778518216638094E-2</v>
      </c>
      <c r="D190" s="6">
        <f t="shared" si="94"/>
        <v>0.84731226801859871</v>
      </c>
      <c r="E190" s="6">
        <f t="shared" si="75"/>
        <v>0.74950383588077796</v>
      </c>
      <c r="F190" s="6">
        <f t="shared" si="76"/>
        <v>0.11712439345052898</v>
      </c>
      <c r="G190" s="6">
        <f t="shared" si="77"/>
        <v>0.22756219672526451</v>
      </c>
      <c r="H190" s="6">
        <f t="shared" si="78"/>
        <v>0.11177156537601619</v>
      </c>
      <c r="I190" s="6">
        <f t="shared" si="79"/>
        <v>0.22510164890644219</v>
      </c>
      <c r="J190" s="6">
        <f t="shared" si="95"/>
        <v>0.11978459123937703</v>
      </c>
      <c r="K190" s="9"/>
      <c r="L190" s="15">
        <f t="shared" si="96"/>
        <v>0.16900000000000001</v>
      </c>
      <c r="M190" s="6">
        <f t="shared" si="102"/>
        <v>0.2205896577130704</v>
      </c>
      <c r="N190" s="15">
        <f t="shared" si="80"/>
        <v>1.0990881470375369</v>
      </c>
      <c r="O190" s="15">
        <f t="shared" si="81"/>
        <v>0.31260703638290482</v>
      </c>
      <c r="P190" s="15">
        <f t="shared" si="97"/>
        <v>1.0990881470375369</v>
      </c>
      <c r="Q190" s="15">
        <f t="shared" si="98"/>
        <v>0.16900000000000001</v>
      </c>
      <c r="S190" s="28">
        <f t="shared" si="99"/>
        <v>0.16900000000000001</v>
      </c>
      <c r="T190" s="19">
        <f t="shared" si="82"/>
        <v>0.31260703638290482</v>
      </c>
      <c r="U190" s="19">
        <f t="shared" si="83"/>
        <v>0.44209311054596362</v>
      </c>
      <c r="V190" s="19">
        <f t="shared" si="84"/>
        <v>0.62521407276580965</v>
      </c>
      <c r="W190" s="19">
        <f t="shared" si="85"/>
        <v>0.76572772914177323</v>
      </c>
      <c r="X190" s="19">
        <f t="shared" si="86"/>
        <v>0.88418622109192724</v>
      </c>
      <c r="Y190" s="19">
        <f t="shared" si="87"/>
        <v>0.98855024756510379</v>
      </c>
      <c r="Z190" s="19">
        <f t="shared" si="88"/>
        <v>1.0829025396374476</v>
      </c>
      <c r="AA190" s="19">
        <f t="shared" si="89"/>
        <v>1.1696684268396063</v>
      </c>
      <c r="AB190" s="19">
        <f t="shared" si="90"/>
        <v>1.2504281455316193</v>
      </c>
      <c r="AC190" s="19">
        <f t="shared" si="91"/>
        <v>1.3262793316378909</v>
      </c>
      <c r="AD190" s="19">
        <f t="shared" si="92"/>
        <v>1.3980211671938507</v>
      </c>
      <c r="AE190" s="19">
        <f t="shared" si="105"/>
        <v>1.0990881470375369</v>
      </c>
      <c r="AF190" s="19">
        <f t="shared" si="105"/>
        <v>1.5543453637839992</v>
      </c>
      <c r="AG190" s="19">
        <f t="shared" si="105"/>
        <v>2.1981762940750738</v>
      </c>
      <c r="AH190" s="19">
        <f t="shared" si="105"/>
        <v>2.692205142583016</v>
      </c>
      <c r="AI190" s="19">
        <f t="shared" si="105"/>
        <v>3.1086907275679985</v>
      </c>
      <c r="AJ190" s="19">
        <f t="shared" si="105"/>
        <v>3.475621893932662</v>
      </c>
      <c r="AK190" s="19">
        <f t="shared" si="105"/>
        <v>3.8073530253314942</v>
      </c>
      <c r="AL190" s="19">
        <f t="shared" si="105"/>
        <v>4.1124112840786839</v>
      </c>
      <c r="AM190" s="19">
        <f t="shared" si="105"/>
        <v>4.3963525881501475</v>
      </c>
      <c r="AN190" s="19">
        <f t="shared" si="105"/>
        <v>4.6630360913519979</v>
      </c>
      <c r="AO190" s="19">
        <f t="shared" si="105"/>
        <v>4.9152716200804338</v>
      </c>
      <c r="AP190" s="43">
        <f t="shared" si="93"/>
        <v>0.16900000000000001</v>
      </c>
    </row>
    <row r="191" spans="1:42" x14ac:dyDescent="0.25">
      <c r="A191" s="15">
        <v>0.17</v>
      </c>
      <c r="B191" s="6">
        <f t="shared" si="100"/>
        <v>1.699955131849614</v>
      </c>
      <c r="C191" s="6">
        <f t="shared" si="74"/>
        <v>8.8535567672648294E-2</v>
      </c>
      <c r="D191" s="6">
        <f t="shared" si="94"/>
        <v>0.849977565924807</v>
      </c>
      <c r="E191" s="6">
        <f t="shared" si="75"/>
        <v>0.751265598839718</v>
      </c>
      <c r="F191" s="6">
        <f t="shared" si="76"/>
        <v>0.11784855823211639</v>
      </c>
      <c r="G191" s="6">
        <f t="shared" si="77"/>
        <v>0.2289242791160582</v>
      </c>
      <c r="H191" s="6">
        <f t="shared" si="78"/>
        <v>0.11272698587639191</v>
      </c>
      <c r="I191" s="6">
        <f t="shared" si="79"/>
        <v>0.22646489150823648</v>
      </c>
      <c r="J191" s="6">
        <f t="shared" si="95"/>
        <v>0.12118140296364315</v>
      </c>
      <c r="K191" s="9"/>
      <c r="L191" s="15">
        <f t="shared" si="96"/>
        <v>0.17</v>
      </c>
      <c r="M191" s="6">
        <f t="shared" si="102"/>
        <v>0.22138093058203084</v>
      </c>
      <c r="N191" s="15">
        <f t="shared" si="80"/>
        <v>1.1030306647437751</v>
      </c>
      <c r="O191" s="15">
        <f t="shared" si="81"/>
        <v>0.3164101252455091</v>
      </c>
      <c r="P191" s="15">
        <f t="shared" si="97"/>
        <v>1.1030306647437751</v>
      </c>
      <c r="Q191" s="15">
        <f t="shared" si="98"/>
        <v>0.17</v>
      </c>
      <c r="S191" s="28">
        <f t="shared" si="99"/>
        <v>0.17</v>
      </c>
      <c r="T191" s="19">
        <f t="shared" si="82"/>
        <v>0.3164101252455091</v>
      </c>
      <c r="U191" s="19">
        <f t="shared" si="83"/>
        <v>0.44747149039436868</v>
      </c>
      <c r="V191" s="19">
        <f t="shared" si="84"/>
        <v>0.6328202504910182</v>
      </c>
      <c r="W191" s="19">
        <f t="shared" si="85"/>
        <v>0.77504335630161536</v>
      </c>
      <c r="X191" s="19">
        <f t="shared" si="86"/>
        <v>0.89494298078873735</v>
      </c>
      <c r="Y191" s="19">
        <f t="shared" si="87"/>
        <v>1.0005766705149521</v>
      </c>
      <c r="Z191" s="19">
        <f t="shared" si="88"/>
        <v>1.0960768259089075</v>
      </c>
      <c r="AA191" s="19">
        <f t="shared" si="89"/>
        <v>1.1838982823749273</v>
      </c>
      <c r="AB191" s="19">
        <f t="shared" si="90"/>
        <v>1.2656405009820364</v>
      </c>
      <c r="AC191" s="19">
        <f t="shared" si="91"/>
        <v>1.3424144711831056</v>
      </c>
      <c r="AD191" s="19">
        <f t="shared" si="92"/>
        <v>1.4150290976363615</v>
      </c>
      <c r="AE191" s="19">
        <f t="shared" si="105"/>
        <v>1.1030306647437751</v>
      </c>
      <c r="AF191" s="19">
        <f t="shared" si="105"/>
        <v>1.5599209257940574</v>
      </c>
      <c r="AG191" s="19">
        <f t="shared" si="105"/>
        <v>2.2060613294875502</v>
      </c>
      <c r="AH191" s="19">
        <f t="shared" si="105"/>
        <v>2.7018622992651879</v>
      </c>
      <c r="AI191" s="19">
        <f t="shared" si="105"/>
        <v>3.1198418515881148</v>
      </c>
      <c r="AJ191" s="19">
        <f t="shared" si="105"/>
        <v>3.4880892295999169</v>
      </c>
      <c r="AK191" s="19">
        <f t="shared" si="105"/>
        <v>3.8210103072853827</v>
      </c>
      <c r="AL191" s="19">
        <f t="shared" si="105"/>
        <v>4.1271628345767182</v>
      </c>
      <c r="AM191" s="19">
        <f t="shared" si="105"/>
        <v>4.4121226589751004</v>
      </c>
      <c r="AN191" s="19">
        <f t="shared" si="105"/>
        <v>4.6797627773821713</v>
      </c>
      <c r="AO191" s="19">
        <f t="shared" si="105"/>
        <v>4.932903095267724</v>
      </c>
      <c r="AP191" s="43">
        <f t="shared" si="93"/>
        <v>0.17</v>
      </c>
    </row>
    <row r="192" spans="1:42" x14ac:dyDescent="0.25">
      <c r="A192" s="15">
        <v>0.17100000000000001</v>
      </c>
      <c r="B192" s="6">
        <f t="shared" si="100"/>
        <v>1.7052732751006017</v>
      </c>
      <c r="C192" s="6">
        <f t="shared" si="74"/>
        <v>8.9287710219496122E-2</v>
      </c>
      <c r="D192" s="6">
        <f t="shared" si="94"/>
        <v>0.85263663755030084</v>
      </c>
      <c r="E192" s="6">
        <f t="shared" si="75"/>
        <v>0.75301792807342915</v>
      </c>
      <c r="F192" s="6">
        <f t="shared" si="76"/>
        <v>0.1185731532952153</v>
      </c>
      <c r="G192" s="6">
        <f t="shared" si="77"/>
        <v>0.23028657664760765</v>
      </c>
      <c r="H192" s="6">
        <f t="shared" si="78"/>
        <v>0.11368464351031637</v>
      </c>
      <c r="I192" s="6">
        <f t="shared" si="79"/>
        <v>0.22782837613584195</v>
      </c>
      <c r="J192" s="6">
        <f t="shared" si="95"/>
        <v>0.1225860167384086</v>
      </c>
      <c r="K192" s="9"/>
      <c r="L192" s="15">
        <f t="shared" si="96"/>
        <v>0.17100000000000001</v>
      </c>
      <c r="M192" s="6">
        <f t="shared" si="102"/>
        <v>0.22216985433257486</v>
      </c>
      <c r="N192" s="15">
        <f t="shared" si="80"/>
        <v>1.1069614779656136</v>
      </c>
      <c r="O192" s="15">
        <f t="shared" si="81"/>
        <v>0.32023530036671388</v>
      </c>
      <c r="P192" s="15">
        <f t="shared" si="97"/>
        <v>1.1069614779656136</v>
      </c>
      <c r="Q192" s="15">
        <f t="shared" si="98"/>
        <v>0.17100000000000001</v>
      </c>
      <c r="S192" s="28">
        <f t="shared" si="99"/>
        <v>0.17100000000000001</v>
      </c>
      <c r="T192" s="19">
        <f t="shared" si="82"/>
        <v>0.32023530036671388</v>
      </c>
      <c r="U192" s="19">
        <f t="shared" si="83"/>
        <v>0.45288110492922851</v>
      </c>
      <c r="V192" s="19">
        <f t="shared" si="84"/>
        <v>0.64047060073342776</v>
      </c>
      <c r="W192" s="19">
        <f t="shared" si="85"/>
        <v>0.78441308352535577</v>
      </c>
      <c r="X192" s="19">
        <f t="shared" si="86"/>
        <v>0.90576220985845701</v>
      </c>
      <c r="Y192" s="19">
        <f t="shared" si="87"/>
        <v>1.01267293634697</v>
      </c>
      <c r="Z192" s="19">
        <f t="shared" si="88"/>
        <v>1.1093276212244576</v>
      </c>
      <c r="AA192" s="19">
        <f t="shared" si="89"/>
        <v>1.1982107771228867</v>
      </c>
      <c r="AB192" s="19">
        <f t="shared" si="90"/>
        <v>1.2809412014668555</v>
      </c>
      <c r="AC192" s="19">
        <f t="shared" si="91"/>
        <v>1.3586433147876853</v>
      </c>
      <c r="AD192" s="19">
        <f t="shared" si="92"/>
        <v>1.4321358008300711</v>
      </c>
      <c r="AE192" s="19">
        <f t="shared" ref="AE192:AO201" si="106">$M192*AE$21^0.5/RMannings_n*(Diameter/1000)^(2/3)</f>
        <v>1.1069614779656136</v>
      </c>
      <c r="AF192" s="19">
        <f t="shared" si="106"/>
        <v>1.5654799351635367</v>
      </c>
      <c r="AG192" s="19">
        <f t="shared" si="106"/>
        <v>2.2139229559312272</v>
      </c>
      <c r="AH192" s="19">
        <f t="shared" si="106"/>
        <v>2.7114907859328774</v>
      </c>
      <c r="AI192" s="19">
        <f t="shared" si="106"/>
        <v>3.1309598703270733</v>
      </c>
      <c r="AJ192" s="19">
        <f t="shared" si="106"/>
        <v>3.5005195524376309</v>
      </c>
      <c r="AK192" s="19">
        <f t="shared" si="106"/>
        <v>3.8346270437159578</v>
      </c>
      <c r="AL192" s="19">
        <f t="shared" si="106"/>
        <v>4.1418705909042375</v>
      </c>
      <c r="AM192" s="19">
        <f t="shared" si="106"/>
        <v>4.4278459118624545</v>
      </c>
      <c r="AN192" s="19">
        <f t="shared" si="106"/>
        <v>4.6964398054906091</v>
      </c>
      <c r="AO192" s="19">
        <f t="shared" si="106"/>
        <v>4.9504822264094948</v>
      </c>
      <c r="AP192" s="43">
        <f t="shared" si="93"/>
        <v>0.17100000000000001</v>
      </c>
    </row>
    <row r="193" spans="1:42" x14ac:dyDescent="0.25">
      <c r="A193" s="15">
        <v>0.17199999999999999</v>
      </c>
      <c r="B193" s="6">
        <f t="shared" si="100"/>
        <v>1.7105790899959517</v>
      </c>
      <c r="C193" s="6">
        <f t="shared" si="74"/>
        <v>9.0041600406132946E-2</v>
      </c>
      <c r="D193" s="6">
        <f t="shared" si="94"/>
        <v>0.85528954499797583</v>
      </c>
      <c r="E193" s="6">
        <f t="shared" si="75"/>
        <v>0.7547608892887866</v>
      </c>
      <c r="F193" s="6">
        <f t="shared" si="76"/>
        <v>0.11929817997191058</v>
      </c>
      <c r="G193" s="6">
        <f t="shared" si="77"/>
        <v>0.23164908998595529</v>
      </c>
      <c r="H193" s="6">
        <f t="shared" si="78"/>
        <v>0.11464452630833015</v>
      </c>
      <c r="I193" s="6">
        <f t="shared" si="79"/>
        <v>0.22919210391111589</v>
      </c>
      <c r="J193" s="6">
        <f t="shared" si="95"/>
        <v>0.12399842751725502</v>
      </c>
      <c r="K193" s="9"/>
      <c r="L193" s="15">
        <f t="shared" si="96"/>
        <v>0.17199999999999999</v>
      </c>
      <c r="M193" s="6">
        <f t="shared" si="102"/>
        <v>0.22295644355703903</v>
      </c>
      <c r="N193" s="15">
        <f t="shared" si="80"/>
        <v>1.1108806594093807</v>
      </c>
      <c r="O193" s="15">
        <f t="shared" si="81"/>
        <v>0.32408253068434861</v>
      </c>
      <c r="P193" s="15">
        <f t="shared" si="97"/>
        <v>1.1108806594093807</v>
      </c>
      <c r="Q193" s="15">
        <f t="shared" si="98"/>
        <v>0.17199999999999999</v>
      </c>
      <c r="S193" s="28">
        <f t="shared" si="99"/>
        <v>0.17199999999999999</v>
      </c>
      <c r="T193" s="19">
        <f t="shared" si="82"/>
        <v>0.32408253068434861</v>
      </c>
      <c r="U193" s="19">
        <f t="shared" si="83"/>
        <v>0.45832191022200064</v>
      </c>
      <c r="V193" s="19">
        <f t="shared" si="84"/>
        <v>0.64816506136869723</v>
      </c>
      <c r="W193" s="19">
        <f t="shared" si="85"/>
        <v>0.79383683472652666</v>
      </c>
      <c r="X193" s="19">
        <f t="shared" si="86"/>
        <v>0.91664382044400128</v>
      </c>
      <c r="Y193" s="19">
        <f t="shared" si="87"/>
        <v>1.0248389468339489</v>
      </c>
      <c r="Z193" s="19">
        <f t="shared" si="88"/>
        <v>1.1226548179815832</v>
      </c>
      <c r="AA193" s="19">
        <f t="shared" si="89"/>
        <v>1.2126057948594855</v>
      </c>
      <c r="AB193" s="19">
        <f t="shared" si="90"/>
        <v>1.2963301227373945</v>
      </c>
      <c r="AC193" s="19">
        <f t="shared" si="91"/>
        <v>1.3749657306660015</v>
      </c>
      <c r="AD193" s="19">
        <f t="shared" si="92"/>
        <v>1.4493411378607302</v>
      </c>
      <c r="AE193" s="19">
        <f t="shared" si="106"/>
        <v>1.1108806594093807</v>
      </c>
      <c r="AF193" s="19">
        <f t="shared" si="106"/>
        <v>1.5710224947147133</v>
      </c>
      <c r="AG193" s="19">
        <f t="shared" si="106"/>
        <v>2.2217613188187615</v>
      </c>
      <c r="AH193" s="19">
        <f t="shared" si="106"/>
        <v>2.7210907806794915</v>
      </c>
      <c r="AI193" s="19">
        <f t="shared" si="106"/>
        <v>3.1420449894294267</v>
      </c>
      <c r="AJ193" s="19">
        <f t="shared" si="106"/>
        <v>3.5129130923634029</v>
      </c>
      <c r="AK193" s="19">
        <f t="shared" si="106"/>
        <v>3.8482034864853296</v>
      </c>
      <c r="AL193" s="19">
        <f t="shared" si="106"/>
        <v>4.1565348251034164</v>
      </c>
      <c r="AM193" s="19">
        <f t="shared" si="106"/>
        <v>4.443522637637523</v>
      </c>
      <c r="AN193" s="19">
        <f t="shared" si="106"/>
        <v>4.7130674841441387</v>
      </c>
      <c r="AO193" s="19">
        <f t="shared" si="106"/>
        <v>4.9680093386583337</v>
      </c>
      <c r="AP193" s="43">
        <f t="shared" si="93"/>
        <v>0.17199999999999999</v>
      </c>
    </row>
    <row r="194" spans="1:42" x14ac:dyDescent="0.25">
      <c r="A194" s="15">
        <v>0.17299999999999999</v>
      </c>
      <c r="B194" s="6">
        <f t="shared" si="100"/>
        <v>1.7158726989625506</v>
      </c>
      <c r="C194" s="6">
        <f t="shared" si="74"/>
        <v>9.0797228896995152E-2</v>
      </c>
      <c r="D194" s="6">
        <f t="shared" si="94"/>
        <v>0.85793634948127528</v>
      </c>
      <c r="E194" s="6">
        <f t="shared" si="75"/>
        <v>0.75649454723745357</v>
      </c>
      <c r="F194" s="6">
        <f t="shared" si="76"/>
        <v>0.12002363960000244</v>
      </c>
      <c r="G194" s="6">
        <f t="shared" si="77"/>
        <v>0.23301181980000121</v>
      </c>
      <c r="H194" s="6">
        <f t="shared" si="78"/>
        <v>0.11560662238402447</v>
      </c>
      <c r="I194" s="6">
        <f t="shared" si="79"/>
        <v>0.23055607596364733</v>
      </c>
      <c r="J194" s="6">
        <f t="shared" si="95"/>
        <v>0.12541863025662495</v>
      </c>
      <c r="K194" s="9"/>
      <c r="L194" s="15">
        <f t="shared" si="96"/>
        <v>0.17299999999999999</v>
      </c>
      <c r="M194" s="6">
        <f t="shared" si="102"/>
        <v>0.22374071265012077</v>
      </c>
      <c r="N194" s="15">
        <f t="shared" si="80"/>
        <v>1.1147882807966683</v>
      </c>
      <c r="O194" s="15">
        <f t="shared" si="81"/>
        <v>0.32795178491831228</v>
      </c>
      <c r="P194" s="15">
        <f t="shared" si="97"/>
        <v>1.1147882807966683</v>
      </c>
      <c r="Q194" s="15">
        <f t="shared" si="98"/>
        <v>0.17299999999999999</v>
      </c>
      <c r="S194" s="28">
        <f t="shared" si="99"/>
        <v>0.17299999999999999</v>
      </c>
      <c r="T194" s="19">
        <f t="shared" si="82"/>
        <v>0.32795178491831228</v>
      </c>
      <c r="U194" s="19">
        <f t="shared" si="83"/>
        <v>0.46379386203594142</v>
      </c>
      <c r="V194" s="19">
        <f t="shared" si="84"/>
        <v>0.65590356983662457</v>
      </c>
      <c r="W194" s="19">
        <f t="shared" si="85"/>
        <v>0.8033145332848407</v>
      </c>
      <c r="X194" s="19">
        <f t="shared" si="86"/>
        <v>0.92758772407188284</v>
      </c>
      <c r="Y194" s="19">
        <f t="shared" si="87"/>
        <v>1.0370746030595241</v>
      </c>
      <c r="Z194" s="19">
        <f t="shared" si="88"/>
        <v>1.136058307822835</v>
      </c>
      <c r="AA194" s="19">
        <f t="shared" si="89"/>
        <v>1.227083218545302</v>
      </c>
      <c r="AB194" s="19">
        <f t="shared" si="90"/>
        <v>1.3118071396732491</v>
      </c>
      <c r="AC194" s="19">
        <f t="shared" si="91"/>
        <v>1.3913815861078245</v>
      </c>
      <c r="AD194" s="19">
        <f t="shared" si="92"/>
        <v>1.4666449688394729</v>
      </c>
      <c r="AE194" s="19">
        <f t="shared" si="106"/>
        <v>1.1147882807966683</v>
      </c>
      <c r="AF194" s="19">
        <f t="shared" si="106"/>
        <v>1.5765487058772343</v>
      </c>
      <c r="AG194" s="19">
        <f t="shared" si="106"/>
        <v>2.2295765615933365</v>
      </c>
      <c r="AH194" s="19">
        <f t="shared" si="106"/>
        <v>2.7306624591863318</v>
      </c>
      <c r="AI194" s="19">
        <f t="shared" si="106"/>
        <v>3.1530974117544686</v>
      </c>
      <c r="AJ194" s="19">
        <f t="shared" si="106"/>
        <v>3.525270076180818</v>
      </c>
      <c r="AK194" s="19">
        <f t="shared" si="106"/>
        <v>3.8617398840443791</v>
      </c>
      <c r="AL194" s="19">
        <f t="shared" si="106"/>
        <v>4.1711558055318765</v>
      </c>
      <c r="AM194" s="19">
        <f t="shared" si="106"/>
        <v>4.459153123186673</v>
      </c>
      <c r="AN194" s="19">
        <f t="shared" si="106"/>
        <v>4.7296461176317033</v>
      </c>
      <c r="AO194" s="19">
        <f t="shared" si="106"/>
        <v>4.9854847527629467</v>
      </c>
      <c r="AP194" s="43">
        <f t="shared" si="93"/>
        <v>0.17299999999999999</v>
      </c>
    </row>
    <row r="195" spans="1:42" x14ac:dyDescent="0.25">
      <c r="A195" s="15">
        <v>0.17399999999999999</v>
      </c>
      <c r="B195" s="6">
        <f t="shared" si="100"/>
        <v>1.7211542226846299</v>
      </c>
      <c r="C195" s="6">
        <f t="shared" si="74"/>
        <v>9.1554586420800943E-2</v>
      </c>
      <c r="D195" s="6">
        <f t="shared" si="94"/>
        <v>0.86057711134231496</v>
      </c>
      <c r="E195" s="6">
        <f t="shared" si="75"/>
        <v>0.75821896573483305</v>
      </c>
      <c r="F195" s="6">
        <f t="shared" si="76"/>
        <v>0.12074953352303737</v>
      </c>
      <c r="G195" s="6">
        <f t="shared" si="77"/>
        <v>0.23437476676151867</v>
      </c>
      <c r="H195" s="6">
        <f t="shared" si="78"/>
        <v>0.11657091993283671</v>
      </c>
      <c r="I195" s="6">
        <f t="shared" si="79"/>
        <v>0.23192029343079279</v>
      </c>
      <c r="J195" s="6">
        <f t="shared" si="95"/>
        <v>0.12684661991585372</v>
      </c>
      <c r="K195" s="9"/>
      <c r="L195" s="15">
        <f t="shared" si="96"/>
        <v>0.17399999999999999</v>
      </c>
      <c r="M195" s="6">
        <f t="shared" si="102"/>
        <v>0.22452267581262961</v>
      </c>
      <c r="N195" s="15">
        <f t="shared" si="80"/>
        <v>1.1186844128830207</v>
      </c>
      <c r="O195" s="15">
        <f t="shared" si="81"/>
        <v>0.33184303157236084</v>
      </c>
      <c r="P195" s="15">
        <f t="shared" si="97"/>
        <v>1.1186844128830207</v>
      </c>
      <c r="Q195" s="15">
        <f t="shared" si="98"/>
        <v>0.17399999999999999</v>
      </c>
      <c r="S195" s="28">
        <f t="shared" si="99"/>
        <v>0.17399999999999999</v>
      </c>
      <c r="T195" s="19">
        <f t="shared" si="82"/>
        <v>0.33184303157236084</v>
      </c>
      <c r="U195" s="19">
        <f t="shared" si="83"/>
        <v>0.46929691582863597</v>
      </c>
      <c r="V195" s="19">
        <f t="shared" si="84"/>
        <v>0.66368606314472167</v>
      </c>
      <c r="W195" s="19">
        <f t="shared" si="85"/>
        <v>0.81284610205057228</v>
      </c>
      <c r="X195" s="19">
        <f t="shared" si="86"/>
        <v>0.93859383165727195</v>
      </c>
      <c r="Y195" s="19">
        <f t="shared" si="87"/>
        <v>1.0493798054238268</v>
      </c>
      <c r="Z195" s="19">
        <f t="shared" si="88"/>
        <v>1.1495379816420241</v>
      </c>
      <c r="AA195" s="19">
        <f t="shared" si="89"/>
        <v>1.2416429303321823</v>
      </c>
      <c r="AB195" s="19">
        <f t="shared" si="90"/>
        <v>1.3273721262894433</v>
      </c>
      <c r="AC195" s="19">
        <f t="shared" si="91"/>
        <v>1.4078907474859077</v>
      </c>
      <c r="AD195" s="19">
        <f t="shared" si="92"/>
        <v>1.4840471529108157</v>
      </c>
      <c r="AE195" s="19">
        <f t="shared" si="106"/>
        <v>1.1186844128830207</v>
      </c>
      <c r="AF195" s="19">
        <f t="shared" si="106"/>
        <v>1.5820586687145515</v>
      </c>
      <c r="AG195" s="19">
        <f t="shared" si="106"/>
        <v>2.2373688257660413</v>
      </c>
      <c r="AH195" s="19">
        <f t="shared" si="106"/>
        <v>2.7402059947683814</v>
      </c>
      <c r="AI195" s="19">
        <f t="shared" si="106"/>
        <v>3.1641173374291029</v>
      </c>
      <c r="AJ195" s="19">
        <f t="shared" si="106"/>
        <v>3.5375907276385559</v>
      </c>
      <c r="AK195" s="19">
        <f t="shared" si="106"/>
        <v>3.8752364814975033</v>
      </c>
      <c r="AL195" s="19">
        <f t="shared" si="106"/>
        <v>4.1857337969326247</v>
      </c>
      <c r="AM195" s="19">
        <f t="shared" si="106"/>
        <v>4.4747376515320827</v>
      </c>
      <c r="AN195" s="19">
        <f t="shared" si="106"/>
        <v>4.7461760061436538</v>
      </c>
      <c r="AO195" s="19">
        <f t="shared" si="106"/>
        <v>5.0029087851517522</v>
      </c>
      <c r="AP195" s="43">
        <f t="shared" si="93"/>
        <v>0.17399999999999999</v>
      </c>
    </row>
    <row r="196" spans="1:42" x14ac:dyDescent="0.25">
      <c r="A196" s="15">
        <v>0.17499999999999999</v>
      </c>
      <c r="B196" s="6">
        <f t="shared" si="100"/>
        <v>1.726423780139082</v>
      </c>
      <c r="C196" s="6">
        <f t="shared" si="74"/>
        <v>9.2313663769623619E-2</v>
      </c>
      <c r="D196" s="6">
        <f t="shared" si="94"/>
        <v>0.86321189006954102</v>
      </c>
      <c r="E196" s="6">
        <f t="shared" si="75"/>
        <v>0.75993420767853315</v>
      </c>
      <c r="F196" s="6">
        <f t="shared" si="76"/>
        <v>0.12147586309034016</v>
      </c>
      <c r="G196" s="6">
        <f t="shared" si="77"/>
        <v>0.23573793154517006</v>
      </c>
      <c r="H196" s="6">
        <f t="shared" si="78"/>
        <v>0.11753740723087046</v>
      </c>
      <c r="I196" s="6">
        <f t="shared" si="79"/>
        <v>0.23328475745771285</v>
      </c>
      <c r="J196" s="6">
        <f t="shared" si="95"/>
        <v>0.12828239145720324</v>
      </c>
      <c r="K196" s="9"/>
      <c r="L196" s="15">
        <f t="shared" si="96"/>
        <v>0.17499999999999999</v>
      </c>
      <c r="M196" s="6">
        <f t="shared" si="102"/>
        <v>0.22530234705514685</v>
      </c>
      <c r="N196" s="15">
        <f t="shared" si="80"/>
        <v>1.1225691254761712</v>
      </c>
      <c r="O196" s="15">
        <f t="shared" si="81"/>
        <v>0.33575623893587131</v>
      </c>
      <c r="P196" s="15">
        <f t="shared" si="97"/>
        <v>1.1225691254761712</v>
      </c>
      <c r="Q196" s="15">
        <f t="shared" si="98"/>
        <v>0.17499999999999999</v>
      </c>
      <c r="S196" s="28">
        <f t="shared" si="99"/>
        <v>0.17499999999999999</v>
      </c>
      <c r="T196" s="19">
        <f t="shared" si="82"/>
        <v>0.33575623893587131</v>
      </c>
      <c r="U196" s="19">
        <f t="shared" si="83"/>
        <v>0.47483102675449074</v>
      </c>
      <c r="V196" s="19">
        <f t="shared" si="84"/>
        <v>0.67151247787174262</v>
      </c>
      <c r="W196" s="19">
        <f t="shared" si="85"/>
        <v>0.82243146334887507</v>
      </c>
      <c r="X196" s="19">
        <f t="shared" si="86"/>
        <v>0.94966205350898147</v>
      </c>
      <c r="Y196" s="19">
        <f t="shared" si="87"/>
        <v>1.0617544536490626</v>
      </c>
      <c r="Z196" s="19">
        <f t="shared" si="88"/>
        <v>1.1630937295903301</v>
      </c>
      <c r="AA196" s="19">
        <f t="shared" si="89"/>
        <v>1.2562848115698397</v>
      </c>
      <c r="AB196" s="19">
        <f t="shared" si="90"/>
        <v>1.3430249557434852</v>
      </c>
      <c r="AC196" s="19">
        <f t="shared" si="91"/>
        <v>1.4244930802634723</v>
      </c>
      <c r="AD196" s="19">
        <f t="shared" si="92"/>
        <v>1.50154754826054</v>
      </c>
      <c r="AE196" s="19">
        <f t="shared" si="106"/>
        <v>1.1225691254761712</v>
      </c>
      <c r="AF196" s="19">
        <f t="shared" si="106"/>
        <v>1.5875524819497062</v>
      </c>
      <c r="AG196" s="19">
        <f t="shared" si="106"/>
        <v>2.2451382509523423</v>
      </c>
      <c r="AH196" s="19">
        <f t="shared" si="106"/>
        <v>2.7497215584189645</v>
      </c>
      <c r="AI196" s="19">
        <f t="shared" si="106"/>
        <v>3.1751049638994124</v>
      </c>
      <c r="AJ196" s="19">
        <f t="shared" si="106"/>
        <v>3.5498752674880509</v>
      </c>
      <c r="AK196" s="19">
        <f t="shared" si="106"/>
        <v>3.8886935206657824</v>
      </c>
      <c r="AL196" s="19">
        <f t="shared" si="106"/>
        <v>4.2002690605022801</v>
      </c>
      <c r="AM196" s="19">
        <f t="shared" si="106"/>
        <v>4.4902765019046846</v>
      </c>
      <c r="AN196" s="19">
        <f t="shared" si="106"/>
        <v>4.7626574458491184</v>
      </c>
      <c r="AO196" s="19">
        <f t="shared" si="106"/>
        <v>5.02028174801442</v>
      </c>
      <c r="AP196" s="43">
        <f t="shared" si="93"/>
        <v>0.17499999999999999</v>
      </c>
    </row>
    <row r="197" spans="1:42" x14ac:dyDescent="0.25">
      <c r="A197" s="15">
        <v>0.17599999999999999</v>
      </c>
      <c r="B197" s="6">
        <f t="shared" si="100"/>
        <v>1.7316814886298655</v>
      </c>
      <c r="C197" s="6">
        <f t="shared" si="74"/>
        <v>9.3074451797982558E-2</v>
      </c>
      <c r="D197" s="6">
        <f t="shared" si="94"/>
        <v>0.86584074431493274</v>
      </c>
      <c r="E197" s="6">
        <f t="shared" si="75"/>
        <v>0.76164033506636186</v>
      </c>
      <c r="F197" s="6">
        <f t="shared" si="76"/>
        <v>0.12220262965704536</v>
      </c>
      <c r="G197" s="6">
        <f t="shared" si="77"/>
        <v>0.23710131482852267</v>
      </c>
      <c r="H197" s="6">
        <f t="shared" si="78"/>
        <v>0.11850607263373816</v>
      </c>
      <c r="I197" s="6">
        <f t="shared" si="79"/>
        <v>0.23464946919740795</v>
      </c>
      <c r="J197" s="6">
        <f t="shared" si="95"/>
        <v>0.12972593984589481</v>
      </c>
      <c r="K197" s="9"/>
      <c r="L197" s="15">
        <f t="shared" si="96"/>
        <v>0.17599999999999999</v>
      </c>
      <c r="M197" s="6">
        <f t="shared" si="102"/>
        <v>0.22607974020159374</v>
      </c>
      <c r="N197" s="15">
        <f t="shared" si="80"/>
        <v>1.1264424874538184</v>
      </c>
      <c r="O197" s="15">
        <f t="shared" si="81"/>
        <v>0.33969137508557279</v>
      </c>
      <c r="P197" s="15">
        <f t="shared" si="97"/>
        <v>1.1264424874538184</v>
      </c>
      <c r="Q197" s="15">
        <f t="shared" si="98"/>
        <v>0.17599999999999999</v>
      </c>
      <c r="S197" s="28">
        <f t="shared" si="99"/>
        <v>0.17599999999999999</v>
      </c>
      <c r="T197" s="19">
        <f t="shared" si="82"/>
        <v>0.33969137508557279</v>
      </c>
      <c r="U197" s="19">
        <f t="shared" si="83"/>
        <v>0.48039614966718325</v>
      </c>
      <c r="V197" s="19">
        <f t="shared" si="84"/>
        <v>0.67938275017114558</v>
      </c>
      <c r="W197" s="19">
        <f t="shared" si="85"/>
        <v>0.83207053898402372</v>
      </c>
      <c r="X197" s="19">
        <f t="shared" si="86"/>
        <v>0.9607922993343665</v>
      </c>
      <c r="Y197" s="19">
        <f t="shared" si="87"/>
        <v>1.0741984467849846</v>
      </c>
      <c r="Z197" s="19">
        <f t="shared" si="88"/>
        <v>1.1767254410822976</v>
      </c>
      <c r="AA197" s="19">
        <f t="shared" si="89"/>
        <v>1.2710087428123316</v>
      </c>
      <c r="AB197" s="19">
        <f t="shared" si="90"/>
        <v>1.3587655003422912</v>
      </c>
      <c r="AC197" s="19">
        <f t="shared" si="91"/>
        <v>1.4411884490015492</v>
      </c>
      <c r="AD197" s="19">
        <f t="shared" si="92"/>
        <v>1.5191460121234388</v>
      </c>
      <c r="AE197" s="19">
        <f t="shared" si="106"/>
        <v>1.1264424874538184</v>
      </c>
      <c r="AF197" s="19">
        <f t="shared" si="106"/>
        <v>1.5930302429904752</v>
      </c>
      <c r="AG197" s="19">
        <f t="shared" si="106"/>
        <v>2.2528849749076367</v>
      </c>
      <c r="AH197" s="19">
        <f t="shared" si="106"/>
        <v>2.7592093188532969</v>
      </c>
      <c r="AI197" s="19">
        <f t="shared" si="106"/>
        <v>3.1860604859809505</v>
      </c>
      <c r="AJ197" s="19">
        <f t="shared" si="106"/>
        <v>3.5621239135397103</v>
      </c>
      <c r="AK197" s="19">
        <f t="shared" si="106"/>
        <v>3.9021112401485625</v>
      </c>
      <c r="AL197" s="19">
        <f t="shared" si="106"/>
        <v>4.2147618539575937</v>
      </c>
      <c r="AM197" s="19">
        <f t="shared" si="106"/>
        <v>4.5057699498152735</v>
      </c>
      <c r="AN197" s="19">
        <f t="shared" si="106"/>
        <v>4.7790907289714246</v>
      </c>
      <c r="AO197" s="19">
        <f t="shared" si="106"/>
        <v>5.0376039493813849</v>
      </c>
      <c r="AP197" s="43">
        <f t="shared" si="93"/>
        <v>0.17599999999999999</v>
      </c>
    </row>
    <row r="198" spans="1:42" x14ac:dyDescent="0.25">
      <c r="A198" s="15">
        <v>0.17699999999999999</v>
      </c>
      <c r="B198" s="6">
        <f t="shared" si="100"/>
        <v>1.7369274638215331</v>
      </c>
      <c r="C198" s="6">
        <f t="shared" si="74"/>
        <v>9.3836941421952494E-2</v>
      </c>
      <c r="D198" s="6">
        <f t="shared" si="94"/>
        <v>0.86846373191076653</v>
      </c>
      <c r="E198" s="6">
        <f t="shared" si="75"/>
        <v>0.7633374090138646</v>
      </c>
      <c r="F198" s="6">
        <f t="shared" si="76"/>
        <v>0.12292983458412965</v>
      </c>
      <c r="G198" s="6">
        <f t="shared" si="77"/>
        <v>0.23846491729206482</v>
      </c>
      <c r="H198" s="6">
        <f t="shared" si="78"/>
        <v>0.11947690457542692</v>
      </c>
      <c r="I198" s="6">
        <f t="shared" si="79"/>
        <v>0.23601442981075491</v>
      </c>
      <c r="J198" s="6">
        <f t="shared" si="95"/>
        <v>0.13117726005014291</v>
      </c>
      <c r="K198" s="9"/>
      <c r="L198" s="15">
        <f t="shared" si="96"/>
        <v>0.17699999999999999</v>
      </c>
      <c r="M198" s="6">
        <f t="shared" si="102"/>
        <v>0.22685486889271356</v>
      </c>
      <c r="N198" s="15">
        <f t="shared" si="80"/>
        <v>1.1303045667809763</v>
      </c>
      <c r="O198" s="15">
        <f t="shared" si="81"/>
        <v>0.3436484078872537</v>
      </c>
      <c r="P198" s="15">
        <f t="shared" si="97"/>
        <v>1.1303045667809763</v>
      </c>
      <c r="Q198" s="15">
        <f t="shared" si="98"/>
        <v>0.17699999999999999</v>
      </c>
      <c r="S198" s="28">
        <f t="shared" si="99"/>
        <v>0.17699999999999999</v>
      </c>
      <c r="T198" s="19">
        <f t="shared" si="82"/>
        <v>0.3436484078872537</v>
      </c>
      <c r="U198" s="19">
        <f t="shared" si="83"/>
        <v>0.48599223912207551</v>
      </c>
      <c r="V198" s="19">
        <f t="shared" si="84"/>
        <v>0.68729681577450741</v>
      </c>
      <c r="W198" s="19">
        <f t="shared" si="85"/>
        <v>0.84176325024359777</v>
      </c>
      <c r="X198" s="19">
        <f t="shared" si="86"/>
        <v>0.97198447824415102</v>
      </c>
      <c r="Y198" s="19">
        <f t="shared" si="87"/>
        <v>1.0867116832142936</v>
      </c>
      <c r="Z198" s="19">
        <f t="shared" si="88"/>
        <v>1.1904330048017535</v>
      </c>
      <c r="AA198" s="19">
        <f t="shared" si="89"/>
        <v>1.2858146038244473</v>
      </c>
      <c r="AB198" s="19">
        <f t="shared" si="90"/>
        <v>1.3745936315490148</v>
      </c>
      <c r="AC198" s="19">
        <f t="shared" si="91"/>
        <v>1.4579767173662266</v>
      </c>
      <c r="AD198" s="19">
        <f t="shared" si="92"/>
        <v>1.5368424007909485</v>
      </c>
      <c r="AE198" s="19">
        <f t="shared" si="106"/>
        <v>1.1303045667809763</v>
      </c>
      <c r="AF198" s="19">
        <f t="shared" si="106"/>
        <v>1.5984920479539027</v>
      </c>
      <c r="AG198" s="19">
        <f t="shared" si="106"/>
        <v>2.2606091335619527</v>
      </c>
      <c r="AH198" s="19">
        <f t="shared" si="106"/>
        <v>2.7686694425509852</v>
      </c>
      <c r="AI198" s="19">
        <f t="shared" si="106"/>
        <v>3.1969840959078053</v>
      </c>
      <c r="AJ198" s="19">
        <f t="shared" si="106"/>
        <v>3.5743368807177798</v>
      </c>
      <c r="AK198" s="19">
        <f t="shared" si="106"/>
        <v>3.9154898753835607</v>
      </c>
      <c r="AL198" s="19">
        <f t="shared" si="106"/>
        <v>4.2292124316003603</v>
      </c>
      <c r="AM198" s="19">
        <f t="shared" si="106"/>
        <v>4.5212182671239054</v>
      </c>
      <c r="AN198" s="19">
        <f t="shared" si="106"/>
        <v>4.7954761438617082</v>
      </c>
      <c r="AO198" s="19">
        <f t="shared" si="106"/>
        <v>5.0548756932014278</v>
      </c>
      <c r="AP198" s="43">
        <f t="shared" si="93"/>
        <v>0.17699999999999999</v>
      </c>
    </row>
    <row r="199" spans="1:42" x14ac:dyDescent="0.25">
      <c r="A199" s="15">
        <v>0.17799999999999999</v>
      </c>
      <c r="B199" s="6">
        <f t="shared" si="100"/>
        <v>1.7421618197719058</v>
      </c>
      <c r="C199" s="6">
        <f t="shared" si="74"/>
        <v>9.460112361828972E-2</v>
      </c>
      <c r="D199" s="6">
        <f t="shared" si="94"/>
        <v>0.87108090988595288</v>
      </c>
      <c r="E199" s="6">
        <f t="shared" si="75"/>
        <v>0.76502548977141926</v>
      </c>
      <c r="F199" s="6">
        <f t="shared" si="76"/>
        <v>0.12365747923844399</v>
      </c>
      <c r="G199" s="6">
        <f t="shared" si="77"/>
        <v>0.23982873961922199</v>
      </c>
      <c r="H199" s="6">
        <f t="shared" si="78"/>
        <v>0.12044989156718605</v>
      </c>
      <c r="I199" s="6">
        <f t="shared" si="79"/>
        <v>0.23737964046654311</v>
      </c>
      <c r="J199" s="6">
        <f t="shared" si="95"/>
        <v>0.13263634704118921</v>
      </c>
      <c r="K199" s="9"/>
      <c r="L199" s="15">
        <f t="shared" si="96"/>
        <v>0.17799999999999999</v>
      </c>
      <c r="M199" s="6">
        <f t="shared" si="102"/>
        <v>0.22762774658946858</v>
      </c>
      <c r="N199" s="15">
        <f t="shared" si="80"/>
        <v>1.1341554305269006</v>
      </c>
      <c r="O199" s="15">
        <f t="shared" si="81"/>
        <v>0.34762730499744099</v>
      </c>
      <c r="P199" s="15">
        <f t="shared" si="97"/>
        <v>1.1341554305269006</v>
      </c>
      <c r="Q199" s="15">
        <f t="shared" si="98"/>
        <v>0.17799999999999999</v>
      </c>
      <c r="S199" s="28">
        <f t="shared" si="99"/>
        <v>0.17799999999999999</v>
      </c>
      <c r="T199" s="19">
        <f t="shared" si="82"/>
        <v>0.34762730499744099</v>
      </c>
      <c r="U199" s="19">
        <f t="shared" si="83"/>
        <v>0.49161924937858947</v>
      </c>
      <c r="V199" s="19">
        <f t="shared" si="84"/>
        <v>0.69525460999488198</v>
      </c>
      <c r="W199" s="19">
        <f t="shared" si="85"/>
        <v>0.85150951790259133</v>
      </c>
      <c r="X199" s="19">
        <f t="shared" si="86"/>
        <v>0.98323849875717895</v>
      </c>
      <c r="Y199" s="19">
        <f t="shared" si="87"/>
        <v>1.0992940606579475</v>
      </c>
      <c r="Z199" s="19">
        <f t="shared" si="88"/>
        <v>1.2042163087076203</v>
      </c>
      <c r="AA199" s="19">
        <f t="shared" si="89"/>
        <v>1.3007022735879934</v>
      </c>
      <c r="AB199" s="19">
        <f t="shared" si="90"/>
        <v>1.390509219989764</v>
      </c>
      <c r="AC199" s="19">
        <f t="shared" si="91"/>
        <v>1.4748577481357683</v>
      </c>
      <c r="AD199" s="19">
        <f t="shared" si="92"/>
        <v>1.554636569618661</v>
      </c>
      <c r="AE199" s="19">
        <f t="shared" si="106"/>
        <v>1.1341554305269006</v>
      </c>
      <c r="AF199" s="19">
        <f t="shared" si="106"/>
        <v>1.6039379916902397</v>
      </c>
      <c r="AG199" s="19">
        <f t="shared" si="106"/>
        <v>2.2683108610538012</v>
      </c>
      <c r="AH199" s="19">
        <f t="shared" si="106"/>
        <v>2.7781020937974827</v>
      </c>
      <c r="AI199" s="19">
        <f t="shared" si="106"/>
        <v>3.2078759833804793</v>
      </c>
      <c r="AJ199" s="19">
        <f t="shared" si="106"/>
        <v>3.5865143811138687</v>
      </c>
      <c r="AK199" s="19">
        <f t="shared" si="106"/>
        <v>3.9288296587054923</v>
      </c>
      <c r="AL199" s="19">
        <f t="shared" si="106"/>
        <v>4.2436210443807587</v>
      </c>
      <c r="AM199" s="19">
        <f t="shared" si="106"/>
        <v>4.5366217221076024</v>
      </c>
      <c r="AN199" s="19">
        <f t="shared" si="106"/>
        <v>4.8118139750707183</v>
      </c>
      <c r="AO199" s="19">
        <f t="shared" si="106"/>
        <v>5.0720972794173811</v>
      </c>
      <c r="AP199" s="43">
        <f t="shared" si="93"/>
        <v>0.17799999999999999</v>
      </c>
    </row>
    <row r="200" spans="1:42" x14ac:dyDescent="0.25">
      <c r="A200" s="15">
        <v>0.17899999999999999</v>
      </c>
      <c r="B200" s="6">
        <f t="shared" si="100"/>
        <v>1.7473846689639212</v>
      </c>
      <c r="C200" s="6">
        <f t="shared" si="74"/>
        <v>9.536698942357523E-2</v>
      </c>
      <c r="D200" s="6">
        <f t="shared" si="94"/>
        <v>0.8736923344819606</v>
      </c>
      <c r="E200" s="6">
        <f t="shared" si="75"/>
        <v>0.76670463674090295</v>
      </c>
      <c r="F200" s="6">
        <f t="shared" si="76"/>
        <v>0.12438556499274592</v>
      </c>
      <c r="G200" s="6">
        <f t="shared" si="77"/>
        <v>0.24119278249637294</v>
      </c>
      <c r="H200" s="6">
        <f t="shared" si="78"/>
        <v>0.121425022196436</v>
      </c>
      <c r="I200" s="6">
        <f t="shared" si="79"/>
        <v>0.23874510234151072</v>
      </c>
      <c r="J200" s="6">
        <f t="shared" si="95"/>
        <v>0.13410319579333602</v>
      </c>
      <c r="K200" s="9"/>
      <c r="L200" s="15">
        <f t="shared" si="96"/>
        <v>0.17899999999999999</v>
      </c>
      <c r="M200" s="6">
        <f t="shared" si="102"/>
        <v>0.22839838657635392</v>
      </c>
      <c r="N200" s="15">
        <f t="shared" si="80"/>
        <v>1.137995144881599</v>
      </c>
      <c r="O200" s="15">
        <f t="shared" si="81"/>
        <v>0.35162803386505109</v>
      </c>
      <c r="P200" s="15">
        <f t="shared" si="97"/>
        <v>1.137995144881599</v>
      </c>
      <c r="Q200" s="15">
        <f t="shared" si="98"/>
        <v>0.17899999999999999</v>
      </c>
      <c r="S200" s="28">
        <f t="shared" si="99"/>
        <v>0.17899999999999999</v>
      </c>
      <c r="T200" s="19">
        <f t="shared" si="82"/>
        <v>0.35162803386505109</v>
      </c>
      <c r="U200" s="19">
        <f t="shared" si="83"/>
        <v>0.49727713440254123</v>
      </c>
      <c r="V200" s="19">
        <f t="shared" si="84"/>
        <v>0.70325606773010219</v>
      </c>
      <c r="W200" s="19">
        <f t="shared" si="85"/>
        <v>0.86130926222745841</v>
      </c>
      <c r="X200" s="19">
        <f t="shared" si="86"/>
        <v>0.99455426880508246</v>
      </c>
      <c r="Y200" s="19">
        <f t="shared" si="87"/>
        <v>1.1119454761803815</v>
      </c>
      <c r="Z200" s="19">
        <f t="shared" si="88"/>
        <v>1.2180752400396364</v>
      </c>
      <c r="AA200" s="19">
        <f t="shared" si="89"/>
        <v>1.3156716303079661</v>
      </c>
      <c r="AB200" s="19">
        <f t="shared" si="90"/>
        <v>1.4065121354602044</v>
      </c>
      <c r="AC200" s="19">
        <f t="shared" si="91"/>
        <v>1.4918314032076232</v>
      </c>
      <c r="AD200" s="19">
        <f t="shared" si="92"/>
        <v>1.5725283730337045</v>
      </c>
      <c r="AE200" s="19">
        <f t="shared" si="106"/>
        <v>1.137995144881599</v>
      </c>
      <c r="AF200" s="19">
        <f t="shared" si="106"/>
        <v>1.6093681678062925</v>
      </c>
      <c r="AG200" s="19">
        <f t="shared" si="106"/>
        <v>2.2759902897631981</v>
      </c>
      <c r="AH200" s="19">
        <f t="shared" si="106"/>
        <v>2.787507434724533</v>
      </c>
      <c r="AI200" s="19">
        <f t="shared" si="106"/>
        <v>3.2187363356125851</v>
      </c>
      <c r="AJ200" s="19">
        <f t="shared" si="106"/>
        <v>3.5986566240391586</v>
      </c>
      <c r="AK200" s="19">
        <f t="shared" si="106"/>
        <v>3.9421308194032703</v>
      </c>
      <c r="AL200" s="19">
        <f t="shared" si="106"/>
        <v>4.2579879399591167</v>
      </c>
      <c r="AM200" s="19">
        <f t="shared" si="106"/>
        <v>4.5519805795263961</v>
      </c>
      <c r="AN200" s="19">
        <f t="shared" si="106"/>
        <v>4.828104503418877</v>
      </c>
      <c r="AO200" s="19">
        <f t="shared" si="106"/>
        <v>5.089269004039954</v>
      </c>
      <c r="AP200" s="43">
        <f t="shared" si="93"/>
        <v>0.17899999999999999</v>
      </c>
    </row>
    <row r="201" spans="1:42" x14ac:dyDescent="0.25">
      <c r="A201" s="15">
        <v>0.18</v>
      </c>
      <c r="B201" s="6">
        <f t="shared" si="100"/>
        <v>1.7525961223366811</v>
      </c>
      <c r="C201" s="6">
        <f t="shared" si="74"/>
        <v>9.6134529933374444E-2</v>
      </c>
      <c r="D201" s="6">
        <f t="shared" si="94"/>
        <v>0.87629806116834053</v>
      </c>
      <c r="E201" s="6">
        <f t="shared" si="75"/>
        <v>0.76837490849194179</v>
      </c>
      <c r="F201" s="6">
        <f t="shared" si="76"/>
        <v>0.12511409322573244</v>
      </c>
      <c r="G201" s="6">
        <f t="shared" si="77"/>
        <v>0.2425570466128662</v>
      </c>
      <c r="H201" s="6">
        <f t="shared" si="78"/>
        <v>0.12240228512569855</v>
      </c>
      <c r="I201" s="6">
        <f t="shared" si="79"/>
        <v>0.24011081662038106</v>
      </c>
      <c r="J201" s="6">
        <f t="shared" si="95"/>
        <v>0.13557780128398114</v>
      </c>
      <c r="K201" s="9"/>
      <c r="L201" s="15">
        <f t="shared" si="96"/>
        <v>0.18</v>
      </c>
      <c r="M201" s="6">
        <f t="shared" si="102"/>
        <v>0.22916680196463332</v>
      </c>
      <c r="N201" s="15">
        <f t="shared" si="80"/>
        <v>1.1418237751719531</v>
      </c>
      <c r="O201" s="15">
        <f t="shared" si="81"/>
        <v>0.35565056173301784</v>
      </c>
      <c r="P201" s="15">
        <f t="shared" si="97"/>
        <v>1.1418237751719531</v>
      </c>
      <c r="Q201" s="15">
        <f t="shared" si="98"/>
        <v>0.18</v>
      </c>
      <c r="S201" s="28">
        <f t="shared" si="99"/>
        <v>0.18</v>
      </c>
      <c r="T201" s="19">
        <f t="shared" si="82"/>
        <v>0.35565056173301784</v>
      </c>
      <c r="U201" s="19">
        <f t="shared" si="83"/>
        <v>0.50296584786844367</v>
      </c>
      <c r="V201" s="19">
        <f t="shared" si="84"/>
        <v>0.71130112346603569</v>
      </c>
      <c r="W201" s="19">
        <f t="shared" si="85"/>
        <v>0.87116240298010283</v>
      </c>
      <c r="X201" s="19">
        <f t="shared" si="86"/>
        <v>1.0059316957368873</v>
      </c>
      <c r="Y201" s="19">
        <f t="shared" si="87"/>
        <v>1.1246658261946574</v>
      </c>
      <c r="Z201" s="19">
        <f t="shared" si="88"/>
        <v>1.232009685323997</v>
      </c>
      <c r="AA201" s="19">
        <f t="shared" si="89"/>
        <v>1.330722551418648</v>
      </c>
      <c r="AB201" s="19">
        <f t="shared" si="90"/>
        <v>1.4226022469320714</v>
      </c>
      <c r="AC201" s="19">
        <f t="shared" si="91"/>
        <v>1.5088975436053307</v>
      </c>
      <c r="AD201" s="19">
        <f t="shared" si="92"/>
        <v>1.5905176645420267</v>
      </c>
      <c r="AE201" s="19">
        <f t="shared" si="106"/>
        <v>1.1418237751719531</v>
      </c>
      <c r="AF201" s="19">
        <f t="shared" si="106"/>
        <v>1.6147826686882241</v>
      </c>
      <c r="AG201" s="19">
        <f t="shared" si="106"/>
        <v>2.2836475503439062</v>
      </c>
      <c r="AH201" s="19">
        <f t="shared" si="106"/>
        <v>2.796885625349665</v>
      </c>
      <c r="AI201" s="19">
        <f t="shared" si="106"/>
        <v>3.2295653373764481</v>
      </c>
      <c r="AJ201" s="19">
        <f t="shared" si="106"/>
        <v>3.6107638160753894</v>
      </c>
      <c r="AK201" s="19">
        <f t="shared" si="106"/>
        <v>3.9553935837758516</v>
      </c>
      <c r="AL201" s="19">
        <f t="shared" si="106"/>
        <v>4.2723133627662468</v>
      </c>
      <c r="AM201" s="19">
        <f t="shared" si="106"/>
        <v>4.5672951006878124</v>
      </c>
      <c r="AN201" s="19">
        <f t="shared" si="106"/>
        <v>4.8443480060646715</v>
      </c>
      <c r="AO201" s="19">
        <f t="shared" si="106"/>
        <v>5.1063911592198474</v>
      </c>
      <c r="AP201" s="43">
        <f t="shared" si="93"/>
        <v>0.18</v>
      </c>
    </row>
    <row r="202" spans="1:42" x14ac:dyDescent="0.25">
      <c r="A202" s="15">
        <v>0.18099999999999999</v>
      </c>
      <c r="B202" s="6">
        <f t="shared" si="100"/>
        <v>1.7577962893157235</v>
      </c>
      <c r="C202" s="6">
        <f t="shared" si="74"/>
        <v>9.6903736301412927E-2</v>
      </c>
      <c r="D202" s="6">
        <f t="shared" si="94"/>
        <v>0.87889814465786176</v>
      </c>
      <c r="E202" s="6">
        <f t="shared" si="75"/>
        <v>0.77003636277775867</v>
      </c>
      <c r="F202" s="6">
        <f t="shared" si="76"/>
        <v>0.12584306532207293</v>
      </c>
      <c r="G202" s="6">
        <f t="shared" si="77"/>
        <v>0.24392153266103644</v>
      </c>
      <c r="H202" s="6">
        <f t="shared" si="78"/>
        <v>0.12338166909154726</v>
      </c>
      <c r="I202" s="6">
        <f t="shared" si="79"/>
        <v>0.24147678449589899</v>
      </c>
      <c r="J202" s="6">
        <f t="shared" si="95"/>
        <v>0.13706015849365241</v>
      </c>
      <c r="K202" s="9"/>
      <c r="L202" s="15">
        <f t="shared" si="96"/>
        <v>0.18099999999999999</v>
      </c>
      <c r="M202" s="6">
        <f t="shared" si="102"/>
        <v>0.22993300569549552</v>
      </c>
      <c r="N202" s="15">
        <f t="shared" si="80"/>
        <v>1.1456413858774468</v>
      </c>
      <c r="O202" s="15">
        <f t="shared" si="81"/>
        <v>0.3596948556398929</v>
      </c>
      <c r="P202" s="15">
        <f t="shared" si="97"/>
        <v>1.1456413858774468</v>
      </c>
      <c r="Q202" s="15">
        <f t="shared" si="98"/>
        <v>0.18099999999999999</v>
      </c>
      <c r="S202" s="28">
        <f t="shared" si="99"/>
        <v>0.18099999999999999</v>
      </c>
      <c r="T202" s="19">
        <f t="shared" si="82"/>
        <v>0.3596948556398929</v>
      </c>
      <c r="U202" s="19">
        <f t="shared" si="83"/>
        <v>0.50868534316176905</v>
      </c>
      <c r="V202" s="19">
        <f t="shared" si="84"/>
        <v>0.71938971127978579</v>
      </c>
      <c r="W202" s="19">
        <f t="shared" si="85"/>
        <v>0.8810688594217938</v>
      </c>
      <c r="X202" s="19">
        <f t="shared" si="86"/>
        <v>1.0173706863235381</v>
      </c>
      <c r="Y202" s="19">
        <f t="shared" si="87"/>
        <v>1.1374550064675233</v>
      </c>
      <c r="Z202" s="19">
        <f t="shared" si="88"/>
        <v>1.2460195303788943</v>
      </c>
      <c r="AA202" s="19">
        <f t="shared" si="89"/>
        <v>1.3458549135895919</v>
      </c>
      <c r="AB202" s="19">
        <f t="shared" si="90"/>
        <v>1.4387794225595716</v>
      </c>
      <c r="AC202" s="19">
        <f t="shared" si="91"/>
        <v>1.5260560294853072</v>
      </c>
      <c r="AD202" s="19">
        <f t="shared" si="92"/>
        <v>1.6086042967355483</v>
      </c>
      <c r="AE202" s="19">
        <f t="shared" ref="AE202:AO211" si="107">$M202*AE$21^0.5/RMannings_n*(Diameter/1000)^(2/3)</f>
        <v>1.1456413858774468</v>
      </c>
      <c r="AF202" s="19">
        <f t="shared" si="107"/>
        <v>1.6201815855237938</v>
      </c>
      <c r="AG202" s="19">
        <f t="shared" si="107"/>
        <v>2.2912827717548936</v>
      </c>
      <c r="AH202" s="19">
        <f t="shared" si="107"/>
        <v>2.8062368236147113</v>
      </c>
      <c r="AI202" s="19">
        <f t="shared" si="107"/>
        <v>3.2403631710475875</v>
      </c>
      <c r="AJ202" s="19">
        <f t="shared" si="107"/>
        <v>3.6228361611245914</v>
      </c>
      <c r="AK202" s="19">
        <f t="shared" si="107"/>
        <v>3.9686181751867187</v>
      </c>
      <c r="AL202" s="19">
        <f t="shared" si="107"/>
        <v>4.2865975540622845</v>
      </c>
      <c r="AM202" s="19">
        <f t="shared" si="107"/>
        <v>4.5825655435097872</v>
      </c>
      <c r="AN202" s="19">
        <f t="shared" si="107"/>
        <v>4.8605447565713806</v>
      </c>
      <c r="AO202" s="19">
        <f t="shared" si="107"/>
        <v>5.1234640333180774</v>
      </c>
      <c r="AP202" s="43">
        <f t="shared" si="93"/>
        <v>0.18099999999999999</v>
      </c>
    </row>
    <row r="203" spans="1:42" x14ac:dyDescent="0.25">
      <c r="A203" s="15">
        <v>0.182</v>
      </c>
      <c r="B203" s="6">
        <f t="shared" si="100"/>
        <v>1.7629852778425419</v>
      </c>
      <c r="C203" s="6">
        <f t="shared" si="74"/>
        <v>9.7674599738767715E-2</v>
      </c>
      <c r="D203" s="6">
        <f t="shared" si="94"/>
        <v>0.88149263892127094</v>
      </c>
      <c r="E203" s="6">
        <f t="shared" si="75"/>
        <v>0.77168905655062903</v>
      </c>
      <c r="F203" s="6">
        <f t="shared" si="76"/>
        <v>0.12657248267244214</v>
      </c>
      <c r="G203" s="6">
        <f t="shared" si="77"/>
        <v>0.24528624133622107</v>
      </c>
      <c r="H203" s="6">
        <f t="shared" si="78"/>
        <v>0.12436316290357785</v>
      </c>
      <c r="I203" s="6">
        <f t="shared" si="79"/>
        <v>0.24284300716886728</v>
      </c>
      <c r="J203" s="6">
        <f t="shared" si="95"/>
        <v>0.13855026240604232</v>
      </c>
      <c r="K203" s="9"/>
      <c r="L203" s="15">
        <f t="shared" si="96"/>
        <v>0.182</v>
      </c>
      <c r="M203" s="6">
        <f t="shared" si="102"/>
        <v>0.23069701054313752</v>
      </c>
      <c r="N203" s="15">
        <f t="shared" si="80"/>
        <v>1.1494480406455263</v>
      </c>
      <c r="O203" s="15">
        <f t="shared" si="81"/>
        <v>0.36376088242142279</v>
      </c>
      <c r="P203" s="15">
        <f t="shared" si="97"/>
        <v>1.1494480406455263</v>
      </c>
      <c r="Q203" s="15">
        <f t="shared" si="98"/>
        <v>0.182</v>
      </c>
      <c r="S203" s="28">
        <f t="shared" si="99"/>
        <v>0.182</v>
      </c>
      <c r="T203" s="19">
        <f t="shared" si="82"/>
        <v>0.36376088242142279</v>
      </c>
      <c r="U203" s="19">
        <f t="shared" si="83"/>
        <v>0.51443557338118107</v>
      </c>
      <c r="V203" s="19">
        <f t="shared" si="84"/>
        <v>0.72752176484284559</v>
      </c>
      <c r="W203" s="19">
        <f t="shared" si="85"/>
        <v>0.89102855031703287</v>
      </c>
      <c r="X203" s="19">
        <f t="shared" si="86"/>
        <v>1.0288711467623621</v>
      </c>
      <c r="Y203" s="19">
        <f t="shared" si="87"/>
        <v>1.150312912124402</v>
      </c>
      <c r="Z203" s="19">
        <f t="shared" si="88"/>
        <v>1.2601046603199859</v>
      </c>
      <c r="AA203" s="19">
        <f t="shared" si="89"/>
        <v>1.3610685927315243</v>
      </c>
      <c r="AB203" s="19">
        <f t="shared" si="90"/>
        <v>1.4550435296856912</v>
      </c>
      <c r="AC203" s="19">
        <f t="shared" si="91"/>
        <v>1.5433067201435431</v>
      </c>
      <c r="AD203" s="19">
        <f t="shared" si="92"/>
        <v>1.6267881212992197</v>
      </c>
      <c r="AE203" s="19">
        <f t="shared" si="107"/>
        <v>1.1494480406455263</v>
      </c>
      <c r="AF203" s="19">
        <f t="shared" si="107"/>
        <v>1.6255650083240842</v>
      </c>
      <c r="AG203" s="19">
        <f t="shared" si="107"/>
        <v>2.2988960812910526</v>
      </c>
      <c r="AH203" s="19">
        <f t="shared" si="107"/>
        <v>2.8155611854234386</v>
      </c>
      <c r="AI203" s="19">
        <f t="shared" si="107"/>
        <v>3.2511300166481685</v>
      </c>
      <c r="AJ203" s="19">
        <f t="shared" si="107"/>
        <v>3.6348738604576636</v>
      </c>
      <c r="AK203" s="19">
        <f t="shared" si="107"/>
        <v>3.9818048141170963</v>
      </c>
      <c r="AL203" s="19">
        <f t="shared" si="107"/>
        <v>4.3008407519941683</v>
      </c>
      <c r="AM203" s="19">
        <f t="shared" si="107"/>
        <v>4.5977921625821052</v>
      </c>
      <c r="AN203" s="19">
        <f t="shared" si="107"/>
        <v>4.8766950249722525</v>
      </c>
      <c r="AO203" s="19">
        <f t="shared" si="107"/>
        <v>5.1404879109746773</v>
      </c>
      <c r="AP203" s="43">
        <f t="shared" si="93"/>
        <v>0.182</v>
      </c>
    </row>
    <row r="204" spans="1:42" x14ac:dyDescent="0.25">
      <c r="A204" s="15">
        <v>0.183</v>
      </c>
      <c r="B204" s="6">
        <f t="shared" si="100"/>
        <v>1.7681631944033742</v>
      </c>
      <c r="C204" s="6">
        <f t="shared" si="74"/>
        <v>9.844711151307392E-2</v>
      </c>
      <c r="D204" s="6">
        <f t="shared" si="94"/>
        <v>0.88408159720168711</v>
      </c>
      <c r="E204" s="6">
        <f t="shared" si="75"/>
        <v>0.77333304597695807</v>
      </c>
      <c r="F204" s="6">
        <f t="shared" si="76"/>
        <v>0.12730234667355364</v>
      </c>
      <c r="G204" s="6">
        <f t="shared" si="77"/>
        <v>0.24665117333677683</v>
      </c>
      <c r="H204" s="6">
        <f t="shared" si="78"/>
        <v>0.12534675544339804</v>
      </c>
      <c r="I204" s="6">
        <f t="shared" si="79"/>
        <v>0.24420948584818292</v>
      </c>
      <c r="J204" s="6">
        <f t="shared" si="95"/>
        <v>0.14004810800804326</v>
      </c>
      <c r="K204" s="9"/>
      <c r="L204" s="15">
        <f t="shared" si="96"/>
        <v>0.183</v>
      </c>
      <c r="M204" s="6">
        <f t="shared" si="102"/>
        <v>0.23145882911777296</v>
      </c>
      <c r="N204" s="15">
        <f t="shared" si="80"/>
        <v>1.1532438023065921</v>
      </c>
      <c r="O204" s="15">
        <f t="shared" si="81"/>
        <v>0.36784860871210057</v>
      </c>
      <c r="P204" s="15">
        <f t="shared" si="97"/>
        <v>1.1532438023065921</v>
      </c>
      <c r="Q204" s="15">
        <f t="shared" si="98"/>
        <v>0.183</v>
      </c>
      <c r="S204" s="28">
        <f t="shared" si="99"/>
        <v>0.183</v>
      </c>
      <c r="T204" s="19">
        <f t="shared" si="82"/>
        <v>0.36784860871210057</v>
      </c>
      <c r="U204" s="19">
        <f t="shared" si="83"/>
        <v>0.52021649134072656</v>
      </c>
      <c r="V204" s="19">
        <f t="shared" si="84"/>
        <v>0.73569721742420113</v>
      </c>
      <c r="W204" s="19">
        <f t="shared" si="85"/>
        <v>0.90104139393735316</v>
      </c>
      <c r="X204" s="19">
        <f t="shared" si="86"/>
        <v>1.0404329826814531</v>
      </c>
      <c r="Y204" s="19">
        <f t="shared" si="87"/>
        <v>1.1632394376542949</v>
      </c>
      <c r="Z204" s="19">
        <f t="shared" si="88"/>
        <v>1.2742649595657638</v>
      </c>
      <c r="AA204" s="19">
        <f t="shared" si="89"/>
        <v>1.3763634640021485</v>
      </c>
      <c r="AB204" s="19">
        <f t="shared" si="90"/>
        <v>1.4713944348484023</v>
      </c>
      <c r="AC204" s="19">
        <f t="shared" si="91"/>
        <v>1.5606494740221795</v>
      </c>
      <c r="AD204" s="19">
        <f t="shared" si="92"/>
        <v>1.6450689890179566</v>
      </c>
      <c r="AE204" s="19">
        <f t="shared" si="107"/>
        <v>1.1532438023065921</v>
      </c>
      <c r="AF204" s="19">
        <f t="shared" si="107"/>
        <v>1.6309330259446992</v>
      </c>
      <c r="AG204" s="19">
        <f t="shared" si="107"/>
        <v>2.3064876046131841</v>
      </c>
      <c r="AH204" s="19">
        <f t="shared" si="107"/>
        <v>2.8248588646782684</v>
      </c>
      <c r="AI204" s="19">
        <f t="shared" si="107"/>
        <v>3.2618660518893985</v>
      </c>
      <c r="AJ204" s="19">
        <f t="shared" si="107"/>
        <v>3.6468771127617745</v>
      </c>
      <c r="AK204" s="19">
        <f t="shared" si="107"/>
        <v>3.9949537182178716</v>
      </c>
      <c r="AL204" s="19">
        <f t="shared" si="107"/>
        <v>4.3150431916517276</v>
      </c>
      <c r="AM204" s="19">
        <f t="shared" si="107"/>
        <v>4.6129752092263683</v>
      </c>
      <c r="AN204" s="19">
        <f t="shared" si="107"/>
        <v>4.8927990778340966</v>
      </c>
      <c r="AO204" s="19">
        <f t="shared" si="107"/>
        <v>5.1574630731757374</v>
      </c>
      <c r="AP204" s="43">
        <f t="shared" si="93"/>
        <v>0.183</v>
      </c>
    </row>
    <row r="205" spans="1:42" x14ac:dyDescent="0.25">
      <c r="A205" s="15">
        <v>0.184</v>
      </c>
      <c r="B205" s="6">
        <f t="shared" si="100"/>
        <v>1.7733301440572848</v>
      </c>
      <c r="C205" s="6">
        <f t="shared" si="74"/>
        <v>9.9221262947746275E-2</v>
      </c>
      <c r="D205" s="6">
        <f t="shared" si="94"/>
        <v>0.88666507202864242</v>
      </c>
      <c r="E205" s="6">
        <f t="shared" si="75"/>
        <v>0.7749683864519894</v>
      </c>
      <c r="F205" s="6">
        <f t="shared" si="76"/>
        <v>0.12803265872819342</v>
      </c>
      <c r="G205" s="6">
        <f t="shared" si="77"/>
        <v>0.2480163293640967</v>
      </c>
      <c r="H205" s="6">
        <f t="shared" si="78"/>
        <v>0.12633243566363633</v>
      </c>
      <c r="I205" s="6">
        <f t="shared" si="79"/>
        <v>0.24557622175087374</v>
      </c>
      <c r="J205" s="6">
        <f t="shared" si="95"/>
        <v>0.14155369028978293</v>
      </c>
      <c r="K205" s="9"/>
      <c r="L205" s="15">
        <f t="shared" si="96"/>
        <v>0.184</v>
      </c>
      <c r="M205" s="6">
        <f t="shared" si="102"/>
        <v>0.23221847386857122</v>
      </c>
      <c r="N205" s="15">
        <f t="shared" si="80"/>
        <v>1.1570287328886399</v>
      </c>
      <c r="O205" s="15">
        <f t="shared" si="81"/>
        <v>0.37195800094669423</v>
      </c>
      <c r="P205" s="15">
        <f t="shared" si="97"/>
        <v>1.1570287328886399</v>
      </c>
      <c r="Q205" s="15">
        <f t="shared" si="98"/>
        <v>0.184</v>
      </c>
      <c r="S205" s="28">
        <f t="shared" si="99"/>
        <v>0.184</v>
      </c>
      <c r="T205" s="19">
        <f t="shared" si="82"/>
        <v>0.37195800094669423</v>
      </c>
      <c r="U205" s="19">
        <f t="shared" si="83"/>
        <v>0.52602804957199967</v>
      </c>
      <c r="V205" s="19">
        <f t="shared" si="84"/>
        <v>0.74391600189338847</v>
      </c>
      <c r="W205" s="19">
        <f t="shared" si="85"/>
        <v>0.91110730806506324</v>
      </c>
      <c r="X205" s="19">
        <f t="shared" si="86"/>
        <v>1.0520560991439993</v>
      </c>
      <c r="Y205" s="19">
        <f t="shared" si="87"/>
        <v>1.17623447691462</v>
      </c>
      <c r="Z205" s="19">
        <f t="shared" si="88"/>
        <v>1.2885003118428542</v>
      </c>
      <c r="AA205" s="19">
        <f t="shared" si="89"/>
        <v>1.3917394018118672</v>
      </c>
      <c r="AB205" s="19">
        <f t="shared" si="90"/>
        <v>1.4878320037867769</v>
      </c>
      <c r="AC205" s="19">
        <f t="shared" si="91"/>
        <v>1.5780841487159984</v>
      </c>
      <c r="AD205" s="19">
        <f t="shared" si="92"/>
        <v>1.6634467497834791</v>
      </c>
      <c r="AE205" s="19">
        <f t="shared" si="107"/>
        <v>1.1570287328886399</v>
      </c>
      <c r="AF205" s="19">
        <f t="shared" si="107"/>
        <v>1.6362857261064718</v>
      </c>
      <c r="AG205" s="19">
        <f t="shared" si="107"/>
        <v>2.3140574657772799</v>
      </c>
      <c r="AH205" s="19">
        <f t="shared" si="107"/>
        <v>2.8341300133161411</v>
      </c>
      <c r="AI205" s="19">
        <f t="shared" si="107"/>
        <v>3.2725714522129437</v>
      </c>
      <c r="AJ205" s="19">
        <f t="shared" si="107"/>
        <v>3.658846114186673</v>
      </c>
      <c r="AK205" s="19">
        <f t="shared" si="107"/>
        <v>4.0080651023603275</v>
      </c>
      <c r="AL205" s="19">
        <f t="shared" si="107"/>
        <v>4.3292051051224734</v>
      </c>
      <c r="AM205" s="19">
        <f t="shared" si="107"/>
        <v>4.6281149315545598</v>
      </c>
      <c r="AN205" s="19">
        <f t="shared" si="107"/>
        <v>4.9088571783194146</v>
      </c>
      <c r="AO205" s="19">
        <f t="shared" si="107"/>
        <v>5.1743897973188915</v>
      </c>
      <c r="AP205" s="43">
        <f t="shared" si="93"/>
        <v>0.184</v>
      </c>
    </row>
    <row r="206" spans="1:42" x14ac:dyDescent="0.25">
      <c r="A206" s="15">
        <v>0.185</v>
      </c>
      <c r="B206" s="6">
        <f t="shared" si="100"/>
        <v>1.7784862304635594</v>
      </c>
      <c r="C206" s="6">
        <f t="shared" si="74"/>
        <v>9.9997045421215208E-2</v>
      </c>
      <c r="D206" s="6">
        <f t="shared" si="94"/>
        <v>0.88924311523177968</v>
      </c>
      <c r="E206" s="6">
        <f t="shared" si="75"/>
        <v>0.77659513261415691</v>
      </c>
      <c r="F206" s="6">
        <f t="shared" si="76"/>
        <v>0.1287634202452537</v>
      </c>
      <c r="G206" s="6">
        <f t="shared" si="77"/>
        <v>0.24938171012262683</v>
      </c>
      <c r="H206" s="6">
        <f t="shared" si="78"/>
        <v>0.12732019258696944</v>
      </c>
      <c r="I206" s="6">
        <f t="shared" si="79"/>
        <v>0.24694321610213488</v>
      </c>
      <c r="J206" s="6">
        <f t="shared" si="95"/>
        <v>0.1430670042446601</v>
      </c>
      <c r="K206" s="9"/>
      <c r="L206" s="15">
        <f t="shared" si="96"/>
        <v>0.185</v>
      </c>
      <c r="M206" s="6">
        <f t="shared" si="102"/>
        <v>0.23297595708652655</v>
      </c>
      <c r="N206" s="15">
        <f t="shared" si="80"/>
        <v>1.1608028936315584</v>
      </c>
      <c r="O206" s="15">
        <f t="shared" si="81"/>
        <v>0.37608902536175171</v>
      </c>
      <c r="P206" s="15">
        <f t="shared" si="97"/>
        <v>1.1608028936315584</v>
      </c>
      <c r="Q206" s="15">
        <f t="shared" si="98"/>
        <v>0.185</v>
      </c>
      <c r="S206" s="28">
        <f t="shared" si="99"/>
        <v>0.185</v>
      </c>
      <c r="T206" s="19">
        <f t="shared" si="82"/>
        <v>0.37608902536175171</v>
      </c>
      <c r="U206" s="19">
        <f t="shared" si="83"/>
        <v>0.53187020032626831</v>
      </c>
      <c r="V206" s="19">
        <f t="shared" si="84"/>
        <v>0.75217805072350341</v>
      </c>
      <c r="W206" s="19">
        <f t="shared" si="85"/>
        <v>0.9212262099969335</v>
      </c>
      <c r="X206" s="19">
        <f t="shared" si="86"/>
        <v>1.0637404006525366</v>
      </c>
      <c r="Y206" s="19">
        <f t="shared" si="87"/>
        <v>1.1892979231359666</v>
      </c>
      <c r="Z206" s="19">
        <f t="shared" si="88"/>
        <v>1.3028106001912285</v>
      </c>
      <c r="AA206" s="19">
        <f t="shared" si="89"/>
        <v>1.4071962798294109</v>
      </c>
      <c r="AB206" s="19">
        <f t="shared" si="90"/>
        <v>1.5043561014470068</v>
      </c>
      <c r="AC206" s="19">
        <f t="shared" si="91"/>
        <v>1.5956106009788047</v>
      </c>
      <c r="AD206" s="19">
        <f t="shared" si="92"/>
        <v>1.681921252601039</v>
      </c>
      <c r="AE206" s="19">
        <f t="shared" si="107"/>
        <v>1.1608028936315584</v>
      </c>
      <c r="AF206" s="19">
        <f t="shared" si="107"/>
        <v>1.6416231954156835</v>
      </c>
      <c r="AG206" s="19">
        <f t="shared" si="107"/>
        <v>2.3216057872631168</v>
      </c>
      <c r="AH206" s="19">
        <f t="shared" si="107"/>
        <v>2.8433747813435355</v>
      </c>
      <c r="AI206" s="19">
        <f t="shared" si="107"/>
        <v>3.2832463908313669</v>
      </c>
      <c r="AJ206" s="19">
        <f t="shared" si="107"/>
        <v>3.6707810583898888</v>
      </c>
      <c r="AK206" s="19">
        <f t="shared" si="107"/>
        <v>4.0211391786856616</v>
      </c>
      <c r="AL206" s="19">
        <f t="shared" si="107"/>
        <v>4.343326721545087</v>
      </c>
      <c r="AM206" s="19">
        <f t="shared" si="107"/>
        <v>4.6432115745262337</v>
      </c>
      <c r="AN206" s="19">
        <f t="shared" si="107"/>
        <v>4.9248695862470502</v>
      </c>
      <c r="AO206" s="19">
        <f t="shared" si="107"/>
        <v>5.191268357277246</v>
      </c>
      <c r="AP206" s="43">
        <f t="shared" si="93"/>
        <v>0.185</v>
      </c>
    </row>
    <row r="207" spans="1:42" x14ac:dyDescent="0.25">
      <c r="A207" s="15">
        <v>0.186</v>
      </c>
      <c r="B207" s="6">
        <f t="shared" si="100"/>
        <v>1.783631555908433</v>
      </c>
      <c r="C207" s="6">
        <f t="shared" si="74"/>
        <v>0.10077445036617694</v>
      </c>
      <c r="D207" s="6">
        <f t="shared" si="94"/>
        <v>0.89181577795421652</v>
      </c>
      <c r="E207" s="6">
        <f t="shared" si="75"/>
        <v>0.77821333835909035</v>
      </c>
      <c r="F207" s="6">
        <f t="shared" si="76"/>
        <v>0.12949463263976679</v>
      </c>
      <c r="G207" s="6">
        <f t="shared" si="77"/>
        <v>0.2507473163198834</v>
      </c>
      <c r="H207" s="6">
        <f t="shared" si="78"/>
        <v>0.12831001530516739</v>
      </c>
      <c r="I207" s="6">
        <f t="shared" si="79"/>
        <v>0.24831047013536522</v>
      </c>
      <c r="J207" s="6">
        <f t="shared" si="95"/>
        <v>0.14458804486938015</v>
      </c>
      <c r="K207" s="9"/>
      <c r="L207" s="15">
        <f t="shared" si="96"/>
        <v>0.186</v>
      </c>
      <c r="M207" s="6">
        <f t="shared" si="102"/>
        <v>0.23373129090726119</v>
      </c>
      <c r="N207" s="15">
        <f t="shared" si="80"/>
        <v>1.1645663450010959</v>
      </c>
      <c r="O207" s="15">
        <f t="shared" si="81"/>
        <v>0.38024164799708304</v>
      </c>
      <c r="P207" s="15">
        <f t="shared" si="97"/>
        <v>1.1645663450010959</v>
      </c>
      <c r="Q207" s="15">
        <f t="shared" si="98"/>
        <v>0.186</v>
      </c>
      <c r="S207" s="28">
        <f t="shared" si="99"/>
        <v>0.186</v>
      </c>
      <c r="T207" s="19">
        <f t="shared" si="82"/>
        <v>0.38024164799708304</v>
      </c>
      <c r="U207" s="19">
        <f t="shared" si="83"/>
        <v>0.53774289557657129</v>
      </c>
      <c r="V207" s="19">
        <f t="shared" si="84"/>
        <v>0.76048329599416609</v>
      </c>
      <c r="W207" s="19">
        <f t="shared" si="85"/>
        <v>0.93139801654782672</v>
      </c>
      <c r="X207" s="19">
        <f t="shared" si="86"/>
        <v>1.0754857911531426</v>
      </c>
      <c r="Y207" s="19">
        <f t="shared" si="87"/>
        <v>1.2024296689267842</v>
      </c>
      <c r="Z207" s="19">
        <f t="shared" si="88"/>
        <v>1.317195706969337</v>
      </c>
      <c r="AA207" s="19">
        <f t="shared" si="89"/>
        <v>1.422733970987383</v>
      </c>
      <c r="AB207" s="19">
        <f t="shared" si="90"/>
        <v>1.5209665919883322</v>
      </c>
      <c r="AC207" s="19">
        <f t="shared" si="91"/>
        <v>1.6132286867297139</v>
      </c>
      <c r="AD207" s="19">
        <f t="shared" si="92"/>
        <v>1.7004923455960492</v>
      </c>
      <c r="AE207" s="19">
        <f t="shared" si="107"/>
        <v>1.1645663450010959</v>
      </c>
      <c r="AF207" s="19">
        <f t="shared" si="107"/>
        <v>1.6469455193838147</v>
      </c>
      <c r="AG207" s="19">
        <f t="shared" si="107"/>
        <v>2.3291326900021918</v>
      </c>
      <c r="AH207" s="19">
        <f t="shared" si="107"/>
        <v>2.8525933168706805</v>
      </c>
      <c r="AI207" s="19">
        <f t="shared" si="107"/>
        <v>3.2938910387676295</v>
      </c>
      <c r="AJ207" s="19">
        <f t="shared" si="107"/>
        <v>3.6826821365809073</v>
      </c>
      <c r="AK207" s="19">
        <f t="shared" si="107"/>
        <v>4.034176156653368</v>
      </c>
      <c r="AL207" s="19">
        <f t="shared" si="107"/>
        <v>4.3574082671616816</v>
      </c>
      <c r="AM207" s="19">
        <f t="shared" si="107"/>
        <v>4.6582653800043836</v>
      </c>
      <c r="AN207" s="19">
        <f t="shared" si="107"/>
        <v>4.9408365581514442</v>
      </c>
      <c r="AO207" s="19">
        <f t="shared" si="107"/>
        <v>5.2080990234618465</v>
      </c>
      <c r="AP207" s="43">
        <f t="shared" si="93"/>
        <v>0.186</v>
      </c>
    </row>
    <row r="208" spans="1:42" x14ac:dyDescent="0.25">
      <c r="A208" s="15">
        <v>0.187</v>
      </c>
      <c r="B208" s="6">
        <f t="shared" si="100"/>
        <v>1.7887662213311735</v>
      </c>
      <c r="C208" s="6">
        <f t="shared" si="74"/>
        <v>0.10155346926885775</v>
      </c>
      <c r="D208" s="6">
        <f t="shared" si="94"/>
        <v>0.89438311066558673</v>
      </c>
      <c r="E208" s="6">
        <f t="shared" si="75"/>
        <v>0.7798230568532839</v>
      </c>
      <c r="F208" s="6">
        <f t="shared" si="76"/>
        <v>0.13022629733293978</v>
      </c>
      <c r="G208" s="6">
        <f t="shared" si="77"/>
        <v>0.25211314866646989</v>
      </c>
      <c r="H208" s="6">
        <f t="shared" si="78"/>
        <v>0.12930189297815678</v>
      </c>
      <c r="I208" s="6">
        <f t="shared" si="79"/>
        <v>0.24967798509220407</v>
      </c>
      <c r="J208" s="6">
        <f t="shared" si="95"/>
        <v>0.14611680716399192</v>
      </c>
      <c r="K208" s="9"/>
      <c r="L208" s="15">
        <f t="shared" si="96"/>
        <v>0.187</v>
      </c>
      <c r="M208" s="6">
        <f t="shared" si="102"/>
        <v>0.23448448731376312</v>
      </c>
      <c r="N208" s="15">
        <f t="shared" si="80"/>
        <v>1.1683191467024989</v>
      </c>
      <c r="O208" s="15">
        <f t="shared" si="81"/>
        <v>0.3844158346972199</v>
      </c>
      <c r="P208" s="15">
        <f t="shared" si="97"/>
        <v>1.1683191467024989</v>
      </c>
      <c r="Q208" s="15">
        <f t="shared" si="98"/>
        <v>0.187</v>
      </c>
      <c r="S208" s="28">
        <f t="shared" si="99"/>
        <v>0.187</v>
      </c>
      <c r="T208" s="19">
        <f t="shared" si="82"/>
        <v>0.3844158346972199</v>
      </c>
      <c r="U208" s="19">
        <f t="shared" si="83"/>
        <v>0.54364608701978223</v>
      </c>
      <c r="V208" s="19">
        <f t="shared" si="84"/>
        <v>0.76883166939443981</v>
      </c>
      <c r="W208" s="19">
        <f t="shared" si="85"/>
        <v>0.94162264405427387</v>
      </c>
      <c r="X208" s="19">
        <f t="shared" si="86"/>
        <v>1.0872921740395645</v>
      </c>
      <c r="Y208" s="19">
        <f t="shared" si="87"/>
        <v>1.2156296062779992</v>
      </c>
      <c r="Z208" s="19">
        <f t="shared" si="88"/>
        <v>1.3316555138591677</v>
      </c>
      <c r="AA208" s="19">
        <f t="shared" si="89"/>
        <v>1.4383523474877236</v>
      </c>
      <c r="AB208" s="19">
        <f t="shared" si="90"/>
        <v>1.5376633387888796</v>
      </c>
      <c r="AC208" s="19">
        <f t="shared" si="91"/>
        <v>1.630938261059347</v>
      </c>
      <c r="AD208" s="19">
        <f t="shared" si="92"/>
        <v>1.7191598760206122</v>
      </c>
      <c r="AE208" s="19">
        <f t="shared" si="107"/>
        <v>1.1683191467024989</v>
      </c>
      <c r="AF208" s="19">
        <f t="shared" si="107"/>
        <v>1.6522527824468358</v>
      </c>
      <c r="AG208" s="19">
        <f t="shared" si="107"/>
        <v>2.3366382934049978</v>
      </c>
      <c r="AH208" s="19">
        <f t="shared" si="107"/>
        <v>2.8617857661449664</v>
      </c>
      <c r="AI208" s="19">
        <f t="shared" si="107"/>
        <v>3.3045055648936716</v>
      </c>
      <c r="AJ208" s="19">
        <f t="shared" si="107"/>
        <v>3.694549537564296</v>
      </c>
      <c r="AK208" s="19">
        <f t="shared" si="107"/>
        <v>4.0471762430884901</v>
      </c>
      <c r="AL208" s="19">
        <f t="shared" si="107"/>
        <v>4.3714499653688339</v>
      </c>
      <c r="AM208" s="19">
        <f t="shared" si="107"/>
        <v>4.6732765868099957</v>
      </c>
      <c r="AN208" s="19">
        <f t="shared" si="107"/>
        <v>4.9567583473405081</v>
      </c>
      <c r="AO208" s="19">
        <f t="shared" si="107"/>
        <v>5.2248820628826742</v>
      </c>
      <c r="AP208" s="43">
        <f t="shared" si="93"/>
        <v>0.187</v>
      </c>
    </row>
    <row r="209" spans="1:42" x14ac:dyDescent="0.25">
      <c r="A209" s="15">
        <v>0.188</v>
      </c>
      <c r="B209" s="6">
        <f t="shared" si="100"/>
        <v>1.7938903263495343</v>
      </c>
      <c r="C209" s="6">
        <f t="shared" si="74"/>
        <v>0.10233409366829131</v>
      </c>
      <c r="D209" s="6">
        <f t="shared" si="94"/>
        <v>0.89694516317476713</v>
      </c>
      <c r="E209" s="6">
        <f t="shared" si="75"/>
        <v>0.78142434054743892</v>
      </c>
      <c r="F209" s="6">
        <f t="shared" si="76"/>
        <v>0.13095841575218858</v>
      </c>
      <c r="G209" s="6">
        <f t="shared" si="77"/>
        <v>0.25347920787609429</v>
      </c>
      <c r="H209" s="6">
        <f t="shared" si="78"/>
        <v>0.13029581483310074</v>
      </c>
      <c r="I209" s="6">
        <f t="shared" si="79"/>
        <v>0.25104576222256775</v>
      </c>
      <c r="J209" s="6">
        <f t="shared" si="95"/>
        <v>0.14765328613192369</v>
      </c>
      <c r="K209" s="9"/>
      <c r="L209" s="15">
        <f t="shared" si="96"/>
        <v>0.188</v>
      </c>
      <c r="M209" s="6">
        <f t="shared" si="102"/>
        <v>0.23523555813906077</v>
      </c>
      <c r="N209" s="15">
        <f t="shared" si="80"/>
        <v>1.1720613576938417</v>
      </c>
      <c r="O209" s="15">
        <f t="shared" si="81"/>
        <v>0.38861155111285317</v>
      </c>
      <c r="P209" s="15">
        <f t="shared" si="97"/>
        <v>1.1720613576938417</v>
      </c>
      <c r="Q209" s="15">
        <f t="shared" si="98"/>
        <v>0.188</v>
      </c>
      <c r="S209" s="28">
        <f t="shared" si="99"/>
        <v>0.188</v>
      </c>
      <c r="T209" s="19">
        <f t="shared" si="82"/>
        <v>0.38861155111285317</v>
      </c>
      <c r="U209" s="19">
        <f t="shared" si="83"/>
        <v>0.54957972607864214</v>
      </c>
      <c r="V209" s="19">
        <f t="shared" si="84"/>
        <v>0.77722310222570634</v>
      </c>
      <c r="W209" s="19">
        <f t="shared" si="85"/>
        <v>0.9519000083779946</v>
      </c>
      <c r="X209" s="19">
        <f t="shared" si="86"/>
        <v>1.0991594521572843</v>
      </c>
      <c r="Y209" s="19">
        <f t="shared" si="87"/>
        <v>1.228897626567558</v>
      </c>
      <c r="Z209" s="19">
        <f t="shared" si="88"/>
        <v>1.3461899018712229</v>
      </c>
      <c r="AA209" s="19">
        <f t="shared" si="89"/>
        <v>1.4540512808070862</v>
      </c>
      <c r="AB209" s="19">
        <f t="shared" si="90"/>
        <v>1.5544462044514127</v>
      </c>
      <c r="AC209" s="19">
        <f t="shared" si="91"/>
        <v>1.6487391782359269</v>
      </c>
      <c r="AD209" s="19">
        <f t="shared" si="92"/>
        <v>1.7379236902599473</v>
      </c>
      <c r="AE209" s="19">
        <f t="shared" si="107"/>
        <v>1.1720613576938417</v>
      </c>
      <c r="AF209" s="19">
        <f t="shared" si="107"/>
        <v>1.6575450679840542</v>
      </c>
      <c r="AG209" s="19">
        <f t="shared" si="107"/>
        <v>2.3441227153876834</v>
      </c>
      <c r="AH209" s="19">
        <f t="shared" si="107"/>
        <v>2.8709522735835908</v>
      </c>
      <c r="AI209" s="19">
        <f t="shared" si="107"/>
        <v>3.3150901359681084</v>
      </c>
      <c r="AJ209" s="19">
        <f t="shared" si="107"/>
        <v>3.7063834477818554</v>
      </c>
      <c r="AK209" s="19">
        <f t="shared" si="107"/>
        <v>4.0601396422277869</v>
      </c>
      <c r="AL209" s="19">
        <f t="shared" si="107"/>
        <v>4.3854520367674574</v>
      </c>
      <c r="AM209" s="19">
        <f t="shared" si="107"/>
        <v>4.6882454307753667</v>
      </c>
      <c r="AN209" s="19">
        <f t="shared" si="107"/>
        <v>4.9726352039521631</v>
      </c>
      <c r="AO209" s="19">
        <f t="shared" si="107"/>
        <v>5.2416177392082517</v>
      </c>
      <c r="AP209" s="43">
        <f t="shared" si="93"/>
        <v>0.188</v>
      </c>
    </row>
    <row r="210" spans="1:42" x14ac:dyDescent="0.25">
      <c r="A210" s="15">
        <v>0.189</v>
      </c>
      <c r="B210" s="6">
        <f t="shared" si="100"/>
        <v>1.7990039692846023</v>
      </c>
      <c r="C210" s="6">
        <f t="shared" si="74"/>
        <v>0.10311631515560958</v>
      </c>
      <c r="D210" s="6">
        <f t="shared" si="94"/>
        <v>0.89950198464230113</v>
      </c>
      <c r="E210" s="6">
        <f t="shared" si="75"/>
        <v>0.78301724118949001</v>
      </c>
      <c r="F210" s="6">
        <f t="shared" si="76"/>
        <v>0.13169098933117293</v>
      </c>
      <c r="G210" s="6">
        <f t="shared" si="77"/>
        <v>0.25484549466558648</v>
      </c>
      <c r="H210" s="6">
        <f t="shared" si="78"/>
        <v>0.13129177016349591</v>
      </c>
      <c r="I210" s="6">
        <f t="shared" si="79"/>
        <v>0.25241380278468628</v>
      </c>
      <c r="J210" s="6">
        <f t="shared" si="95"/>
        <v>0.14919747678002004</v>
      </c>
      <c r="K210" s="9"/>
      <c r="L210" s="15">
        <f t="shared" si="96"/>
        <v>0.189</v>
      </c>
      <c r="M210" s="6">
        <f t="shared" si="102"/>
        <v>0.23598451506883658</v>
      </c>
      <c r="N210" s="15">
        <f t="shared" si="80"/>
        <v>1.1757930361990458</v>
      </c>
      <c r="O210" s="15">
        <f t="shared" si="81"/>
        <v>0.39282876270224892</v>
      </c>
      <c r="P210" s="15">
        <f t="shared" si="97"/>
        <v>1.1757930361990458</v>
      </c>
      <c r="Q210" s="15">
        <f t="shared" si="98"/>
        <v>0.189</v>
      </c>
      <c r="S210" s="28">
        <f t="shared" si="99"/>
        <v>0.189</v>
      </c>
      <c r="T210" s="19">
        <f t="shared" si="82"/>
        <v>0.39282876270224892</v>
      </c>
      <c r="U210" s="19">
        <f t="shared" si="83"/>
        <v>0.55554376390376259</v>
      </c>
      <c r="V210" s="19">
        <f t="shared" si="84"/>
        <v>0.78565752540449785</v>
      </c>
      <c r="W210" s="19">
        <f t="shared" si="85"/>
        <v>0.9622300249093656</v>
      </c>
      <c r="X210" s="19">
        <f t="shared" si="86"/>
        <v>1.1110875278075252</v>
      </c>
      <c r="Y210" s="19">
        <f t="shared" si="87"/>
        <v>1.2422336205649069</v>
      </c>
      <c r="Z210" s="19">
        <f t="shared" si="88"/>
        <v>1.3607987513494262</v>
      </c>
      <c r="AA210" s="19">
        <f t="shared" si="89"/>
        <v>1.4698306417021374</v>
      </c>
      <c r="AB210" s="19">
        <f t="shared" si="90"/>
        <v>1.5713150508089957</v>
      </c>
      <c r="AC210" s="19">
        <f t="shared" si="91"/>
        <v>1.666631291711288</v>
      </c>
      <c r="AD210" s="19">
        <f t="shared" si="92"/>
        <v>1.7567836338387253</v>
      </c>
      <c r="AE210" s="19">
        <f t="shared" si="107"/>
        <v>1.1757930361990458</v>
      </c>
      <c r="AF210" s="19">
        <f t="shared" si="107"/>
        <v>1.6628224583365301</v>
      </c>
      <c r="AG210" s="19">
        <f t="shared" si="107"/>
        <v>2.3515860723980917</v>
      </c>
      <c r="AH210" s="19">
        <f t="shared" si="107"/>
        <v>2.8800929818054524</v>
      </c>
      <c r="AI210" s="19">
        <f t="shared" si="107"/>
        <v>3.3256449166730602</v>
      </c>
      <c r="AJ210" s="19">
        <f t="shared" si="107"/>
        <v>3.7181840513537927</v>
      </c>
      <c r="AK210" s="19">
        <f t="shared" si="107"/>
        <v>4.0730665557648393</v>
      </c>
      <c r="AL210" s="19">
        <f t="shared" si="107"/>
        <v>4.39941469921152</v>
      </c>
      <c r="AM210" s="19">
        <f t="shared" si="107"/>
        <v>4.7031721447961834</v>
      </c>
      <c r="AN210" s="19">
        <f t="shared" si="107"/>
        <v>4.9884673750095905</v>
      </c>
      <c r="AO210" s="19">
        <f t="shared" si="107"/>
        <v>5.2583063128238754</v>
      </c>
      <c r="AP210" s="43">
        <f t="shared" si="93"/>
        <v>0.189</v>
      </c>
    </row>
    <row r="211" spans="1:42" x14ac:dyDescent="0.25">
      <c r="A211" s="15">
        <v>0.19</v>
      </c>
      <c r="B211" s="6">
        <f t="shared" si="100"/>
        <v>1.8041072471850497</v>
      </c>
      <c r="C211" s="6">
        <f t="shared" si="74"/>
        <v>0.10390012537334642</v>
      </c>
      <c r="D211" s="6">
        <f t="shared" si="94"/>
        <v>0.90205362359252483</v>
      </c>
      <c r="E211" s="6">
        <f t="shared" si="75"/>
        <v>0.7846018098373212</v>
      </c>
      <c r="F211" s="6">
        <f t="shared" si="76"/>
        <v>0.13242401950983138</v>
      </c>
      <c r="G211" s="6">
        <f t="shared" si="77"/>
        <v>0.2562120097549157</v>
      </c>
      <c r="H211" s="6">
        <f t="shared" si="78"/>
        <v>0.13228974832828594</v>
      </c>
      <c r="I211" s="6">
        <f t="shared" si="79"/>
        <v>0.25378210804513995</v>
      </c>
      <c r="J211" s="6">
        <f t="shared" si="95"/>
        <v>0.15074937411857919</v>
      </c>
      <c r="K211" s="9"/>
      <c r="L211" s="15">
        <f t="shared" si="96"/>
        <v>0.19</v>
      </c>
      <c r="M211" s="6">
        <f t="shared" si="102"/>
        <v>0.23673136964398106</v>
      </c>
      <c r="N211" s="15">
        <f t="shared" si="80"/>
        <v>1.1795142397206078</v>
      </c>
      <c r="O211" s="15">
        <f t="shared" si="81"/>
        <v>0.39706743473264405</v>
      </c>
      <c r="P211" s="15">
        <f t="shared" si="97"/>
        <v>1.1795142397206078</v>
      </c>
      <c r="Q211" s="15">
        <f t="shared" si="98"/>
        <v>0.19</v>
      </c>
      <c r="S211" s="28">
        <f t="shared" si="99"/>
        <v>0.19</v>
      </c>
      <c r="T211" s="19">
        <f t="shared" si="82"/>
        <v>0.39706743473264405</v>
      </c>
      <c r="U211" s="19">
        <f t="shared" si="83"/>
        <v>0.56153815137559904</v>
      </c>
      <c r="V211" s="19">
        <f t="shared" si="84"/>
        <v>0.79413486946528811</v>
      </c>
      <c r="W211" s="19">
        <f t="shared" si="85"/>
        <v>0.97261260857084086</v>
      </c>
      <c r="X211" s="19">
        <f t="shared" si="86"/>
        <v>1.1230763027511981</v>
      </c>
      <c r="Y211" s="19">
        <f t="shared" si="87"/>
        <v>1.2556374784354065</v>
      </c>
      <c r="Z211" s="19">
        <f t="shared" si="88"/>
        <v>1.3754819419759574</v>
      </c>
      <c r="AA211" s="19">
        <f t="shared" si="89"/>
        <v>1.4856903002147779</v>
      </c>
      <c r="AB211" s="19">
        <f t="shared" si="90"/>
        <v>1.5882697389305762</v>
      </c>
      <c r="AC211" s="19">
        <f t="shared" si="91"/>
        <v>1.6846144541267969</v>
      </c>
      <c r="AD211" s="19">
        <f t="shared" si="92"/>
        <v>1.7757395514273067</v>
      </c>
      <c r="AE211" s="19">
        <f t="shared" si="107"/>
        <v>1.1795142397206078</v>
      </c>
      <c r="AF211" s="19">
        <f t="shared" si="107"/>
        <v>1.6680850348250738</v>
      </c>
      <c r="AG211" s="19">
        <f t="shared" si="107"/>
        <v>2.3590284794412155</v>
      </c>
      <c r="AH211" s="19">
        <f t="shared" si="107"/>
        <v>2.8892080316623279</v>
      </c>
      <c r="AI211" s="19">
        <f t="shared" si="107"/>
        <v>3.3361700696501475</v>
      </c>
      <c r="AJ211" s="19">
        <f t="shared" si="107"/>
        <v>3.7299515301189685</v>
      </c>
      <c r="AK211" s="19">
        <f t="shared" si="107"/>
        <v>4.0859571828941386</v>
      </c>
      <c r="AL211" s="19">
        <f t="shared" si="107"/>
        <v>4.4133381678556622</v>
      </c>
      <c r="AM211" s="19">
        <f t="shared" si="107"/>
        <v>4.718056958882431</v>
      </c>
      <c r="AN211" s="19">
        <f t="shared" si="107"/>
        <v>5.004255104475221</v>
      </c>
      <c r="AO211" s="19">
        <f t="shared" si="107"/>
        <v>5.2749480408885239</v>
      </c>
      <c r="AP211" s="43">
        <f t="shared" si="93"/>
        <v>0.19</v>
      </c>
    </row>
    <row r="212" spans="1:42" x14ac:dyDescent="0.25">
      <c r="A212" s="15">
        <v>0.191</v>
      </c>
      <c r="B212" s="6">
        <f t="shared" si="100"/>
        <v>1.8092002558508151</v>
      </c>
      <c r="C212" s="6">
        <f t="shared" si="74"/>
        <v>0.10468551601475365</v>
      </c>
      <c r="D212" s="6">
        <f t="shared" si="94"/>
        <v>0.90460012792540756</v>
      </c>
      <c r="E212" s="6">
        <f t="shared" si="75"/>
        <v>0.78617809687118601</v>
      </c>
      <c r="F212" s="6">
        <f t="shared" si="76"/>
        <v>0.13315750773441631</v>
      </c>
      <c r="G212" s="6">
        <f t="shared" si="77"/>
        <v>0.25757875386720819</v>
      </c>
      <c r="H212" s="6">
        <f t="shared" si="78"/>
        <v>0.13328973875099051</v>
      </c>
      <c r="I212" s="6">
        <f t="shared" si="79"/>
        <v>0.2551506792788964</v>
      </c>
      <c r="J212" s="6">
        <f t="shared" si="95"/>
        <v>0.15230897316138989</v>
      </c>
      <c r="K212" s="9"/>
      <c r="L212" s="15">
        <f t="shared" si="96"/>
        <v>0.191</v>
      </c>
      <c r="M212" s="6">
        <f t="shared" si="102"/>
        <v>0.23747613326308847</v>
      </c>
      <c r="N212" s="15">
        <f t="shared" si="80"/>
        <v>1.1832250250520329</v>
      </c>
      <c r="O212" s="15">
        <f t="shared" si="81"/>
        <v>0.40132753228161971</v>
      </c>
      <c r="P212" s="15">
        <f t="shared" si="97"/>
        <v>1.1832250250520329</v>
      </c>
      <c r="Q212" s="15">
        <f t="shared" si="98"/>
        <v>0.191</v>
      </c>
      <c r="S212" s="28">
        <f t="shared" si="99"/>
        <v>0.191</v>
      </c>
      <c r="T212" s="19">
        <f t="shared" si="82"/>
        <v>0.40132753228161971</v>
      </c>
      <c r="U212" s="19">
        <f t="shared" si="83"/>
        <v>0.56756283910639282</v>
      </c>
      <c r="V212" s="19">
        <f t="shared" si="84"/>
        <v>0.80265506456323943</v>
      </c>
      <c r="W212" s="19">
        <f t="shared" si="85"/>
        <v>0.98304767382031233</v>
      </c>
      <c r="X212" s="19">
        <f t="shared" si="86"/>
        <v>1.1351256782127856</v>
      </c>
      <c r="Y212" s="19">
        <f t="shared" si="87"/>
        <v>1.2691090897446702</v>
      </c>
      <c r="Z212" s="19">
        <f t="shared" si="88"/>
        <v>1.3902393527760084</v>
      </c>
      <c r="AA212" s="19">
        <f t="shared" si="89"/>
        <v>1.5016301256772802</v>
      </c>
      <c r="AB212" s="19">
        <f t="shared" si="90"/>
        <v>1.6053101291264789</v>
      </c>
      <c r="AC212" s="19">
        <f t="shared" si="91"/>
        <v>1.7026885173191781</v>
      </c>
      <c r="AD212" s="19">
        <f t="shared" si="92"/>
        <v>1.7947912868478859</v>
      </c>
      <c r="AE212" s="19">
        <f t="shared" ref="AE212:AO221" si="108">$M212*AE$21^0.5/RMannings_n*(Diameter/1000)^(2/3)</f>
        <v>1.1832250250520329</v>
      </c>
      <c r="AF212" s="19">
        <f t="shared" si="108"/>
        <v>1.6733328777678302</v>
      </c>
      <c r="AG212" s="19">
        <f t="shared" si="108"/>
        <v>2.3664500501040657</v>
      </c>
      <c r="AH212" s="19">
        <f t="shared" si="108"/>
        <v>2.8982975622693234</v>
      </c>
      <c r="AI212" s="19">
        <f t="shared" si="108"/>
        <v>3.3466657555356605</v>
      </c>
      <c r="AJ212" s="19">
        <f t="shared" si="108"/>
        <v>3.7416860636742144</v>
      </c>
      <c r="AK212" s="19">
        <f t="shared" si="108"/>
        <v>4.0988117203541581</v>
      </c>
      <c r="AL212" s="19">
        <f t="shared" si="108"/>
        <v>4.4272226552017218</v>
      </c>
      <c r="AM212" s="19">
        <f t="shared" si="108"/>
        <v>4.7329001002081315</v>
      </c>
      <c r="AN212" s="19">
        <f t="shared" si="108"/>
        <v>5.0199986333034907</v>
      </c>
      <c r="AO212" s="19">
        <f t="shared" si="108"/>
        <v>5.2915431773904746</v>
      </c>
      <c r="AP212" s="43">
        <f t="shared" si="93"/>
        <v>0.191</v>
      </c>
    </row>
    <row r="213" spans="1:42" x14ac:dyDescent="0.25">
      <c r="A213" s="15">
        <v>0.192</v>
      </c>
      <c r="B213" s="6">
        <f t="shared" si="100"/>
        <v>1.8142830898562259</v>
      </c>
      <c r="C213" s="6">
        <f t="shared" si="74"/>
        <v>0.10547247882312966</v>
      </c>
      <c r="D213" s="6">
        <f t="shared" si="94"/>
        <v>0.90714154492811294</v>
      </c>
      <c r="E213" s="6">
        <f t="shared" si="75"/>
        <v>0.78774615200583498</v>
      </c>
      <c r="F213" s="6">
        <f t="shared" si="76"/>
        <v>0.13389145545752967</v>
      </c>
      <c r="G213" s="6">
        <f t="shared" si="77"/>
        <v>0.25894572772876484</v>
      </c>
      <c r="H213" s="6">
        <f t="shared" si="78"/>
        <v>0.13429173091885069</v>
      </c>
      <c r="I213" s="6">
        <f t="shared" si="79"/>
        <v>0.25651951776934689</v>
      </c>
      <c r="J213" s="6">
        <f t="shared" si="95"/>
        <v>0.15387626892576955</v>
      </c>
      <c r="K213" s="9"/>
      <c r="L213" s="15">
        <f t="shared" si="96"/>
        <v>0.192</v>
      </c>
      <c r="M213" s="6">
        <f t="shared" si="102"/>
        <v>0.23821881718489685</v>
      </c>
      <c r="N213" s="15">
        <f t="shared" si="80"/>
        <v>1.1869254482899922</v>
      </c>
      <c r="O213" s="15">
        <f t="shared" si="81"/>
        <v>0.40560902023845558</v>
      </c>
      <c r="P213" s="15">
        <f t="shared" si="97"/>
        <v>1.1869254482899922</v>
      </c>
      <c r="Q213" s="15">
        <f t="shared" si="98"/>
        <v>0.192</v>
      </c>
      <c r="S213" s="28">
        <f t="shared" si="99"/>
        <v>0.192</v>
      </c>
      <c r="T213" s="19">
        <f t="shared" si="82"/>
        <v>0.40560902023845558</v>
      </c>
      <c r="U213" s="19">
        <f t="shared" si="83"/>
        <v>0.57361777744208731</v>
      </c>
      <c r="V213" s="19">
        <f t="shared" si="84"/>
        <v>0.81121804047691115</v>
      </c>
      <c r="W213" s="19">
        <f t="shared" si="85"/>
        <v>0.99353513465443177</v>
      </c>
      <c r="X213" s="19">
        <f t="shared" si="86"/>
        <v>1.1472355548841746</v>
      </c>
      <c r="Y213" s="19">
        <f t="shared" si="87"/>
        <v>1.2826483434628524</v>
      </c>
      <c r="Z213" s="19">
        <f t="shared" si="88"/>
        <v>1.4050708621224766</v>
      </c>
      <c r="AA213" s="19">
        <f t="shared" si="89"/>
        <v>1.517649986717359</v>
      </c>
      <c r="AB213" s="19">
        <f t="shared" si="90"/>
        <v>1.6224360809538223</v>
      </c>
      <c r="AC213" s="19">
        <f t="shared" si="91"/>
        <v>1.7208533323262614</v>
      </c>
      <c r="AD213" s="19">
        <f t="shared" si="92"/>
        <v>1.8139386830805497</v>
      </c>
      <c r="AE213" s="19">
        <f t="shared" si="108"/>
        <v>1.1869254482899922</v>
      </c>
      <c r="AF213" s="19">
        <f t="shared" si="108"/>
        <v>1.6785660664974731</v>
      </c>
      <c r="AG213" s="19">
        <f t="shared" si="108"/>
        <v>2.3738508965799845</v>
      </c>
      <c r="AH213" s="19">
        <f t="shared" si="108"/>
        <v>2.9073617110346617</v>
      </c>
      <c r="AI213" s="19">
        <f t="shared" si="108"/>
        <v>3.3571321329949462</v>
      </c>
      <c r="AJ213" s="19">
        <f t="shared" si="108"/>
        <v>3.7533878294127816</v>
      </c>
      <c r="AK213" s="19">
        <f t="shared" si="108"/>
        <v>4.1116303624694659</v>
      </c>
      <c r="AL213" s="19">
        <f t="shared" si="108"/>
        <v>4.4410683711442225</v>
      </c>
      <c r="AM213" s="19">
        <f t="shared" si="108"/>
        <v>4.747701793159969</v>
      </c>
      <c r="AN213" s="19">
        <f t="shared" si="108"/>
        <v>5.0356981994924181</v>
      </c>
      <c r="AO213" s="19">
        <f t="shared" si="108"/>
        <v>5.3080919732016696</v>
      </c>
      <c r="AP213" s="43">
        <f t="shared" si="93"/>
        <v>0.192</v>
      </c>
    </row>
    <row r="214" spans="1:42" x14ac:dyDescent="0.25">
      <c r="A214" s="15">
        <v>0.193</v>
      </c>
      <c r="B214" s="6">
        <f t="shared" si="100"/>
        <v>1.8193558425725778</v>
      </c>
      <c r="C214" s="6">
        <f t="shared" ref="C214:C277" si="109">$B214/8+($A214/2-0.25)*SIN($B214/2)</f>
        <v>0.10626100559115975</v>
      </c>
      <c r="D214" s="6">
        <f t="shared" si="94"/>
        <v>0.90967792128628888</v>
      </c>
      <c r="E214" s="6">
        <f t="shared" ref="E214:E277" si="110">SIN(B214/2)</f>
        <v>0.78930602430236141</v>
      </c>
      <c r="F214" s="6">
        <f t="shared" ref="F214:F277" si="111">C214/E214</f>
        <v>0.13462586413815852</v>
      </c>
      <c r="G214" s="6">
        <f t="shared" ref="G214:G277" si="112">A214+F214/2</f>
        <v>0.26031293206907924</v>
      </c>
      <c r="H214" s="6">
        <f t="shared" ref="H214:H277" si="113">C214/$C$1021</f>
        <v>0.13529571438198881</v>
      </c>
      <c r="I214" s="6">
        <f t="shared" ref="I214:I277" si="114">MAX($G214+K*(1.811*$J214)^M+SCorr*Slope,0)</f>
        <v>0.25788862480834379</v>
      </c>
      <c r="J214" s="6">
        <f t="shared" si="95"/>
        <v>0.15545125643260183</v>
      </c>
      <c r="K214" s="9"/>
      <c r="L214" s="15">
        <f t="shared" si="96"/>
        <v>0.193</v>
      </c>
      <c r="M214" s="6">
        <f t="shared" si="102"/>
        <v>0.23895943253067259</v>
      </c>
      <c r="N214" s="15">
        <f t="shared" ref="N214:N277" si="115">M214*(Slope^0.5)/(RMannings_n)*((Diameter/1000)^(2/3))</f>
        <v>1.1906155648462047</v>
      </c>
      <c r="O214" s="15">
        <f t="shared" ref="O214:O277" si="116">C214*N214*(Diameter/1000)^2</f>
        <v>0.40991186330546381</v>
      </c>
      <c r="P214" s="15">
        <f t="shared" si="97"/>
        <v>1.1906155648462047</v>
      </c>
      <c r="Q214" s="15">
        <f t="shared" si="98"/>
        <v>0.193</v>
      </c>
      <c r="S214" s="28">
        <f t="shared" si="99"/>
        <v>0.193</v>
      </c>
      <c r="T214" s="19">
        <f t="shared" ref="T214:T277" si="117">$C214*AE214*((Diameter/1000)^2)</f>
        <v>0.40991186330546381</v>
      </c>
      <c r="U214" s="19">
        <f t="shared" ref="U214:U277" si="118">$C214*AF214*((Diameter/1000)^2)</f>
        <v>0.57970291646421324</v>
      </c>
      <c r="V214" s="19">
        <f t="shared" ref="V214:V277" si="119">$C214*AG214*((Diameter/1000)^2)</f>
        <v>0.81982372661092762</v>
      </c>
      <c r="W214" s="19">
        <f t="shared" ref="W214:W277" si="120">$C214*AH214*((Diameter/1000)^2)</f>
        <v>1.0040749046118738</v>
      </c>
      <c r="X214" s="19">
        <f t="shared" ref="X214:X277" si="121">$C214*AI214*((Diameter/1000)^2)</f>
        <v>1.1594058329284265</v>
      </c>
      <c r="Y214" s="19">
        <f t="shared" ref="Y214:Y277" si="122">$C214*AJ214*((Diameter/1000)^2)</f>
        <v>1.2962551279688626</v>
      </c>
      <c r="Z214" s="19">
        <f t="shared" ref="Z214:Z277" si="123">$C214*AK214*((Diameter/1000)^2)</f>
        <v>1.4199763477405838</v>
      </c>
      <c r="AA214" s="19">
        <f t="shared" ref="AA214:AA277" si="124">$C214*AL214*((Diameter/1000)^2)</f>
        <v>1.533749751263159</v>
      </c>
      <c r="AB214" s="19">
        <f t="shared" ref="AB214:AB277" si="125">$C214*AM214*((Diameter/1000)^2)</f>
        <v>1.6396474532218552</v>
      </c>
      <c r="AC214" s="19">
        <f t="shared" ref="AC214:AC277" si="126">$C214*AN214*((Diameter/1000)^2)</f>
        <v>1.7391087493926396</v>
      </c>
      <c r="AD214" s="19">
        <f t="shared" ref="AD214:AD277" si="127">$C214*AO214*((Diameter/1000)^2)</f>
        <v>1.8331815822692374</v>
      </c>
      <c r="AE214" s="19">
        <f t="shared" si="108"/>
        <v>1.1906155648462047</v>
      </c>
      <c r="AF214" s="19">
        <f t="shared" si="108"/>
        <v>1.6837846793780058</v>
      </c>
      <c r="AG214" s="19">
        <f t="shared" si="108"/>
        <v>2.3812311296924094</v>
      </c>
      <c r="AH214" s="19">
        <f t="shared" si="108"/>
        <v>2.9164006136887779</v>
      </c>
      <c r="AI214" s="19">
        <f t="shared" si="108"/>
        <v>3.3675693587560116</v>
      </c>
      <c r="AJ214" s="19">
        <f t="shared" si="108"/>
        <v>3.765057002561909</v>
      </c>
      <c r="AK214" s="19">
        <f t="shared" si="108"/>
        <v>4.124413301191888</v>
      </c>
      <c r="AL214" s="19">
        <f t="shared" si="108"/>
        <v>4.4548755230148309</v>
      </c>
      <c r="AM214" s="19">
        <f t="shared" si="108"/>
        <v>4.7624622593848187</v>
      </c>
      <c r="AN214" s="19">
        <f t="shared" si="108"/>
        <v>5.0513540381340176</v>
      </c>
      <c r="AO214" s="19">
        <f t="shared" si="108"/>
        <v>5.3245946761308449</v>
      </c>
      <c r="AP214" s="43">
        <f t="shared" ref="AP214:AP277" si="128">S214</f>
        <v>0.193</v>
      </c>
    </row>
    <row r="215" spans="1:42" x14ac:dyDescent="0.25">
      <c r="A215" s="15">
        <v>0.19400000000000001</v>
      </c>
      <c r="B215" s="6">
        <f t="shared" si="100"/>
        <v>1.8244186061901901</v>
      </c>
      <c r="C215" s="6">
        <f t="shared" si="109"/>
        <v>0.10705108816026834</v>
      </c>
      <c r="D215" s="6">
        <f t="shared" ref="D215:D278" si="129">B215/2</f>
        <v>0.91220930309509507</v>
      </c>
      <c r="E215" s="6">
        <f t="shared" si="110"/>
        <v>0.79085776217977399</v>
      </c>
      <c r="F215" s="6">
        <f t="shared" si="111"/>
        <v>0.13536073524171088</v>
      </c>
      <c r="G215" s="6">
        <f t="shared" si="112"/>
        <v>0.26168036762085545</v>
      </c>
      <c r="H215" s="6">
        <f t="shared" si="113"/>
        <v>0.13630167875258384</v>
      </c>
      <c r="I215" s="6">
        <f t="shared" si="114"/>
        <v>0.25925800169623708</v>
      </c>
      <c r="J215" s="6">
        <f t="shared" ref="J215:J278" si="130">H215*(9.806*F215)^0.5</f>
        <v>0.15703393070637484</v>
      </c>
      <c r="K215" s="9"/>
      <c r="L215" s="15">
        <f t="shared" ref="L215:L278" si="131">A215</f>
        <v>0.19400000000000001</v>
      </c>
      <c r="M215" s="6">
        <f t="shared" si="102"/>
        <v>0.23969799028654251</v>
      </c>
      <c r="N215" s="15">
        <f t="shared" si="115"/>
        <v>1.1942954294590558</v>
      </c>
      <c r="O215" s="15">
        <f t="shared" si="116"/>
        <v>0.41423602599930326</v>
      </c>
      <c r="P215" s="15">
        <f t="shared" ref="P215:P278" si="132">N215</f>
        <v>1.1942954294590558</v>
      </c>
      <c r="Q215" s="15">
        <f t="shared" ref="Q215:Q278" si="133">L215</f>
        <v>0.19400000000000001</v>
      </c>
      <c r="S215" s="28">
        <f t="shared" ref="S215:S278" si="134">A215</f>
        <v>0.19400000000000001</v>
      </c>
      <c r="T215" s="19">
        <f t="shared" si="117"/>
        <v>0.41423602599930326</v>
      </c>
      <c r="U215" s="19">
        <f t="shared" si="118"/>
        <v>0.58581820599174872</v>
      </c>
      <c r="V215" s="19">
        <f t="shared" si="119"/>
        <v>0.82847205199860652</v>
      </c>
      <c r="W215" s="19">
        <f t="shared" si="120"/>
        <v>1.0146668967765593</v>
      </c>
      <c r="X215" s="19">
        <f t="shared" si="121"/>
        <v>1.1716364119834974</v>
      </c>
      <c r="Y215" s="19">
        <f t="shared" si="122"/>
        <v>1.3099293310545246</v>
      </c>
      <c r="Z215" s="19">
        <f t="shared" si="123"/>
        <v>1.4349556867124313</v>
      </c>
      <c r="AA215" s="19">
        <f t="shared" si="124"/>
        <v>1.5499292865481757</v>
      </c>
      <c r="AB215" s="19">
        <f t="shared" si="125"/>
        <v>1.656944103997213</v>
      </c>
      <c r="AC215" s="19">
        <f t="shared" si="126"/>
        <v>1.7574546179752459</v>
      </c>
      <c r="AD215" s="19">
        <f t="shared" si="127"/>
        <v>1.8525198257276245</v>
      </c>
      <c r="AE215" s="19">
        <f t="shared" si="108"/>
        <v>1.1942954294590558</v>
      </c>
      <c r="AF215" s="19">
        <f t="shared" si="108"/>
        <v>1.6889887938211967</v>
      </c>
      <c r="AG215" s="19">
        <f t="shared" si="108"/>
        <v>2.3885908589181115</v>
      </c>
      <c r="AH215" s="19">
        <f t="shared" si="108"/>
        <v>2.9254144043127881</v>
      </c>
      <c r="AI215" s="19">
        <f t="shared" si="108"/>
        <v>3.3779775876423934</v>
      </c>
      <c r="AJ215" s="19">
        <f t="shared" si="108"/>
        <v>3.7766937562195722</v>
      </c>
      <c r="AK215" s="19">
        <f t="shared" si="108"/>
        <v>4.1371607261407535</v>
      </c>
      <c r="AL215" s="19">
        <f t="shared" si="108"/>
        <v>4.4686443156258333</v>
      </c>
      <c r="AM215" s="19">
        <f t="shared" si="108"/>
        <v>4.777181717836223</v>
      </c>
      <c r="AN215" s="19">
        <f t="shared" si="108"/>
        <v>5.0669663814635904</v>
      </c>
      <c r="AO215" s="19">
        <f t="shared" si="108"/>
        <v>5.3410515309755064</v>
      </c>
      <c r="AP215" s="43">
        <f t="shared" si="128"/>
        <v>0.19400000000000001</v>
      </c>
    </row>
    <row r="216" spans="1:42" x14ac:dyDescent="0.25">
      <c r="A216" s="15">
        <v>0.19500000000000001</v>
      </c>
      <c r="B216" s="6">
        <f t="shared" ref="B216:B279" si="135">2*ACOS((0.5-A216)/0.5)</f>
        <v>1.8294714717399478</v>
      </c>
      <c r="C216" s="6">
        <f t="shared" si="109"/>
        <v>0.10784271841998255</v>
      </c>
      <c r="D216" s="6">
        <f t="shared" si="129"/>
        <v>0.91473573586997392</v>
      </c>
      <c r="E216" s="6">
        <f t="shared" si="110"/>
        <v>0.79240141342630122</v>
      </c>
      <c r="F216" s="6">
        <f t="shared" si="111"/>
        <v>0.13609607024005221</v>
      </c>
      <c r="G216" s="6">
        <f t="shared" si="112"/>
        <v>0.26304803512002611</v>
      </c>
      <c r="H216" s="6">
        <f t="shared" si="113"/>
        <v>0.13730961370406095</v>
      </c>
      <c r="I216" s="6">
        <f t="shared" si="114"/>
        <v>0.26062764974191127</v>
      </c>
      <c r="J216" s="6">
        <f t="shared" si="130"/>
        <v>0.15862428677521989</v>
      </c>
      <c r="K216" s="9"/>
      <c r="L216" s="15">
        <f t="shared" si="131"/>
        <v>0.19500000000000001</v>
      </c>
      <c r="M216" s="6">
        <f t="shared" si="102"/>
        <v>0.24043450130577351</v>
      </c>
      <c r="N216" s="15">
        <f t="shared" si="115"/>
        <v>1.1979650962049566</v>
      </c>
      <c r="O216" s="15">
        <f t="shared" si="116"/>
        <v>0.41858147265227497</v>
      </c>
      <c r="P216" s="15">
        <f t="shared" si="132"/>
        <v>1.1979650962049566</v>
      </c>
      <c r="Q216" s="15">
        <f t="shared" si="133"/>
        <v>0.19500000000000001</v>
      </c>
      <c r="S216" s="28">
        <f t="shared" si="134"/>
        <v>0.19500000000000001</v>
      </c>
      <c r="T216" s="19">
        <f t="shared" si="117"/>
        <v>0.41858147265227497</v>
      </c>
      <c r="U216" s="19">
        <f t="shared" si="118"/>
        <v>0.59196359558295009</v>
      </c>
      <c r="V216" s="19">
        <f t="shared" si="119"/>
        <v>0.83716294530454993</v>
      </c>
      <c r="W216" s="19">
        <f t="shared" si="120"/>
        <v>1.0253110237808252</v>
      </c>
      <c r="X216" s="19">
        <f t="shared" si="121"/>
        <v>1.1839271911659002</v>
      </c>
      <c r="Y216" s="19">
        <f t="shared" si="122"/>
        <v>1.323670839928671</v>
      </c>
      <c r="Z216" s="19">
        <f t="shared" si="123"/>
        <v>1.4500087554814858</v>
      </c>
      <c r="AA216" s="19">
        <f t="shared" si="124"/>
        <v>1.5661884591160993</v>
      </c>
      <c r="AB216" s="19">
        <f t="shared" si="125"/>
        <v>1.6743258906090999</v>
      </c>
      <c r="AC216" s="19">
        <f t="shared" si="126"/>
        <v>1.7758907867488503</v>
      </c>
      <c r="AD216" s="19">
        <f t="shared" si="127"/>
        <v>1.8719532539449126</v>
      </c>
      <c r="AE216" s="19">
        <f t="shared" si="108"/>
        <v>1.1979650962049566</v>
      </c>
      <c r="AF216" s="19">
        <f t="shared" si="108"/>
        <v>1.6941784863026395</v>
      </c>
      <c r="AG216" s="19">
        <f t="shared" si="108"/>
        <v>2.3959301924099132</v>
      </c>
      <c r="AH216" s="19">
        <f t="shared" si="108"/>
        <v>2.9344032153663049</v>
      </c>
      <c r="AI216" s="19">
        <f t="shared" si="108"/>
        <v>3.3883569726052789</v>
      </c>
      <c r="AJ216" s="19">
        <f t="shared" si="108"/>
        <v>3.7882982613903984</v>
      </c>
      <c r="AK216" s="19">
        <f t="shared" si="108"/>
        <v>4.1498728246422463</v>
      </c>
      <c r="AL216" s="19">
        <f t="shared" si="108"/>
        <v>4.4823749513126314</v>
      </c>
      <c r="AM216" s="19">
        <f t="shared" si="108"/>
        <v>4.7918603848198265</v>
      </c>
      <c r="AN216" s="19">
        <f t="shared" si="108"/>
        <v>5.0825354589079179</v>
      </c>
      <c r="AO216" s="19">
        <f t="shared" si="108"/>
        <v>5.3574627795727183</v>
      </c>
      <c r="AP216" s="43">
        <f t="shared" si="128"/>
        <v>0.19500000000000001</v>
      </c>
    </row>
    <row r="217" spans="1:42" x14ac:dyDescent="0.25">
      <c r="A217" s="15">
        <v>0.19600000000000001</v>
      </c>
      <c r="B217" s="6">
        <f t="shared" si="135"/>
        <v>1.8345145291143481</v>
      </c>
      <c r="C217" s="6">
        <f t="shared" si="109"/>
        <v>0.10863588830730692</v>
      </c>
      <c r="D217" s="6">
        <f t="shared" si="129"/>
        <v>0.91725726455717405</v>
      </c>
      <c r="E217" s="6">
        <f t="shared" si="110"/>
        <v>0.79393702521043819</v>
      </c>
      <c r="F217" s="6">
        <f t="shared" si="111"/>
        <v>0.13683187061154159</v>
      </c>
      <c r="G217" s="6">
        <f t="shared" si="112"/>
        <v>0.26441593530577079</v>
      </c>
      <c r="H217" s="6">
        <f t="shared" si="113"/>
        <v>0.13831950897029544</v>
      </c>
      <c r="I217" s="6">
        <f t="shared" si="114"/>
        <v>0.26199757026282261</v>
      </c>
      <c r="J217" s="6">
        <f t="shared" si="130"/>
        <v>0.16022231967095008</v>
      </c>
      <c r="K217" s="9"/>
      <c r="L217" s="15">
        <f t="shared" si="131"/>
        <v>0.19600000000000001</v>
      </c>
      <c r="M217" s="6">
        <f t="shared" ref="M217:M280" si="136">(C217/D217)^(2/3)</f>
        <v>0.24116897631100223</v>
      </c>
      <c r="N217" s="15">
        <f t="shared" si="115"/>
        <v>1.2016246185094532</v>
      </c>
      <c r="O217" s="15">
        <f t="shared" si="116"/>
        <v>0.42294816741359853</v>
      </c>
      <c r="P217" s="15">
        <f t="shared" si="132"/>
        <v>1.2016246185094532</v>
      </c>
      <c r="Q217" s="15">
        <f t="shared" si="133"/>
        <v>0.19600000000000001</v>
      </c>
      <c r="S217" s="28">
        <f t="shared" si="134"/>
        <v>0.19600000000000001</v>
      </c>
      <c r="T217" s="19">
        <f t="shared" si="117"/>
        <v>0.42294816741359853</v>
      </c>
      <c r="U217" s="19">
        <f t="shared" si="118"/>
        <v>0.59813903453715733</v>
      </c>
      <c r="V217" s="19">
        <f t="shared" si="119"/>
        <v>0.84589633482719706</v>
      </c>
      <c r="W217" s="19">
        <f t="shared" si="120"/>
        <v>1.0360071978085521</v>
      </c>
      <c r="X217" s="19">
        <f t="shared" si="121"/>
        <v>1.1962780690743147</v>
      </c>
      <c r="Y217" s="19">
        <f t="shared" si="122"/>
        <v>1.3374795412211784</v>
      </c>
      <c r="Z217" s="19">
        <f t="shared" si="123"/>
        <v>1.4651354298570003</v>
      </c>
      <c r="AA217" s="19">
        <f t="shared" si="124"/>
        <v>1.5825271348255927</v>
      </c>
      <c r="AB217" s="19">
        <f t="shared" si="125"/>
        <v>1.6917926696543941</v>
      </c>
      <c r="AC217" s="19">
        <f t="shared" si="126"/>
        <v>1.7944171036114722</v>
      </c>
      <c r="AD217" s="19">
        <f t="shared" si="127"/>
        <v>1.8914817065915353</v>
      </c>
      <c r="AE217" s="19">
        <f t="shared" si="108"/>
        <v>1.2016246185094532</v>
      </c>
      <c r="AF217" s="19">
        <f t="shared" si="108"/>
        <v>1.6993538323774651</v>
      </c>
      <c r="AG217" s="19">
        <f t="shared" si="108"/>
        <v>2.4032492370189065</v>
      </c>
      <c r="AH217" s="19">
        <f t="shared" si="108"/>
        <v>2.9433671777146553</v>
      </c>
      <c r="AI217" s="19">
        <f t="shared" si="108"/>
        <v>3.3987076647549301</v>
      </c>
      <c r="AJ217" s="19">
        <f t="shared" si="108"/>
        <v>3.7998706870207952</v>
      </c>
      <c r="AK217" s="19">
        <f t="shared" si="108"/>
        <v>4.1625497817678854</v>
      </c>
      <c r="AL217" s="19">
        <f t="shared" si="108"/>
        <v>4.4960676299753155</v>
      </c>
      <c r="AM217" s="19">
        <f t="shared" si="108"/>
        <v>4.8064984740378129</v>
      </c>
      <c r="AN217" s="19">
        <f t="shared" si="108"/>
        <v>5.0980614971323952</v>
      </c>
      <c r="AO217" s="19">
        <f t="shared" si="108"/>
        <v>5.3738286608487789</v>
      </c>
      <c r="AP217" s="43">
        <f t="shared" si="128"/>
        <v>0.19600000000000001</v>
      </c>
    </row>
    <row r="218" spans="1:42" x14ac:dyDescent="0.25">
      <c r="A218" s="15">
        <v>0.19700000000000001</v>
      </c>
      <c r="B218" s="6">
        <f t="shared" si="135"/>
        <v>1.8395478670880629</v>
      </c>
      <c r="C218" s="6">
        <f t="shared" si="109"/>
        <v>0.10943058980610913</v>
      </c>
      <c r="D218" s="6">
        <f t="shared" si="129"/>
        <v>0.91977393354403147</v>
      </c>
      <c r="E218" s="6">
        <f t="shared" si="110"/>
        <v>0.79546464409174089</v>
      </c>
      <c r="F218" s="6">
        <f t="shared" si="111"/>
        <v>0.13756813784106853</v>
      </c>
      <c r="G218" s="6">
        <f t="shared" si="112"/>
        <v>0.2657840689205343</v>
      </c>
      <c r="H218" s="6">
        <f t="shared" si="113"/>
        <v>0.13933135434483074</v>
      </c>
      <c r="I218" s="6">
        <f t="shared" si="114"/>
        <v>0.26336776458503602</v>
      </c>
      <c r="J218" s="6">
        <f t="shared" si="130"/>
        <v>0.16182802442909958</v>
      </c>
      <c r="K218" s="9"/>
      <c r="L218" s="15">
        <f t="shared" si="131"/>
        <v>0.19700000000000001</v>
      </c>
      <c r="M218" s="6">
        <f t="shared" si="136"/>
        <v>0.24190142589641542</v>
      </c>
      <c r="N218" s="15">
        <f t="shared" si="115"/>
        <v>1.2052740491580891</v>
      </c>
      <c r="O218" s="15">
        <f t="shared" si="116"/>
        <v>0.42733607425066933</v>
      </c>
      <c r="P218" s="15">
        <f t="shared" si="132"/>
        <v>1.2052740491580891</v>
      </c>
      <c r="Q218" s="15">
        <f t="shared" si="133"/>
        <v>0.19700000000000001</v>
      </c>
      <c r="S218" s="28">
        <f t="shared" si="134"/>
        <v>0.19700000000000001</v>
      </c>
      <c r="T218" s="19">
        <f t="shared" si="117"/>
        <v>0.42733607425066933</v>
      </c>
      <c r="U218" s="19">
        <f t="shared" si="118"/>
        <v>0.60434447189657248</v>
      </c>
      <c r="V218" s="19">
        <f t="shared" si="119"/>
        <v>0.85467214850133866</v>
      </c>
      <c r="W218" s="19">
        <f t="shared" si="120"/>
        <v>1.0467553305982451</v>
      </c>
      <c r="X218" s="19">
        <f t="shared" si="121"/>
        <v>1.208688943793145</v>
      </c>
      <c r="Y218" s="19">
        <f t="shared" si="122"/>
        <v>1.3513553209869476</v>
      </c>
      <c r="Z218" s="19">
        <f t="shared" si="123"/>
        <v>1.480335585018371</v>
      </c>
      <c r="AA218" s="19">
        <f t="shared" si="124"/>
        <v>1.5989451788549944</v>
      </c>
      <c r="AB218" s="19">
        <f t="shared" si="125"/>
        <v>1.7093442970026773</v>
      </c>
      <c r="AC218" s="19">
        <f t="shared" si="126"/>
        <v>1.8130334156897174</v>
      </c>
      <c r="AD218" s="19">
        <f t="shared" si="127"/>
        <v>1.9111050225247883</v>
      </c>
      <c r="AE218" s="19">
        <f t="shared" si="108"/>
        <v>1.2052740491580891</v>
      </c>
      <c r="AF218" s="19">
        <f t="shared" si="108"/>
        <v>1.7045149066957059</v>
      </c>
      <c r="AG218" s="19">
        <f t="shared" si="108"/>
        <v>2.4105480983161782</v>
      </c>
      <c r="AH218" s="19">
        <f t="shared" si="108"/>
        <v>2.9523064206554874</v>
      </c>
      <c r="AI218" s="19">
        <f t="shared" si="108"/>
        <v>3.4090298133914119</v>
      </c>
      <c r="AJ218" s="19">
        <f t="shared" si="108"/>
        <v>3.8114112000333105</v>
      </c>
      <c r="AK218" s="19">
        <f t="shared" si="108"/>
        <v>4.1751917803721579</v>
      </c>
      <c r="AL218" s="19">
        <f t="shared" si="108"/>
        <v>4.5097225491193029</v>
      </c>
      <c r="AM218" s="19">
        <f t="shared" si="108"/>
        <v>4.8210961966323564</v>
      </c>
      <c r="AN218" s="19">
        <f t="shared" si="108"/>
        <v>5.113544720087118</v>
      </c>
      <c r="AO218" s="19">
        <f t="shared" si="108"/>
        <v>5.3901494108678207</v>
      </c>
      <c r="AP218" s="43">
        <f t="shared" si="128"/>
        <v>0.19700000000000001</v>
      </c>
    </row>
    <row r="219" spans="1:42" x14ac:dyDescent="0.25">
      <c r="A219" s="15">
        <v>0.19800000000000001</v>
      </c>
      <c r="B219" s="6">
        <f t="shared" si="135"/>
        <v>1.844571573338033</v>
      </c>
      <c r="C219" s="6">
        <f t="shared" si="109"/>
        <v>0.11022681494651637</v>
      </c>
      <c r="D219" s="6">
        <f t="shared" si="129"/>
        <v>0.92228578666901651</v>
      </c>
      <c r="E219" s="6">
        <f t="shared" si="110"/>
        <v>0.79698431603137587</v>
      </c>
      <c r="F219" s="6">
        <f t="shared" si="111"/>
        <v>0.1383048734200899</v>
      </c>
      <c r="G219" s="6">
        <f t="shared" si="112"/>
        <v>0.26715243671004496</v>
      </c>
      <c r="H219" s="6">
        <f t="shared" si="113"/>
        <v>0.14034513968010953</v>
      </c>
      <c r="I219" s="6">
        <f t="shared" si="114"/>
        <v>0.26473823404326224</v>
      </c>
      <c r="J219" s="6">
        <f t="shared" si="130"/>
        <v>0.16344139608896285</v>
      </c>
      <c r="K219" s="9"/>
      <c r="L219" s="15">
        <f t="shared" si="131"/>
        <v>0.19800000000000001</v>
      </c>
      <c r="M219" s="6">
        <f t="shared" si="136"/>
        <v>0.24263186052988292</v>
      </c>
      <c r="N219" s="15">
        <f t="shared" si="115"/>
        <v>1.2089134403070343</v>
      </c>
      <c r="O219" s="15">
        <f t="shared" si="116"/>
        <v>0.43174515695029902</v>
      </c>
      <c r="P219" s="15">
        <f t="shared" si="132"/>
        <v>1.2089134403070343</v>
      </c>
      <c r="Q219" s="15">
        <f t="shared" si="133"/>
        <v>0.19800000000000001</v>
      </c>
      <c r="S219" s="28">
        <f t="shared" si="134"/>
        <v>0.19800000000000001</v>
      </c>
      <c r="T219" s="19">
        <f t="shared" si="117"/>
        <v>0.43174515695029902</v>
      </c>
      <c r="U219" s="19">
        <f t="shared" si="118"/>
        <v>0.6105798564480136</v>
      </c>
      <c r="V219" s="19">
        <f t="shared" si="119"/>
        <v>0.86349031390059805</v>
      </c>
      <c r="W219" s="19">
        <f t="shared" si="120"/>
        <v>1.057555333446071</v>
      </c>
      <c r="X219" s="19">
        <f t="shared" si="121"/>
        <v>1.2211597128960272</v>
      </c>
      <c r="Y219" s="19">
        <f t="shared" si="122"/>
        <v>1.3652980647098214</v>
      </c>
      <c r="Z219" s="19">
        <f t="shared" si="123"/>
        <v>1.4956090955194346</v>
      </c>
      <c r="AA219" s="19">
        <f t="shared" si="124"/>
        <v>1.6154424557069611</v>
      </c>
      <c r="AB219" s="19">
        <f t="shared" si="125"/>
        <v>1.7269806278011961</v>
      </c>
      <c r="AC219" s="19">
        <f t="shared" si="126"/>
        <v>1.8317395693440406</v>
      </c>
      <c r="AD219" s="19">
        <f t="shared" si="127"/>
        <v>1.9308230397943691</v>
      </c>
      <c r="AE219" s="19">
        <f t="shared" si="108"/>
        <v>1.2089134403070343</v>
      </c>
      <c r="AF219" s="19">
        <f t="shared" si="108"/>
        <v>1.7096617830173255</v>
      </c>
      <c r="AG219" s="19">
        <f t="shared" si="108"/>
        <v>2.4178268806140686</v>
      </c>
      <c r="AH219" s="19">
        <f t="shared" si="108"/>
        <v>2.9612210719448049</v>
      </c>
      <c r="AI219" s="19">
        <f t="shared" si="108"/>
        <v>3.419323566034651</v>
      </c>
      <c r="AJ219" s="19">
        <f t="shared" si="108"/>
        <v>3.8229199653602346</v>
      </c>
      <c r="AK219" s="19">
        <f t="shared" si="108"/>
        <v>4.1877990011293376</v>
      </c>
      <c r="AL219" s="19">
        <f t="shared" si="108"/>
        <v>4.5233399038951134</v>
      </c>
      <c r="AM219" s="19">
        <f t="shared" si="108"/>
        <v>4.8356537612281372</v>
      </c>
      <c r="AN219" s="19">
        <f t="shared" si="108"/>
        <v>5.1289853490519759</v>
      </c>
      <c r="AO219" s="19">
        <f t="shared" si="108"/>
        <v>5.4064252628793268</v>
      </c>
      <c r="AP219" s="43">
        <f t="shared" si="128"/>
        <v>0.19800000000000001</v>
      </c>
    </row>
    <row r="220" spans="1:42" x14ac:dyDescent="0.25">
      <c r="A220" s="15">
        <v>0.19900000000000001</v>
      </c>
      <c r="B220" s="6">
        <f t="shared" si="135"/>
        <v>1.8495857344631048</v>
      </c>
      <c r="C220" s="6">
        <f t="shared" si="109"/>
        <v>0.11102455580432211</v>
      </c>
      <c r="D220" s="6">
        <f t="shared" si="129"/>
        <v>0.92479286723155241</v>
      </c>
      <c r="E220" s="6">
        <f t="shared" si="110"/>
        <v>0.79849608640243186</v>
      </c>
      <c r="F220" s="6">
        <f t="shared" si="111"/>
        <v>0.13904207884666719</v>
      </c>
      <c r="G220" s="6">
        <f t="shared" si="112"/>
        <v>0.26852103942333361</v>
      </c>
      <c r="H220" s="6">
        <f t="shared" si="113"/>
        <v>0.14136085488671873</v>
      </c>
      <c r="I220" s="6">
        <f t="shared" si="114"/>
        <v>0.266108979980895</v>
      </c>
      <c r="J220" s="6">
        <f t="shared" si="130"/>
        <v>0.16506242969363458</v>
      </c>
      <c r="K220" s="9"/>
      <c r="L220" s="15">
        <f t="shared" si="131"/>
        <v>0.19900000000000001</v>
      </c>
      <c r="M220" s="6">
        <f t="shared" si="136"/>
        <v>0.2433602905550441</v>
      </c>
      <c r="N220" s="15">
        <f t="shared" si="115"/>
        <v>1.2125428434934808</v>
      </c>
      <c r="O220" s="15">
        <f t="shared" si="116"/>
        <v>0.43617537911993781</v>
      </c>
      <c r="P220" s="15">
        <f t="shared" si="132"/>
        <v>1.2125428434934808</v>
      </c>
      <c r="Q220" s="15">
        <f t="shared" si="133"/>
        <v>0.19900000000000001</v>
      </c>
      <c r="S220" s="28">
        <f t="shared" si="134"/>
        <v>0.19900000000000001</v>
      </c>
      <c r="T220" s="19">
        <f t="shared" si="117"/>
        <v>0.43617537911993781</v>
      </c>
      <c r="U220" s="19">
        <f t="shared" si="118"/>
        <v>0.61684513672464258</v>
      </c>
      <c r="V220" s="19">
        <f t="shared" si="119"/>
        <v>0.87235075823987562</v>
      </c>
      <c r="W220" s="19">
        <f t="shared" si="120"/>
        <v>1.0684071172088516</v>
      </c>
      <c r="X220" s="19">
        <f t="shared" si="121"/>
        <v>1.2336902734492852</v>
      </c>
      <c r="Y220" s="19">
        <f t="shared" si="122"/>
        <v>1.3793076573064524</v>
      </c>
      <c r="Z220" s="19">
        <f t="shared" si="123"/>
        <v>1.5109558352926986</v>
      </c>
      <c r="AA220" s="19">
        <f t="shared" si="124"/>
        <v>1.6320188292130395</v>
      </c>
      <c r="AB220" s="19">
        <f t="shared" si="125"/>
        <v>1.7447015164797512</v>
      </c>
      <c r="AC220" s="19">
        <f t="shared" si="126"/>
        <v>1.8505354101739275</v>
      </c>
      <c r="AD220" s="19">
        <f t="shared" si="127"/>
        <v>1.9506355956478465</v>
      </c>
      <c r="AE220" s="19">
        <f t="shared" si="108"/>
        <v>1.2125428434934808</v>
      </c>
      <c r="AF220" s="19">
        <f t="shared" si="108"/>
        <v>1.714794534226918</v>
      </c>
      <c r="AG220" s="19">
        <f t="shared" si="108"/>
        <v>2.4250856869869617</v>
      </c>
      <c r="AH220" s="19">
        <f t="shared" si="108"/>
        <v>2.9701112578224298</v>
      </c>
      <c r="AI220" s="19">
        <f t="shared" si="108"/>
        <v>3.4295890684538359</v>
      </c>
      <c r="AJ220" s="19">
        <f t="shared" si="108"/>
        <v>3.8343971459764781</v>
      </c>
      <c r="AK220" s="19">
        <f t="shared" si="108"/>
        <v>4.2003716225694925</v>
      </c>
      <c r="AL220" s="19">
        <f t="shared" si="108"/>
        <v>4.5369198871372616</v>
      </c>
      <c r="AM220" s="19">
        <f t="shared" si="108"/>
        <v>4.8501713739739234</v>
      </c>
      <c r="AN220" s="19">
        <f t="shared" si="108"/>
        <v>5.1443836026807537</v>
      </c>
      <c r="AO220" s="19">
        <f t="shared" si="108"/>
        <v>5.4226564473646235</v>
      </c>
      <c r="AP220" s="43">
        <f t="shared" si="128"/>
        <v>0.19900000000000001</v>
      </c>
    </row>
    <row r="221" spans="1:42" x14ac:dyDescent="0.25">
      <c r="A221" s="15">
        <v>0.2</v>
      </c>
      <c r="B221" s="6">
        <f t="shared" si="135"/>
        <v>1.8545904360032244</v>
      </c>
      <c r="C221" s="6">
        <f t="shared" si="109"/>
        <v>0.11182380450040307</v>
      </c>
      <c r="D221" s="6">
        <f t="shared" si="129"/>
        <v>0.92729521800161219</v>
      </c>
      <c r="E221" s="6">
        <f t="shared" si="110"/>
        <v>0.79999999999999993</v>
      </c>
      <c r="F221" s="6">
        <f t="shared" si="111"/>
        <v>0.13977975562550385</v>
      </c>
      <c r="G221" s="6">
        <f t="shared" si="112"/>
        <v>0.26988987781275192</v>
      </c>
      <c r="H221" s="6">
        <f t="shared" si="113"/>
        <v>0.14237848993264704</v>
      </c>
      <c r="I221" s="6">
        <f t="shared" si="114"/>
        <v>0.26748000375004838</v>
      </c>
      <c r="J221" s="6">
        <f t="shared" si="130"/>
        <v>0.16669112029004954</v>
      </c>
      <c r="K221" s="9"/>
      <c r="L221" s="15">
        <f t="shared" si="131"/>
        <v>0.2</v>
      </c>
      <c r="M221" s="6">
        <f t="shared" si="136"/>
        <v>0.24408672619334884</v>
      </c>
      <c r="N221" s="15">
        <f t="shared" si="115"/>
        <v>1.2161623096458103</v>
      </c>
      <c r="O221" s="15">
        <f t="shared" si="116"/>
        <v>0.44062670418887728</v>
      </c>
      <c r="P221" s="15">
        <f t="shared" si="132"/>
        <v>1.2161623096458103</v>
      </c>
      <c r="Q221" s="15">
        <f t="shared" si="133"/>
        <v>0.2</v>
      </c>
      <c r="S221" s="28">
        <f t="shared" si="134"/>
        <v>0.2</v>
      </c>
      <c r="T221" s="19">
        <f t="shared" si="117"/>
        <v>0.44062670418887728</v>
      </c>
      <c r="U221" s="19">
        <f t="shared" si="118"/>
        <v>0.62314026100766806</v>
      </c>
      <c r="V221" s="19">
        <f t="shared" si="119"/>
        <v>0.88125340837775457</v>
      </c>
      <c r="W221" s="19">
        <f t="shared" si="120"/>
        <v>1.0793105923070123</v>
      </c>
      <c r="X221" s="19">
        <f t="shared" si="121"/>
        <v>1.2462805220153361</v>
      </c>
      <c r="Y221" s="19">
        <f t="shared" si="122"/>
        <v>1.3933839831301076</v>
      </c>
      <c r="Z221" s="19">
        <f t="shared" si="123"/>
        <v>1.5263756776535156</v>
      </c>
      <c r="AA221" s="19">
        <f t="shared" si="124"/>
        <v>1.6486741625381691</v>
      </c>
      <c r="AB221" s="19">
        <f t="shared" si="125"/>
        <v>1.7625068167555091</v>
      </c>
      <c r="AC221" s="19">
        <f t="shared" si="126"/>
        <v>1.8694207830230039</v>
      </c>
      <c r="AD221" s="19">
        <f t="shared" si="127"/>
        <v>1.9705425265360419</v>
      </c>
      <c r="AE221" s="19">
        <f t="shared" si="108"/>
        <v>1.2161623096458103</v>
      </c>
      <c r="AF221" s="19">
        <f t="shared" si="108"/>
        <v>1.7199132323480923</v>
      </c>
      <c r="AG221" s="19">
        <f t="shared" si="108"/>
        <v>2.4323246192916206</v>
      </c>
      <c r="AH221" s="19">
        <f t="shared" si="108"/>
        <v>2.978977103036911</v>
      </c>
      <c r="AI221" s="19">
        <f t="shared" si="108"/>
        <v>3.4398264646961847</v>
      </c>
      <c r="AJ221" s="19">
        <f t="shared" si="108"/>
        <v>3.8458429029317251</v>
      </c>
      <c r="AK221" s="19">
        <f t="shared" si="108"/>
        <v>4.2129098211137137</v>
      </c>
      <c r="AL221" s="19">
        <f t="shared" si="108"/>
        <v>4.5504626894023037</v>
      </c>
      <c r="AM221" s="19">
        <f t="shared" si="108"/>
        <v>4.8646492385832412</v>
      </c>
      <c r="AN221" s="19">
        <f t="shared" si="108"/>
        <v>5.1597396970442766</v>
      </c>
      <c r="AO221" s="19">
        <f t="shared" si="108"/>
        <v>5.4388431920823601</v>
      </c>
      <c r="AP221" s="43">
        <f t="shared" si="128"/>
        <v>0.2</v>
      </c>
    </row>
    <row r="222" spans="1:42" x14ac:dyDescent="0.25">
      <c r="A222" s="15">
        <v>0.20100000000000001</v>
      </c>
      <c r="B222" s="6">
        <f t="shared" si="135"/>
        <v>1.8595857624581988</v>
      </c>
      <c r="C222" s="6">
        <f t="shared" si="109"/>
        <v>0.11262455320014614</v>
      </c>
      <c r="D222" s="6">
        <f t="shared" si="129"/>
        <v>0.92979288122909942</v>
      </c>
      <c r="E222" s="6">
        <f t="shared" si="110"/>
        <v>0.8014961010510282</v>
      </c>
      <c r="F222" s="6">
        <f t="shared" si="111"/>
        <v>0.14051790526798302</v>
      </c>
      <c r="G222" s="6">
        <f t="shared" si="112"/>
        <v>0.27125895263399152</v>
      </c>
      <c r="H222" s="6">
        <f t="shared" si="113"/>
        <v>0.14339803484255517</v>
      </c>
      <c r="I222" s="6">
        <f t="shared" si="114"/>
        <v>0.26885130671159374</v>
      </c>
      <c r="J222" s="6">
        <f t="shared" si="130"/>
        <v>0.16832746292902284</v>
      </c>
      <c r="K222" s="9"/>
      <c r="L222" s="15">
        <f t="shared" si="131"/>
        <v>0.20100000000000001</v>
      </c>
      <c r="M222" s="6">
        <f t="shared" si="136"/>
        <v>0.24481117754605497</v>
      </c>
      <c r="N222" s="15">
        <f t="shared" si="115"/>
        <v>1.2197718890935481</v>
      </c>
      <c r="O222" s="15">
        <f t="shared" si="116"/>
        <v>0.44509909540943943</v>
      </c>
      <c r="P222" s="15">
        <f t="shared" si="132"/>
        <v>1.2197718890935481</v>
      </c>
      <c r="Q222" s="15">
        <f t="shared" si="133"/>
        <v>0.20100000000000001</v>
      </c>
      <c r="S222" s="28">
        <f t="shared" si="134"/>
        <v>0.20100000000000001</v>
      </c>
      <c r="T222" s="19">
        <f t="shared" si="117"/>
        <v>0.44509909540943943</v>
      </c>
      <c r="U222" s="19">
        <f t="shared" si="118"/>
        <v>0.62946517732802543</v>
      </c>
      <c r="V222" s="19">
        <f t="shared" si="119"/>
        <v>0.89019819081887885</v>
      </c>
      <c r="W222" s="19">
        <f t="shared" si="120"/>
        <v>1.090265668727493</v>
      </c>
      <c r="X222" s="19">
        <f t="shared" si="121"/>
        <v>1.2589303546560509</v>
      </c>
      <c r="Y222" s="19">
        <f t="shared" si="122"/>
        <v>1.4075269259744239</v>
      </c>
      <c r="Z222" s="19">
        <f t="shared" si="123"/>
        <v>1.5418684953041926</v>
      </c>
      <c r="AA222" s="19">
        <f t="shared" si="124"/>
        <v>1.6654083181851282</v>
      </c>
      <c r="AB222" s="19">
        <f t="shared" si="125"/>
        <v>1.7803963816377577</v>
      </c>
      <c r="AC222" s="19">
        <f t="shared" si="126"/>
        <v>1.8883955319840757</v>
      </c>
      <c r="AD222" s="19">
        <f t="shared" si="127"/>
        <v>1.9905436681183419</v>
      </c>
      <c r="AE222" s="19">
        <f t="shared" ref="AE222:AO231" si="137">$M222*AE$21^0.5/RMannings_n*(Diameter/1000)^(2/3)</f>
        <v>1.2197718890935481</v>
      </c>
      <c r="AF222" s="19">
        <f t="shared" si="137"/>
        <v>1.7250179485575465</v>
      </c>
      <c r="AG222" s="19">
        <f t="shared" si="137"/>
        <v>2.4395437781870961</v>
      </c>
      <c r="AH222" s="19">
        <f t="shared" si="137"/>
        <v>2.9878187308699062</v>
      </c>
      <c r="AI222" s="19">
        <f t="shared" si="137"/>
        <v>3.4500358971150931</v>
      </c>
      <c r="AJ222" s="19">
        <f t="shared" si="137"/>
        <v>3.8572573953819083</v>
      </c>
      <c r="AK222" s="19">
        <f t="shared" si="137"/>
        <v>4.22541377110859</v>
      </c>
      <c r="AL222" s="19">
        <f t="shared" si="137"/>
        <v>4.5639684990060791</v>
      </c>
      <c r="AM222" s="19">
        <f t="shared" si="137"/>
        <v>4.8790875563741922</v>
      </c>
      <c r="AN222" s="19">
        <f t="shared" si="137"/>
        <v>5.1750538456726387</v>
      </c>
      <c r="AO222" s="19">
        <f t="shared" si="137"/>
        <v>5.4549857221130154</v>
      </c>
      <c r="AP222" s="43">
        <f t="shared" si="128"/>
        <v>0.20100000000000001</v>
      </c>
    </row>
    <row r="223" spans="1:42" x14ac:dyDescent="0.25">
      <c r="A223" s="15">
        <v>0.20200000000000001</v>
      </c>
      <c r="B223" s="6">
        <f t="shared" si="135"/>
        <v>1.8645717973060385</v>
      </c>
      <c r="C223" s="6">
        <f t="shared" si="109"/>
        <v>0.11342679411288518</v>
      </c>
      <c r="D223" s="6">
        <f t="shared" si="129"/>
        <v>0.93228589865301925</v>
      </c>
      <c r="E223" s="6">
        <f t="shared" si="110"/>
        <v>0.80298443322395729</v>
      </c>
      <c r="F223" s="6">
        <f t="shared" si="111"/>
        <v>0.14125652929220578</v>
      </c>
      <c r="G223" s="6">
        <f t="shared" si="112"/>
        <v>0.2726282646461029</v>
      </c>
      <c r="H223" s="6">
        <f t="shared" si="113"/>
        <v>0.14441947969705896</v>
      </c>
      <c r="I223" s="6">
        <f t="shared" si="114"/>
        <v>0.27022289023519758</v>
      </c>
      <c r="J223" s="6">
        <f t="shared" si="130"/>
        <v>0.16997145266529104</v>
      </c>
      <c r="K223" s="9"/>
      <c r="L223" s="15">
        <f t="shared" si="131"/>
        <v>0.20200000000000001</v>
      </c>
      <c r="M223" s="6">
        <f t="shared" si="136"/>
        <v>0.2455336545961827</v>
      </c>
      <c r="N223" s="15">
        <f t="shared" si="115"/>
        <v>1.2233716315771006</v>
      </c>
      <c r="O223" s="15">
        <f t="shared" si="116"/>
        <v>0.44959251585814636</v>
      </c>
      <c r="P223" s="15">
        <f t="shared" si="132"/>
        <v>1.2233716315771006</v>
      </c>
      <c r="Q223" s="15">
        <f t="shared" si="133"/>
        <v>0.20200000000000001</v>
      </c>
      <c r="S223" s="28">
        <f t="shared" si="134"/>
        <v>0.20200000000000001</v>
      </c>
      <c r="T223" s="19">
        <f t="shared" si="117"/>
        <v>0.44959251585814636</v>
      </c>
      <c r="U223" s="19">
        <f t="shared" si="118"/>
        <v>0.63581983346803128</v>
      </c>
      <c r="V223" s="19">
        <f t="shared" si="119"/>
        <v>0.89918503171629272</v>
      </c>
      <c r="W223" s="19">
        <f t="shared" si="120"/>
        <v>1.1012722560266126</v>
      </c>
      <c r="X223" s="19">
        <f t="shared" si="121"/>
        <v>1.2716396669360626</v>
      </c>
      <c r="Y223" s="19">
        <f t="shared" si="122"/>
        <v>1.4217363690771139</v>
      </c>
      <c r="Z223" s="19">
        <f t="shared" si="123"/>
        <v>1.557434160338051</v>
      </c>
      <c r="AA223" s="19">
        <f t="shared" si="124"/>
        <v>1.6822211579989137</v>
      </c>
      <c r="AB223" s="19">
        <f t="shared" si="125"/>
        <v>1.7983700634325854</v>
      </c>
      <c r="AC223" s="19">
        <f t="shared" si="126"/>
        <v>1.9074595004040935</v>
      </c>
      <c r="AD223" s="19">
        <f t="shared" si="127"/>
        <v>2.0106388552679348</v>
      </c>
      <c r="AE223" s="19">
        <f t="shared" si="137"/>
        <v>1.2233716315771006</v>
      </c>
      <c r="AF223" s="19">
        <f t="shared" si="137"/>
        <v>1.7301087531988368</v>
      </c>
      <c r="AG223" s="19">
        <f t="shared" si="137"/>
        <v>2.4467432631542012</v>
      </c>
      <c r="AH223" s="19">
        <f t="shared" si="137"/>
        <v>2.996636263160029</v>
      </c>
      <c r="AI223" s="19">
        <f t="shared" si="137"/>
        <v>3.4602175063976737</v>
      </c>
      <c r="AJ223" s="19">
        <f t="shared" si="137"/>
        <v>3.868640780620006</v>
      </c>
      <c r="AK223" s="19">
        <f t="shared" si="137"/>
        <v>4.2378836448599442</v>
      </c>
      <c r="AL223" s="19">
        <f t="shared" si="137"/>
        <v>4.577437502060147</v>
      </c>
      <c r="AM223" s="19">
        <f t="shared" si="137"/>
        <v>4.8934865263084024</v>
      </c>
      <c r="AN223" s="19">
        <f t="shared" si="137"/>
        <v>5.1903262595965094</v>
      </c>
      <c r="AO223" s="19">
        <f t="shared" si="137"/>
        <v>5.4710842599024501</v>
      </c>
      <c r="AP223" s="43">
        <f t="shared" si="128"/>
        <v>0.20200000000000001</v>
      </c>
    </row>
    <row r="224" spans="1:42" x14ac:dyDescent="0.25">
      <c r="A224" s="15">
        <v>0.20300000000000001</v>
      </c>
      <c r="B224" s="6">
        <f t="shared" si="135"/>
        <v>1.8695486230208915</v>
      </c>
      <c r="C224" s="6">
        <f t="shared" si="109"/>
        <v>0.11423051949134713</v>
      </c>
      <c r="D224" s="6">
        <f t="shared" si="129"/>
        <v>0.93477431151044577</v>
      </c>
      <c r="E224" s="6">
        <f t="shared" si="110"/>
        <v>0.80446503963814353</v>
      </c>
      <c r="F224" s="6">
        <f t="shared" si="111"/>
        <v>0.14199562922302897</v>
      </c>
      <c r="G224" s="6">
        <f t="shared" si="112"/>
        <v>0.27399781461151451</v>
      </c>
      <c r="H224" s="6">
        <f t="shared" si="113"/>
        <v>0.14544281463202396</v>
      </c>
      <c r="I224" s="6">
        <f t="shared" si="114"/>
        <v>0.27159475569935843</v>
      </c>
      <c r="J224" s="6">
        <f t="shared" si="130"/>
        <v>0.17162308455755254</v>
      </c>
      <c r="K224" s="9"/>
      <c r="L224" s="15">
        <f t="shared" si="131"/>
        <v>0.20300000000000001</v>
      </c>
      <c r="M224" s="6">
        <f t="shared" si="136"/>
        <v>0.24625416721042737</v>
      </c>
      <c r="N224" s="15">
        <f t="shared" si="115"/>
        <v>1.2269615862572849</v>
      </c>
      <c r="O224" s="15">
        <f t="shared" si="116"/>
        <v>0.45410692843687428</v>
      </c>
      <c r="P224" s="15">
        <f t="shared" si="132"/>
        <v>1.2269615862572849</v>
      </c>
      <c r="Q224" s="15">
        <f t="shared" si="133"/>
        <v>0.20300000000000001</v>
      </c>
      <c r="S224" s="28">
        <f t="shared" si="134"/>
        <v>0.20300000000000001</v>
      </c>
      <c r="T224" s="19">
        <f t="shared" si="117"/>
        <v>0.45410692843687428</v>
      </c>
      <c r="U224" s="19">
        <f t="shared" si="118"/>
        <v>0.64220417696301613</v>
      </c>
      <c r="V224" s="19">
        <f t="shared" si="119"/>
        <v>0.90821385687374856</v>
      </c>
      <c r="W224" s="19">
        <f t="shared" si="120"/>
        <v>1.1123302633328982</v>
      </c>
      <c r="X224" s="19">
        <f t="shared" si="121"/>
        <v>1.2844083539260323</v>
      </c>
      <c r="Y224" s="19">
        <f t="shared" si="122"/>
        <v>1.4360121951236084</v>
      </c>
      <c r="Z224" s="19">
        <f t="shared" si="123"/>
        <v>1.573072544243421</v>
      </c>
      <c r="AA224" s="19">
        <f t="shared" si="124"/>
        <v>1.6991125431710565</v>
      </c>
      <c r="AB224" s="19">
        <f t="shared" si="125"/>
        <v>1.8164277137474971</v>
      </c>
      <c r="AC224" s="19">
        <f t="shared" si="126"/>
        <v>1.9266125308890485</v>
      </c>
      <c r="AD224" s="19">
        <f t="shared" si="127"/>
        <v>2.0308279220769663</v>
      </c>
      <c r="AE224" s="19">
        <f t="shared" si="137"/>
        <v>1.2269615862572849</v>
      </c>
      <c r="AF224" s="19">
        <f t="shared" si="137"/>
        <v>1.7351857157958586</v>
      </c>
      <c r="AG224" s="19">
        <f t="shared" si="137"/>
        <v>2.4539231725145698</v>
      </c>
      <c r="AH224" s="19">
        <f t="shared" si="137"/>
        <v>3.0054298203261971</v>
      </c>
      <c r="AI224" s="19">
        <f t="shared" si="137"/>
        <v>3.4703714315917171</v>
      </c>
      <c r="AJ224" s="19">
        <f t="shared" si="137"/>
        <v>3.8799932141061704</v>
      </c>
      <c r="AK224" s="19">
        <f t="shared" si="137"/>
        <v>4.2503196126658427</v>
      </c>
      <c r="AL224" s="19">
        <f t="shared" si="137"/>
        <v>4.5908698825074437</v>
      </c>
      <c r="AM224" s="19">
        <f t="shared" si="137"/>
        <v>4.9078463450291396</v>
      </c>
      <c r="AN224" s="19">
        <f t="shared" si="137"/>
        <v>5.2055571473875757</v>
      </c>
      <c r="AO224" s="19">
        <f t="shared" si="137"/>
        <v>5.487139025304522</v>
      </c>
      <c r="AP224" s="43">
        <f t="shared" si="128"/>
        <v>0.20300000000000001</v>
      </c>
    </row>
    <row r="225" spans="1:42" x14ac:dyDescent="0.25">
      <c r="A225" s="15">
        <v>0.20399999999999999</v>
      </c>
      <c r="B225" s="6">
        <f t="shared" si="135"/>
        <v>1.87451632109058</v>
      </c>
      <c r="C225" s="6">
        <f t="shared" si="109"/>
        <v>0.11503572163110759</v>
      </c>
      <c r="D225" s="6">
        <f t="shared" si="129"/>
        <v>0.93725816054528999</v>
      </c>
      <c r="E225" s="6">
        <f t="shared" si="110"/>
        <v>0.80593796287307362</v>
      </c>
      <c r="F225" s="6">
        <f t="shared" si="111"/>
        <v>0.14273520659210398</v>
      </c>
      <c r="G225" s="6">
        <f t="shared" si="112"/>
        <v>0.27536760329605198</v>
      </c>
      <c r="H225" s="6">
        <f t="shared" si="113"/>
        <v>0.14646802983787233</v>
      </c>
      <c r="I225" s="6">
        <f t="shared" si="114"/>
        <v>0.27296690449144473</v>
      </c>
      <c r="J225" s="6">
        <f t="shared" si="130"/>
        <v>0.17328235366850905</v>
      </c>
      <c r="K225" s="9"/>
      <c r="L225" s="15">
        <f t="shared" si="131"/>
        <v>0.20399999999999999</v>
      </c>
      <c r="M225" s="6">
        <f t="shared" si="136"/>
        <v>0.24697272514103133</v>
      </c>
      <c r="N225" s="15">
        <f t="shared" si="115"/>
        <v>1.230541801724657</v>
      </c>
      <c r="O225" s="15">
        <f t="shared" si="116"/>
        <v>0.45864229587399113</v>
      </c>
      <c r="P225" s="15">
        <f t="shared" si="132"/>
        <v>1.230541801724657</v>
      </c>
      <c r="Q225" s="15">
        <f t="shared" si="133"/>
        <v>0.20399999999999999</v>
      </c>
      <c r="S225" s="28">
        <f t="shared" si="134"/>
        <v>0.20399999999999999</v>
      </c>
      <c r="T225" s="19">
        <f t="shared" si="117"/>
        <v>0.45864229587399113</v>
      </c>
      <c r="U225" s="19">
        <f t="shared" si="118"/>
        <v>0.64861815510293219</v>
      </c>
      <c r="V225" s="19">
        <f t="shared" si="119"/>
        <v>0.91728459174798227</v>
      </c>
      <c r="W225" s="19">
        <f t="shared" si="120"/>
        <v>1.1234395993498689</v>
      </c>
      <c r="X225" s="19">
        <f t="shared" si="121"/>
        <v>1.2972363102058644</v>
      </c>
      <c r="Y225" s="19">
        <f t="shared" si="122"/>
        <v>1.450354286250658</v>
      </c>
      <c r="Z225" s="19">
        <f t="shared" si="123"/>
        <v>1.5887835179075807</v>
      </c>
      <c r="AA225" s="19">
        <f t="shared" si="124"/>
        <v>1.7160823342438785</v>
      </c>
      <c r="AB225" s="19">
        <f t="shared" si="125"/>
        <v>1.8345691834959645</v>
      </c>
      <c r="AC225" s="19">
        <f t="shared" si="126"/>
        <v>1.9458544653087961</v>
      </c>
      <c r="AD225" s="19">
        <f t="shared" si="127"/>
        <v>2.0511107018616315</v>
      </c>
      <c r="AE225" s="19">
        <f t="shared" si="137"/>
        <v>1.230541801724657</v>
      </c>
      <c r="AF225" s="19">
        <f t="shared" si="137"/>
        <v>1.7402489050660341</v>
      </c>
      <c r="AG225" s="19">
        <f t="shared" si="137"/>
        <v>2.461083603449314</v>
      </c>
      <c r="AH225" s="19">
        <f t="shared" si="137"/>
        <v>3.0141995213904789</v>
      </c>
      <c r="AI225" s="19">
        <f t="shared" si="137"/>
        <v>3.4804978101320683</v>
      </c>
      <c r="AJ225" s="19">
        <f t="shared" si="137"/>
        <v>3.8913148494972294</v>
      </c>
      <c r="AK225" s="19">
        <f t="shared" si="137"/>
        <v>4.2627218428489071</v>
      </c>
      <c r="AL225" s="19">
        <f t="shared" si="137"/>
        <v>4.6042658221571777</v>
      </c>
      <c r="AM225" s="19">
        <f t="shared" si="137"/>
        <v>4.922167206898628</v>
      </c>
      <c r="AN225" s="19">
        <f t="shared" si="137"/>
        <v>5.2207467151981017</v>
      </c>
      <c r="AO225" s="19">
        <f t="shared" si="137"/>
        <v>5.5031502356228028</v>
      </c>
      <c r="AP225" s="43">
        <f t="shared" si="128"/>
        <v>0.20399999999999999</v>
      </c>
    </row>
    <row r="226" spans="1:42" x14ac:dyDescent="0.25">
      <c r="A226" s="15">
        <v>0.20499999999999999</v>
      </c>
      <c r="B226" s="6">
        <f t="shared" si="135"/>
        <v>1.8794749720337502</v>
      </c>
      <c r="C226" s="6">
        <f t="shared" si="109"/>
        <v>0.1158423928700555</v>
      </c>
      <c r="D226" s="6">
        <f t="shared" si="129"/>
        <v>0.93973748601687512</v>
      </c>
      <c r="E226" s="6">
        <f t="shared" si="110"/>
        <v>0.80740324497737803</v>
      </c>
      <c r="F226" s="6">
        <f t="shared" si="111"/>
        <v>0.14347526293791549</v>
      </c>
      <c r="G226" s="6">
        <f t="shared" si="112"/>
        <v>0.27673763146895775</v>
      </c>
      <c r="H226" s="6">
        <f t="shared" si="113"/>
        <v>0.14749511555890132</v>
      </c>
      <c r="I226" s="6">
        <f t="shared" si="114"/>
        <v>0.27433933800773225</v>
      </c>
      <c r="J226" s="6">
        <f t="shared" si="130"/>
        <v>0.17494925506490758</v>
      </c>
      <c r="K226" s="9"/>
      <c r="L226" s="15">
        <f t="shared" si="131"/>
        <v>0.20499999999999999</v>
      </c>
      <c r="M226" s="6">
        <f t="shared" si="136"/>
        <v>0.24768933802761686</v>
      </c>
      <c r="N226" s="15">
        <f t="shared" si="115"/>
        <v>1.2341123260086424</v>
      </c>
      <c r="O226" s="15">
        <f t="shared" si="116"/>
        <v>0.46319858072547865</v>
      </c>
      <c r="P226" s="15">
        <f t="shared" si="132"/>
        <v>1.2341123260086424</v>
      </c>
      <c r="Q226" s="15">
        <f t="shared" si="133"/>
        <v>0.20499999999999999</v>
      </c>
      <c r="S226" s="28">
        <f t="shared" si="134"/>
        <v>0.20499999999999999</v>
      </c>
      <c r="T226" s="19">
        <f t="shared" si="117"/>
        <v>0.46319858072547865</v>
      </c>
      <c r="U226" s="19">
        <f t="shared" si="118"/>
        <v>0.65506171493394061</v>
      </c>
      <c r="V226" s="19">
        <f t="shared" si="119"/>
        <v>0.9263971614509573</v>
      </c>
      <c r="W226" s="19">
        <f t="shared" si="120"/>
        <v>1.1346001723587857</v>
      </c>
      <c r="X226" s="19">
        <f t="shared" si="121"/>
        <v>1.3101234298678812</v>
      </c>
      <c r="Y226" s="19">
        <f t="shared" si="122"/>
        <v>1.4647625240498805</v>
      </c>
      <c r="Z226" s="19">
        <f t="shared" si="123"/>
        <v>1.604566951620646</v>
      </c>
      <c r="AA226" s="19">
        <f t="shared" si="124"/>
        <v>1.7331303911146927</v>
      </c>
      <c r="AB226" s="19">
        <f t="shared" si="125"/>
        <v>1.8527943229019146</v>
      </c>
      <c r="AC226" s="19">
        <f t="shared" si="126"/>
        <v>1.9651851448018216</v>
      </c>
      <c r="AD226" s="19">
        <f t="shared" si="127"/>
        <v>2.0714870271671879</v>
      </c>
      <c r="AE226" s="19">
        <f t="shared" si="137"/>
        <v>1.2341123260086424</v>
      </c>
      <c r="AF226" s="19">
        <f t="shared" si="137"/>
        <v>1.7452983889332283</v>
      </c>
      <c r="AG226" s="19">
        <f t="shared" si="137"/>
        <v>2.4682246520172848</v>
      </c>
      <c r="AH226" s="19">
        <f t="shared" si="137"/>
        <v>3.0229454840004588</v>
      </c>
      <c r="AI226" s="19">
        <f t="shared" si="137"/>
        <v>3.4905967778664566</v>
      </c>
      <c r="AJ226" s="19">
        <f t="shared" si="137"/>
        <v>3.9026058386755653</v>
      </c>
      <c r="AK226" s="19">
        <f t="shared" si="137"/>
        <v>4.2750905017879495</v>
      </c>
      <c r="AL226" s="19">
        <f t="shared" si="137"/>
        <v>4.617625500719007</v>
      </c>
      <c r="AM226" s="19">
        <f t="shared" si="137"/>
        <v>4.9364493040345696</v>
      </c>
      <c r="AN226" s="19">
        <f t="shared" si="137"/>
        <v>5.2358951667996845</v>
      </c>
      <c r="AO226" s="19">
        <f t="shared" si="137"/>
        <v>5.5191181056514118</v>
      </c>
      <c r="AP226" s="43">
        <f t="shared" si="128"/>
        <v>0.20499999999999999</v>
      </c>
    </row>
    <row r="227" spans="1:42" x14ac:dyDescent="0.25">
      <c r="A227" s="15">
        <v>0.20599999999999999</v>
      </c>
      <c r="B227" s="6">
        <f t="shared" si="135"/>
        <v>1.8844246554166471</v>
      </c>
      <c r="C227" s="6">
        <f t="shared" si="109"/>
        <v>0.1166505255878667</v>
      </c>
      <c r="D227" s="6">
        <f t="shared" si="129"/>
        <v>0.94221232770832353</v>
      </c>
      <c r="E227" s="6">
        <f t="shared" si="110"/>
        <v>0.80886092747764737</v>
      </c>
      <c r="F227" s="6">
        <f t="shared" si="111"/>
        <v>0.14421579980582053</v>
      </c>
      <c r="G227" s="6">
        <f t="shared" si="112"/>
        <v>0.27810789990291024</v>
      </c>
      <c r="H227" s="6">
        <f t="shared" si="113"/>
        <v>0.14852406209261285</v>
      </c>
      <c r="I227" s="6">
        <f t="shared" si="114"/>
        <v>0.27571205765344159</v>
      </c>
      <c r="J227" s="6">
        <f t="shared" si="130"/>
        <v>0.17662378381758187</v>
      </c>
      <c r="K227" s="9"/>
      <c r="L227" s="15">
        <f t="shared" si="131"/>
        <v>0.20599999999999999</v>
      </c>
      <c r="M227" s="6">
        <f t="shared" si="136"/>
        <v>0.24840401539898013</v>
      </c>
      <c r="N227" s="15">
        <f t="shared" si="115"/>
        <v>1.2376732065864753</v>
      </c>
      <c r="O227" s="15">
        <f t="shared" si="116"/>
        <v>0.46777574537603789</v>
      </c>
      <c r="P227" s="15">
        <f t="shared" si="132"/>
        <v>1.2376732065864753</v>
      </c>
      <c r="Q227" s="15">
        <f t="shared" si="133"/>
        <v>0.20599999999999999</v>
      </c>
      <c r="S227" s="28">
        <f t="shared" si="134"/>
        <v>0.20599999999999999</v>
      </c>
      <c r="T227" s="19">
        <f t="shared" si="117"/>
        <v>0.46777574537603789</v>
      </c>
      <c r="U227" s="19">
        <f t="shared" si="118"/>
        <v>0.66153480325997638</v>
      </c>
      <c r="V227" s="19">
        <f t="shared" si="119"/>
        <v>0.93555149075207578</v>
      </c>
      <c r="W227" s="19">
        <f t="shared" si="120"/>
        <v>1.1458118902213603</v>
      </c>
      <c r="X227" s="19">
        <f t="shared" si="121"/>
        <v>1.3230696065199528</v>
      </c>
      <c r="Y227" s="19">
        <f t="shared" si="122"/>
        <v>1.4792367895712568</v>
      </c>
      <c r="Z227" s="19">
        <f t="shared" si="123"/>
        <v>1.6204227150794002</v>
      </c>
      <c r="AA227" s="19">
        <f t="shared" si="124"/>
        <v>1.7502565730399386</v>
      </c>
      <c r="AB227" s="19">
        <f t="shared" si="125"/>
        <v>1.8711029815041516</v>
      </c>
      <c r="AC227" s="19">
        <f t="shared" si="126"/>
        <v>1.9846044097799291</v>
      </c>
      <c r="AD227" s="19">
        <f t="shared" si="127"/>
        <v>2.0919567297729071</v>
      </c>
      <c r="AE227" s="19">
        <f t="shared" si="137"/>
        <v>1.2376732065864753</v>
      </c>
      <c r="AF227" s="19">
        <f t="shared" si="137"/>
        <v>1.7503342345403909</v>
      </c>
      <c r="AG227" s="19">
        <f t="shared" si="137"/>
        <v>2.4753464131729506</v>
      </c>
      <c r="AH227" s="19">
        <f t="shared" si="137"/>
        <v>3.0316678244511364</v>
      </c>
      <c r="AI227" s="19">
        <f t="shared" si="137"/>
        <v>3.5006684690807819</v>
      </c>
      <c r="AJ227" s="19">
        <f t="shared" si="137"/>
        <v>3.9138663317773745</v>
      </c>
      <c r="AK227" s="19">
        <f t="shared" si="137"/>
        <v>4.2874257539489333</v>
      </c>
      <c r="AL227" s="19">
        <f t="shared" si="137"/>
        <v>4.6309490958364758</v>
      </c>
      <c r="AM227" s="19">
        <f t="shared" si="137"/>
        <v>4.9506928263459011</v>
      </c>
      <c r="AN227" s="19">
        <f t="shared" si="137"/>
        <v>5.2510027036211726</v>
      </c>
      <c r="AO227" s="19">
        <f t="shared" si="137"/>
        <v>5.5350428477149975</v>
      </c>
      <c r="AP227" s="43">
        <f t="shared" si="128"/>
        <v>0.20599999999999999</v>
      </c>
    </row>
    <row r="228" spans="1:42" x14ac:dyDescent="0.25">
      <c r="A228" s="15">
        <v>0.20699999999999999</v>
      </c>
      <c r="B228" s="6">
        <f t="shared" si="135"/>
        <v>1.8893654498695214</v>
      </c>
      <c r="C228" s="6">
        <f t="shared" si="109"/>
        <v>0.11746011220548612</v>
      </c>
      <c r="D228" s="6">
        <f t="shared" si="129"/>
        <v>0.94468272493476069</v>
      </c>
      <c r="E228" s="6">
        <f t="shared" si="110"/>
        <v>0.81031105138705828</v>
      </c>
      <c r="F228" s="6">
        <f t="shared" si="111"/>
        <v>0.14495681874808761</v>
      </c>
      <c r="G228" s="6">
        <f t="shared" si="112"/>
        <v>0.27947840937404378</v>
      </c>
      <c r="H228" s="6">
        <f t="shared" si="113"/>
        <v>0.14955485978905428</v>
      </c>
      <c r="I228" s="6">
        <f t="shared" si="114"/>
        <v>0.27708506484277606</v>
      </c>
      <c r="J228" s="6">
        <f t="shared" si="130"/>
        <v>0.17830593500149466</v>
      </c>
      <c r="K228" s="9"/>
      <c r="L228" s="15">
        <f t="shared" si="131"/>
        <v>0.20699999999999999</v>
      </c>
      <c r="M228" s="6">
        <f t="shared" si="136"/>
        <v>0.24911676667484733</v>
      </c>
      <c r="N228" s="15">
        <f t="shared" si="115"/>
        <v>1.2412244903919496</v>
      </c>
      <c r="O228" s="15">
        <f t="shared" si="116"/>
        <v>0.47237375204017978</v>
      </c>
      <c r="P228" s="15">
        <f t="shared" si="132"/>
        <v>1.2412244903919496</v>
      </c>
      <c r="Q228" s="15">
        <f t="shared" si="133"/>
        <v>0.20699999999999999</v>
      </c>
      <c r="S228" s="28">
        <f t="shared" si="134"/>
        <v>0.20699999999999999</v>
      </c>
      <c r="T228" s="19">
        <f t="shared" si="117"/>
        <v>0.47237375204017978</v>
      </c>
      <c r="U228" s="19">
        <f t="shared" si="118"/>
        <v>0.6680373666442877</v>
      </c>
      <c r="V228" s="19">
        <f t="shared" si="119"/>
        <v>0.94474750408035957</v>
      </c>
      <c r="W228" s="19">
        <f t="shared" si="120"/>
        <v>1.1570746603824245</v>
      </c>
      <c r="X228" s="19">
        <f t="shared" si="121"/>
        <v>1.3360747332885754</v>
      </c>
      <c r="Y228" s="19">
        <f t="shared" si="122"/>
        <v>1.4937769633265778</v>
      </c>
      <c r="Z228" s="19">
        <f t="shared" si="123"/>
        <v>1.6363506773910679</v>
      </c>
      <c r="AA228" s="19">
        <f t="shared" si="124"/>
        <v>1.7674607386392611</v>
      </c>
      <c r="AB228" s="19">
        <f t="shared" si="125"/>
        <v>1.8894950081607191</v>
      </c>
      <c r="AC228" s="19">
        <f t="shared" si="126"/>
        <v>2.0041120999328634</v>
      </c>
      <c r="AD228" s="19">
        <f t="shared" si="127"/>
        <v>2.1125196406969438</v>
      </c>
      <c r="AE228" s="19">
        <f t="shared" si="137"/>
        <v>1.2412244903919496</v>
      </c>
      <c r="AF228" s="19">
        <f t="shared" si="137"/>
        <v>1.7553565082619285</v>
      </c>
      <c r="AG228" s="19">
        <f t="shared" si="137"/>
        <v>2.4824489807838992</v>
      </c>
      <c r="AH228" s="19">
        <f t="shared" si="137"/>
        <v>3.0403666577063575</v>
      </c>
      <c r="AI228" s="19">
        <f t="shared" si="137"/>
        <v>3.5107130165238569</v>
      </c>
      <c r="AJ228" s="19">
        <f t="shared" si="137"/>
        <v>3.9250964772203432</v>
      </c>
      <c r="AK228" s="19">
        <f t="shared" si="137"/>
        <v>4.2997277619152889</v>
      </c>
      <c r="AL228" s="19">
        <f t="shared" si="137"/>
        <v>4.6442367831197595</v>
      </c>
      <c r="AM228" s="19">
        <f t="shared" si="137"/>
        <v>4.9648979615677984</v>
      </c>
      <c r="AN228" s="19">
        <f t="shared" si="137"/>
        <v>5.2660695247857854</v>
      </c>
      <c r="AO228" s="19">
        <f t="shared" si="137"/>
        <v>5.5509246717078673</v>
      </c>
      <c r="AP228" s="43">
        <f t="shared" si="128"/>
        <v>0.20699999999999999</v>
      </c>
    </row>
    <row r="229" spans="1:42" x14ac:dyDescent="0.25">
      <c r="A229" s="15">
        <v>0.20799999999999999</v>
      </c>
      <c r="B229" s="6">
        <f t="shared" si="135"/>
        <v>1.8942974331026834</v>
      </c>
      <c r="C229" s="6">
        <f t="shared" si="109"/>
        <v>0.11827114518461877</v>
      </c>
      <c r="D229" s="6">
        <f t="shared" si="129"/>
        <v>0.9471487165513417</v>
      </c>
      <c r="E229" s="6">
        <f t="shared" si="110"/>
        <v>0.81175365721381254</v>
      </c>
      <c r="F229" s="6">
        <f t="shared" si="111"/>
        <v>0.14569832132393665</v>
      </c>
      <c r="G229" s="6">
        <f t="shared" si="112"/>
        <v>0.2808491606619683</v>
      </c>
      <c r="H229" s="6">
        <f t="shared" si="113"/>
        <v>0.15058749905017035</v>
      </c>
      <c r="I229" s="6">
        <f t="shared" si="114"/>
        <v>0.27845836099895921</v>
      </c>
      <c r="J229" s="6">
        <f t="shared" si="130"/>
        <v>0.17999570369578086</v>
      </c>
      <c r="K229" s="9"/>
      <c r="L229" s="15">
        <f t="shared" si="131"/>
        <v>0.20799999999999999</v>
      </c>
      <c r="M229" s="6">
        <f t="shared" si="136"/>
        <v>0.24982760116759534</v>
      </c>
      <c r="N229" s="15">
        <f t="shared" si="115"/>
        <v>1.24476622382399</v>
      </c>
      <c r="O229" s="15">
        <f t="shared" si="116"/>
        <v>0.47699256276330171</v>
      </c>
      <c r="P229" s="15">
        <f t="shared" si="132"/>
        <v>1.24476622382399</v>
      </c>
      <c r="Q229" s="15">
        <f t="shared" si="133"/>
        <v>0.20799999999999999</v>
      </c>
      <c r="S229" s="28">
        <f t="shared" si="134"/>
        <v>0.20799999999999999</v>
      </c>
      <c r="T229" s="19">
        <f t="shared" si="117"/>
        <v>0.47699256276330171</v>
      </c>
      <c r="U229" s="19">
        <f t="shared" si="118"/>
        <v>0.67456935141096108</v>
      </c>
      <c r="V229" s="19">
        <f t="shared" si="119"/>
        <v>0.95398512552660342</v>
      </c>
      <c r="W229" s="19">
        <f t="shared" si="120"/>
        <v>1.1683883898725689</v>
      </c>
      <c r="X229" s="19">
        <f t="shared" si="121"/>
        <v>1.3491387028219222</v>
      </c>
      <c r="Y229" s="19">
        <f t="shared" si="122"/>
        <v>1.5083829252928522</v>
      </c>
      <c r="Z229" s="19">
        <f t="shared" si="123"/>
        <v>1.6523507070770505</v>
      </c>
      <c r="AA229" s="19">
        <f t="shared" si="124"/>
        <v>1.7847427458995406</v>
      </c>
      <c r="AB229" s="19">
        <f t="shared" si="125"/>
        <v>1.9079702510532068</v>
      </c>
      <c r="AC229" s="19">
        <f t="shared" si="126"/>
        <v>2.0237080542328827</v>
      </c>
      <c r="AD229" s="19">
        <f t="shared" si="127"/>
        <v>2.1331755902011547</v>
      </c>
      <c r="AE229" s="19">
        <f t="shared" si="137"/>
        <v>1.24476622382399</v>
      </c>
      <c r="AF229" s="19">
        <f t="shared" si="137"/>
        <v>1.7603652757158306</v>
      </c>
      <c r="AG229" s="19">
        <f t="shared" si="137"/>
        <v>2.4895324476479801</v>
      </c>
      <c r="AH229" s="19">
        <f t="shared" si="137"/>
        <v>3.0490420974198136</v>
      </c>
      <c r="AI229" s="19">
        <f t="shared" si="137"/>
        <v>3.5207305514316611</v>
      </c>
      <c r="AJ229" s="19">
        <f t="shared" si="137"/>
        <v>3.9362964217307561</v>
      </c>
      <c r="AK229" s="19">
        <f t="shared" si="137"/>
        <v>4.3119966864176087</v>
      </c>
      <c r="AL229" s="19">
        <f t="shared" si="137"/>
        <v>4.6574887361777382</v>
      </c>
      <c r="AM229" s="19">
        <f t="shared" si="137"/>
        <v>4.9790648952959602</v>
      </c>
      <c r="AN229" s="19">
        <f t="shared" si="137"/>
        <v>5.2810958271474915</v>
      </c>
      <c r="AO229" s="19">
        <f t="shared" si="137"/>
        <v>5.56676378513232</v>
      </c>
      <c r="AP229" s="43">
        <f t="shared" si="128"/>
        <v>0.20799999999999999</v>
      </c>
    </row>
    <row r="230" spans="1:42" x14ac:dyDescent="0.25">
      <c r="A230" s="15">
        <v>0.20899999999999999</v>
      </c>
      <c r="B230" s="6">
        <f t="shared" si="135"/>
        <v>1.8992206819222053</v>
      </c>
      <c r="C230" s="6">
        <f t="shared" si="109"/>
        <v>0.11908361702722878</v>
      </c>
      <c r="D230" s="6">
        <f t="shared" si="129"/>
        <v>0.94961034096110264</v>
      </c>
      <c r="E230" s="6">
        <f t="shared" si="110"/>
        <v>0.81318878496939428</v>
      </c>
      <c r="F230" s="6">
        <f t="shared" si="111"/>
        <v>0.1464403090995785</v>
      </c>
      <c r="G230" s="6">
        <f t="shared" si="112"/>
        <v>0.28222015454978922</v>
      </c>
      <c r="H230" s="6">
        <f t="shared" si="113"/>
        <v>0.15162197032916525</v>
      </c>
      <c r="I230" s="6">
        <f t="shared" si="114"/>
        <v>0.27983194755427288</v>
      </c>
      <c r="J230" s="6">
        <f t="shared" si="130"/>
        <v>0.18169308498378961</v>
      </c>
      <c r="K230" s="9"/>
      <c r="L230" s="15">
        <f t="shared" si="131"/>
        <v>0.20899999999999999</v>
      </c>
      <c r="M230" s="6">
        <f t="shared" si="136"/>
        <v>0.25053652808393539</v>
      </c>
      <c r="N230" s="15">
        <f t="shared" si="115"/>
        <v>1.2482984527550431</v>
      </c>
      <c r="O230" s="15">
        <f t="shared" si="116"/>
        <v>0.48163213942274669</v>
      </c>
      <c r="P230" s="15">
        <f t="shared" si="132"/>
        <v>1.2482984527550431</v>
      </c>
      <c r="Q230" s="15">
        <f t="shared" si="133"/>
        <v>0.20899999999999999</v>
      </c>
      <c r="S230" s="28">
        <f t="shared" si="134"/>
        <v>0.20899999999999999</v>
      </c>
      <c r="T230" s="19">
        <f t="shared" si="117"/>
        <v>0.48163213942274669</v>
      </c>
      <c r="U230" s="19">
        <f t="shared" si="118"/>
        <v>0.68113070364641792</v>
      </c>
      <c r="V230" s="19">
        <f t="shared" si="119"/>
        <v>0.96326427884549337</v>
      </c>
      <c r="W230" s="19">
        <f t="shared" si="120"/>
        <v>1.1797529853107358</v>
      </c>
      <c r="X230" s="19">
        <f t="shared" si="121"/>
        <v>1.3622614072928358</v>
      </c>
      <c r="Y230" s="19">
        <f t="shared" si="122"/>
        <v>1.5230545549156542</v>
      </c>
      <c r="Z230" s="19">
        <f t="shared" si="123"/>
        <v>1.6684226720765896</v>
      </c>
      <c r="AA230" s="19">
        <f t="shared" si="124"/>
        <v>1.8021024521788576</v>
      </c>
      <c r="AB230" s="19">
        <f t="shared" si="125"/>
        <v>1.9265285576909867</v>
      </c>
      <c r="AC230" s="19">
        <f t="shared" si="126"/>
        <v>2.0433921109392541</v>
      </c>
      <c r="AD230" s="19">
        <f t="shared" si="127"/>
        <v>2.1539244077958362</v>
      </c>
      <c r="AE230" s="19">
        <f t="shared" si="137"/>
        <v>1.2482984527550431</v>
      </c>
      <c r="AF230" s="19">
        <f t="shared" si="137"/>
        <v>1.7653606017755326</v>
      </c>
      <c r="AG230" s="19">
        <f t="shared" si="137"/>
        <v>2.4965969055100863</v>
      </c>
      <c r="AH230" s="19">
        <f t="shared" si="137"/>
        <v>3.0576942559555902</v>
      </c>
      <c r="AI230" s="19">
        <f t="shared" si="137"/>
        <v>3.5307212035510651</v>
      </c>
      <c r="AJ230" s="19">
        <f t="shared" si="137"/>
        <v>3.9474663103700265</v>
      </c>
      <c r="AK230" s="19">
        <f t="shared" si="137"/>
        <v>4.3242326863627056</v>
      </c>
      <c r="AL230" s="19">
        <f t="shared" si="137"/>
        <v>4.6707051266493904</v>
      </c>
      <c r="AM230" s="19">
        <f t="shared" si="137"/>
        <v>4.9931938110201726</v>
      </c>
      <c r="AN230" s="19">
        <f t="shared" si="137"/>
        <v>5.2960818053265974</v>
      </c>
      <c r="AO230" s="19">
        <f t="shared" si="137"/>
        <v>5.5825603931361725</v>
      </c>
      <c r="AP230" s="43">
        <f t="shared" si="128"/>
        <v>0.20899999999999999</v>
      </c>
    </row>
    <row r="231" spans="1:42" x14ac:dyDescent="0.25">
      <c r="A231" s="15">
        <v>0.21</v>
      </c>
      <c r="B231" s="6">
        <f t="shared" si="135"/>
        <v>1.9041352722452909</v>
      </c>
      <c r="C231" s="6">
        <f t="shared" si="109"/>
        <v>0.11989752027504681</v>
      </c>
      <c r="D231" s="6">
        <f t="shared" si="129"/>
        <v>0.95206763612264544</v>
      </c>
      <c r="E231" s="6">
        <f t="shared" si="110"/>
        <v>0.81461647417665195</v>
      </c>
      <c r="F231" s="6">
        <f t="shared" si="111"/>
        <v>0.14718278364825543</v>
      </c>
      <c r="G231" s="6">
        <f t="shared" si="112"/>
        <v>0.28359139182412774</v>
      </c>
      <c r="H231" s="6">
        <f t="shared" si="113"/>
        <v>0.15265826412987554</v>
      </c>
      <c r="I231" s="6">
        <f t="shared" si="114"/>
        <v>0.28120582595009502</v>
      </c>
      <c r="J231" s="6">
        <f t="shared" si="130"/>
        <v>0.18339807395312835</v>
      </c>
      <c r="K231" s="9"/>
      <c r="L231" s="15">
        <f t="shared" si="131"/>
        <v>0.21</v>
      </c>
      <c r="M231" s="6">
        <f t="shared" si="136"/>
        <v>0.25124355652656288</v>
      </c>
      <c r="N231" s="15">
        <f t="shared" si="115"/>
        <v>1.251821222539296</v>
      </c>
      <c r="O231" s="15">
        <f t="shared" si="116"/>
        <v>0.48629244372885078</v>
      </c>
      <c r="P231" s="15">
        <f t="shared" si="132"/>
        <v>1.251821222539296</v>
      </c>
      <c r="Q231" s="15">
        <f t="shared" si="133"/>
        <v>0.21</v>
      </c>
      <c r="S231" s="28">
        <f t="shared" si="134"/>
        <v>0.21</v>
      </c>
      <c r="T231" s="19">
        <f t="shared" si="117"/>
        <v>0.48629244372885078</v>
      </c>
      <c r="U231" s="19">
        <f t="shared" si="118"/>
        <v>0.6877213692008961</v>
      </c>
      <c r="V231" s="19">
        <f t="shared" si="119"/>
        <v>0.97258488745770155</v>
      </c>
      <c r="W231" s="19">
        <f t="shared" si="120"/>
        <v>1.191168352906786</v>
      </c>
      <c r="X231" s="19">
        <f t="shared" si="121"/>
        <v>1.3754427384017922</v>
      </c>
      <c r="Y231" s="19">
        <f t="shared" si="122"/>
        <v>1.5377917311124338</v>
      </c>
      <c r="Z231" s="19">
        <f t="shared" si="123"/>
        <v>1.6845664397503979</v>
      </c>
      <c r="AA231" s="19">
        <f t="shared" si="124"/>
        <v>1.8195397142104064</v>
      </c>
      <c r="AB231" s="19">
        <f t="shared" si="125"/>
        <v>1.9451697749154031</v>
      </c>
      <c r="AC231" s="19">
        <f t="shared" si="126"/>
        <v>2.0631641076026881</v>
      </c>
      <c r="AD231" s="19">
        <f t="shared" si="127"/>
        <v>2.1747659222444038</v>
      </c>
      <c r="AE231" s="19">
        <f t="shared" si="137"/>
        <v>1.251821222539296</v>
      </c>
      <c r="AF231" s="19">
        <f t="shared" si="137"/>
        <v>1.7703425505815411</v>
      </c>
      <c r="AG231" s="19">
        <f t="shared" si="137"/>
        <v>2.5036424450785919</v>
      </c>
      <c r="AH231" s="19">
        <f t="shared" si="137"/>
        <v>3.0663232444083039</v>
      </c>
      <c r="AI231" s="19">
        <f t="shared" si="137"/>
        <v>3.5406851011630822</v>
      </c>
      <c r="AJ231" s="19">
        <f t="shared" si="137"/>
        <v>3.9586062865606859</v>
      </c>
      <c r="AK231" s="19">
        <f t="shared" si="137"/>
        <v>4.3364359188620947</v>
      </c>
      <c r="AL231" s="19">
        <f t="shared" si="137"/>
        <v>4.6838861242345438</v>
      </c>
      <c r="AM231" s="19">
        <f t="shared" si="137"/>
        <v>5.0072848901571838</v>
      </c>
      <c r="AN231" s="19">
        <f t="shared" si="137"/>
        <v>5.3110276517446229</v>
      </c>
      <c r="AO231" s="19">
        <f t="shared" si="137"/>
        <v>5.5983146985495162</v>
      </c>
      <c r="AP231" s="43">
        <f t="shared" si="128"/>
        <v>0.21</v>
      </c>
    </row>
    <row r="232" spans="1:42" x14ac:dyDescent="0.25">
      <c r="A232" s="15">
        <v>0.21099999999999999</v>
      </c>
      <c r="B232" s="6">
        <f t="shared" si="135"/>
        <v>1.9090412791153111</v>
      </c>
      <c r="C232" s="6">
        <f t="shared" si="109"/>
        <v>0.12071284750908527</v>
      </c>
      <c r="D232" s="6">
        <f t="shared" si="129"/>
        <v>0.95452063955765554</v>
      </c>
      <c r="E232" s="6">
        <f t="shared" si="110"/>
        <v>0.81603676387770652</v>
      </c>
      <c r="F232" s="6">
        <f t="shared" si="111"/>
        <v>0.14792574655028118</v>
      </c>
      <c r="G232" s="6">
        <f t="shared" si="112"/>
        <v>0.28496287327514058</v>
      </c>
      <c r="H232" s="6">
        <f t="shared" si="113"/>
        <v>0.15369637100615285</v>
      </c>
      <c r="I232" s="6">
        <f t="shared" si="114"/>
        <v>0.28257999763693736</v>
      </c>
      <c r="J232" s="6">
        <f t="shared" si="130"/>
        <v>0.18511066569570572</v>
      </c>
      <c r="K232" s="9"/>
      <c r="L232" s="15">
        <f t="shared" si="131"/>
        <v>0.21099999999999999</v>
      </c>
      <c r="M232" s="6">
        <f t="shared" si="136"/>
        <v>0.2519486954957732</v>
      </c>
      <c r="N232" s="15">
        <f t="shared" si="115"/>
        <v>1.2553345780207277</v>
      </c>
      <c r="O232" s="15">
        <f t="shared" si="116"/>
        <v>0.49097343722597353</v>
      </c>
      <c r="P232" s="15">
        <f t="shared" si="132"/>
        <v>1.2553345780207277</v>
      </c>
      <c r="Q232" s="15">
        <f t="shared" si="133"/>
        <v>0.21099999999999999</v>
      </c>
      <c r="S232" s="28">
        <f t="shared" si="134"/>
        <v>0.21099999999999999</v>
      </c>
      <c r="T232" s="19">
        <f t="shared" si="117"/>
        <v>0.49097343722597353</v>
      </c>
      <c r="U232" s="19">
        <f t="shared" si="118"/>
        <v>0.69434129368990727</v>
      </c>
      <c r="V232" s="19">
        <f t="shared" si="119"/>
        <v>0.98194687445194706</v>
      </c>
      <c r="W232" s="19">
        <f t="shared" si="120"/>
        <v>1.2026343984640229</v>
      </c>
      <c r="X232" s="19">
        <f t="shared" si="121"/>
        <v>1.3886825873798145</v>
      </c>
      <c r="Y232" s="19">
        <f t="shared" si="122"/>
        <v>1.5525943322757783</v>
      </c>
      <c r="Z232" s="19">
        <f t="shared" si="123"/>
        <v>1.7007818768842302</v>
      </c>
      <c r="AA232" s="19">
        <f t="shared" si="124"/>
        <v>1.8370543881063559</v>
      </c>
      <c r="AB232" s="19">
        <f t="shared" si="125"/>
        <v>1.9638937489038941</v>
      </c>
      <c r="AC232" s="19">
        <f t="shared" si="126"/>
        <v>2.0830238810697219</v>
      </c>
      <c r="AD232" s="19">
        <f t="shared" si="127"/>
        <v>2.1956999615680055</v>
      </c>
      <c r="AE232" s="19">
        <f t="shared" ref="AE232:AO241" si="138">$M232*AE$21^0.5/RMannings_n*(Diameter/1000)^(2/3)</f>
        <v>1.2553345780207277</v>
      </c>
      <c r="AF232" s="19">
        <f t="shared" si="138"/>
        <v>1.7753111855528194</v>
      </c>
      <c r="AG232" s="19">
        <f t="shared" si="138"/>
        <v>2.5106691560414554</v>
      </c>
      <c r="AH232" s="19">
        <f t="shared" si="138"/>
        <v>3.0749291726228218</v>
      </c>
      <c r="AI232" s="19">
        <f t="shared" si="138"/>
        <v>3.5506223711056388</v>
      </c>
      <c r="AJ232" s="19">
        <f t="shared" si="138"/>
        <v>3.9697164921118464</v>
      </c>
      <c r="AK232" s="19">
        <f t="shared" si="138"/>
        <v>4.3486065392598752</v>
      </c>
      <c r="AL232" s="19">
        <f t="shared" si="138"/>
        <v>4.6970318967240043</v>
      </c>
      <c r="AM232" s="19">
        <f t="shared" si="138"/>
        <v>5.0213383120829107</v>
      </c>
      <c r="AN232" s="19">
        <f t="shared" si="138"/>
        <v>5.325933556658458</v>
      </c>
      <c r="AO232" s="19">
        <f t="shared" si="138"/>
        <v>5.6140269019207212</v>
      </c>
      <c r="AP232" s="43">
        <f t="shared" si="128"/>
        <v>0.21099999999999999</v>
      </c>
    </row>
    <row r="233" spans="1:42" x14ac:dyDescent="0.25">
      <c r="A233" s="15">
        <v>0.21199999999999999</v>
      </c>
      <c r="B233" s="6">
        <f t="shared" si="135"/>
        <v>1.913938776716525</v>
      </c>
      <c r="C233" s="6">
        <f t="shared" si="109"/>
        <v>0.12152959134916169</v>
      </c>
      <c r="D233" s="6">
        <f t="shared" si="129"/>
        <v>0.95696938835826251</v>
      </c>
      <c r="E233" s="6">
        <f t="shared" si="110"/>
        <v>0.81744969264169387</v>
      </c>
      <c r="F233" s="6">
        <f t="shared" si="111"/>
        <v>0.14866919939308212</v>
      </c>
      <c r="G233" s="6">
        <f t="shared" si="112"/>
        <v>0.28633459969654107</v>
      </c>
      <c r="H233" s="6">
        <f t="shared" si="113"/>
        <v>0.15473628156125702</v>
      </c>
      <c r="I233" s="6">
        <f t="shared" si="114"/>
        <v>0.28395446407448421</v>
      </c>
      <c r="J233" s="6">
        <f t="shared" si="130"/>
        <v>0.18683085530777613</v>
      </c>
      <c r="K233" s="9"/>
      <c r="L233" s="15">
        <f t="shared" si="131"/>
        <v>0.21199999999999999</v>
      </c>
      <c r="M233" s="6">
        <f t="shared" si="136"/>
        <v>0.25265195389104422</v>
      </c>
      <c r="N233" s="15">
        <f t="shared" si="115"/>
        <v>1.2588385635409938</v>
      </c>
      <c r="O233" s="15">
        <f t="shared" si="116"/>
        <v>0.49567508129351673</v>
      </c>
      <c r="P233" s="15">
        <f t="shared" si="132"/>
        <v>1.2588385635409938</v>
      </c>
      <c r="Q233" s="15">
        <f t="shared" si="133"/>
        <v>0.21199999999999999</v>
      </c>
      <c r="S233" s="28">
        <f t="shared" si="134"/>
        <v>0.21199999999999999</v>
      </c>
      <c r="T233" s="19">
        <f t="shared" si="117"/>
        <v>0.49567508129351673</v>
      </c>
      <c r="U233" s="19">
        <f t="shared" si="118"/>
        <v>0.70099042249567778</v>
      </c>
      <c r="V233" s="19">
        <f t="shared" si="119"/>
        <v>0.99135016258703346</v>
      </c>
      <c r="W233" s="19">
        <f t="shared" si="120"/>
        <v>1.2141510273816873</v>
      </c>
      <c r="X233" s="19">
        <f t="shared" si="121"/>
        <v>1.4019808449913556</v>
      </c>
      <c r="Y233" s="19">
        <f t="shared" si="122"/>
        <v>1.5674622362766331</v>
      </c>
      <c r="Z233" s="19">
        <f t="shared" si="123"/>
        <v>1.7170688496924089</v>
      </c>
      <c r="AA233" s="19">
        <f t="shared" si="124"/>
        <v>1.8546463293616602</v>
      </c>
      <c r="AB233" s="19">
        <f t="shared" si="125"/>
        <v>1.9827003251740669</v>
      </c>
      <c r="AC233" s="19">
        <f t="shared" si="126"/>
        <v>2.1029712674870327</v>
      </c>
      <c r="AD233" s="19">
        <f t="shared" si="127"/>
        <v>2.2167263530500758</v>
      </c>
      <c r="AE233" s="19">
        <f t="shared" si="138"/>
        <v>1.2588385635409938</v>
      </c>
      <c r="AF233" s="19">
        <f t="shared" si="138"/>
        <v>1.7802665693979385</v>
      </c>
      <c r="AG233" s="19">
        <f t="shared" si="138"/>
        <v>2.5176771270819875</v>
      </c>
      <c r="AH233" s="19">
        <f t="shared" si="138"/>
        <v>3.0835121492135742</v>
      </c>
      <c r="AI233" s="19">
        <f t="shared" si="138"/>
        <v>3.560533138795877</v>
      </c>
      <c r="AJ233" s="19">
        <f t="shared" si="138"/>
        <v>3.9807970672441368</v>
      </c>
      <c r="AK233" s="19">
        <f t="shared" si="138"/>
        <v>4.3607447011600469</v>
      </c>
      <c r="AL233" s="19">
        <f t="shared" si="138"/>
        <v>4.710142610029056</v>
      </c>
      <c r="AM233" s="19">
        <f t="shared" si="138"/>
        <v>5.0353542541639751</v>
      </c>
      <c r="AN233" s="19">
        <f t="shared" si="138"/>
        <v>5.3407997081938143</v>
      </c>
      <c r="AO233" s="19">
        <f t="shared" si="138"/>
        <v>5.6296972015517008</v>
      </c>
      <c r="AP233" s="43">
        <f t="shared" si="128"/>
        <v>0.21199999999999999</v>
      </c>
    </row>
    <row r="234" spans="1:42" x14ac:dyDescent="0.25">
      <c r="A234" s="15">
        <v>0.21299999999999999</v>
      </c>
      <c r="B234" s="6">
        <f t="shared" si="135"/>
        <v>1.9188278383884836</v>
      </c>
      <c r="C234" s="6">
        <f t="shared" si="109"/>
        <v>0.12234774445342932</v>
      </c>
      <c r="D234" s="6">
        <f t="shared" si="129"/>
        <v>0.95941391919424179</v>
      </c>
      <c r="E234" s="6">
        <f t="shared" si="110"/>
        <v>0.81885529857234229</v>
      </c>
      <c r="F234" s="6">
        <f t="shared" si="111"/>
        <v>0.14941314377123791</v>
      </c>
      <c r="G234" s="6">
        <f t="shared" si="112"/>
        <v>0.28770657188561893</v>
      </c>
      <c r="H234" s="6">
        <f t="shared" si="113"/>
        <v>0.15577798644725838</v>
      </c>
      <c r="I234" s="6">
        <f t="shared" si="114"/>
        <v>0.28532922673162975</v>
      </c>
      <c r="J234" s="6">
        <f t="shared" si="130"/>
        <v>0.18855863788998345</v>
      </c>
      <c r="K234" s="9"/>
      <c r="L234" s="15">
        <f t="shared" si="131"/>
        <v>0.21299999999999999</v>
      </c>
      <c r="M234" s="6">
        <f t="shared" si="136"/>
        <v>0.2533533405125869</v>
      </c>
      <c r="N234" s="15">
        <f t="shared" si="115"/>
        <v>1.262333222947152</v>
      </c>
      <c r="O234" s="15">
        <f t="shared" si="116"/>
        <v>0.5003973371469268</v>
      </c>
      <c r="P234" s="15">
        <f t="shared" si="132"/>
        <v>1.262333222947152</v>
      </c>
      <c r="Q234" s="15">
        <f t="shared" si="133"/>
        <v>0.21299999999999999</v>
      </c>
      <c r="S234" s="28">
        <f t="shared" si="134"/>
        <v>0.21299999999999999</v>
      </c>
      <c r="T234" s="19">
        <f t="shared" si="117"/>
        <v>0.5003973371469268</v>
      </c>
      <c r="U234" s="19">
        <f t="shared" si="118"/>
        <v>0.70766870076856614</v>
      </c>
      <c r="V234" s="19">
        <f t="shared" si="119"/>
        <v>1.0007946742938536</v>
      </c>
      <c r="W234" s="19">
        <f t="shared" si="120"/>
        <v>1.225718144657413</v>
      </c>
      <c r="X234" s="19">
        <f t="shared" si="121"/>
        <v>1.4153374015371323</v>
      </c>
      <c r="Y234" s="19">
        <f t="shared" si="122"/>
        <v>1.5823953204674714</v>
      </c>
      <c r="Z234" s="19">
        <f t="shared" si="123"/>
        <v>1.7334272238213009</v>
      </c>
      <c r="AA234" s="19">
        <f t="shared" si="124"/>
        <v>1.8723153928578093</v>
      </c>
      <c r="AB234" s="19">
        <f t="shared" si="125"/>
        <v>2.0015893485877072</v>
      </c>
      <c r="AC234" s="19">
        <f t="shared" si="126"/>
        <v>2.1230061023056983</v>
      </c>
      <c r="AD234" s="19">
        <f t="shared" si="127"/>
        <v>2.237844923240818</v>
      </c>
      <c r="AE234" s="19">
        <f t="shared" si="138"/>
        <v>1.262333222947152</v>
      </c>
      <c r="AF234" s="19">
        <f t="shared" si="138"/>
        <v>1.7852087641260024</v>
      </c>
      <c r="AG234" s="19">
        <f t="shared" si="138"/>
        <v>2.524666445894304</v>
      </c>
      <c r="AH234" s="19">
        <f t="shared" si="138"/>
        <v>3.0920722815834796</v>
      </c>
      <c r="AI234" s="19">
        <f t="shared" si="138"/>
        <v>3.5704175282520048</v>
      </c>
      <c r="AJ234" s="19">
        <f t="shared" si="138"/>
        <v>3.9918481506141292</v>
      </c>
      <c r="AK234" s="19">
        <f t="shared" si="138"/>
        <v>4.3728505564532769</v>
      </c>
      <c r="AL234" s="19">
        <f t="shared" si="138"/>
        <v>4.7232184282103686</v>
      </c>
      <c r="AM234" s="19">
        <f t="shared" si="138"/>
        <v>5.049332891788608</v>
      </c>
      <c r="AN234" s="19">
        <f t="shared" si="138"/>
        <v>5.3556262923780071</v>
      </c>
      <c r="AO234" s="19">
        <f t="shared" si="138"/>
        <v>5.645325793532459</v>
      </c>
      <c r="AP234" s="43">
        <f t="shared" si="128"/>
        <v>0.21299999999999999</v>
      </c>
    </row>
    <row r="235" spans="1:42" x14ac:dyDescent="0.25">
      <c r="A235" s="15">
        <v>0.214</v>
      </c>
      <c r="B235" s="6">
        <f t="shared" si="135"/>
        <v>1.9237085366401327</v>
      </c>
      <c r="C235" s="6">
        <f t="shared" si="109"/>
        <v>0.12316729951791552</v>
      </c>
      <c r="D235" s="6">
        <f t="shared" si="129"/>
        <v>0.96185426832006637</v>
      </c>
      <c r="E235" s="6">
        <f t="shared" si="110"/>
        <v>0.82025361931539198</v>
      </c>
      <c r="F235" s="6">
        <f t="shared" si="111"/>
        <v>0.15015758128652282</v>
      </c>
      <c r="G235" s="6">
        <f t="shared" si="112"/>
        <v>0.28907879064326142</v>
      </c>
      <c r="H235" s="6">
        <f t="shared" si="113"/>
        <v>0.15682147636445018</v>
      </c>
      <c r="I235" s="6">
        <f t="shared" si="114"/>
        <v>0.2867042870865168</v>
      </c>
      <c r="J235" s="6">
        <f t="shared" si="130"/>
        <v>0.19029400854740602</v>
      </c>
      <c r="K235" s="9"/>
      <c r="L235" s="15">
        <f t="shared" si="131"/>
        <v>0.214</v>
      </c>
      <c r="M235" s="6">
        <f t="shared" si="136"/>
        <v>0.25405286406286454</v>
      </c>
      <c r="N235" s="15">
        <f t="shared" si="115"/>
        <v>1.2658185995992335</v>
      </c>
      <c r="O235" s="15">
        <f t="shared" si="116"/>
        <v>0.50514016583868648</v>
      </c>
      <c r="P235" s="15">
        <f t="shared" si="132"/>
        <v>1.2658185995992335</v>
      </c>
      <c r="Q235" s="15">
        <f t="shared" si="133"/>
        <v>0.214</v>
      </c>
      <c r="S235" s="28">
        <f t="shared" si="134"/>
        <v>0.214</v>
      </c>
      <c r="T235" s="19">
        <f t="shared" si="117"/>
        <v>0.50514016583868648</v>
      </c>
      <c r="U235" s="19">
        <f t="shared" si="118"/>
        <v>0.71437607342846488</v>
      </c>
      <c r="V235" s="19">
        <f t="shared" si="119"/>
        <v>1.010280331677373</v>
      </c>
      <c r="W235" s="19">
        <f t="shared" si="120"/>
        <v>1.2373356548896559</v>
      </c>
      <c r="X235" s="19">
        <f t="shared" si="121"/>
        <v>1.4287521468569298</v>
      </c>
      <c r="Y235" s="19">
        <f t="shared" si="122"/>
        <v>1.5973934616854286</v>
      </c>
      <c r="Z235" s="19">
        <f t="shared" si="123"/>
        <v>1.7498568643527475</v>
      </c>
      <c r="AA235" s="19">
        <f t="shared" si="124"/>
        <v>1.8900614328665353</v>
      </c>
      <c r="AB235" s="19">
        <f t="shared" si="125"/>
        <v>2.0205606633547459</v>
      </c>
      <c r="AC235" s="19">
        <f t="shared" si="126"/>
        <v>2.1431282202853943</v>
      </c>
      <c r="AD235" s="19">
        <f t="shared" si="127"/>
        <v>2.25905549796164</v>
      </c>
      <c r="AE235" s="19">
        <f t="shared" si="138"/>
        <v>1.2658185995992335</v>
      </c>
      <c r="AF235" s="19">
        <f t="shared" si="138"/>
        <v>1.7901378310573546</v>
      </c>
      <c r="AG235" s="19">
        <f t="shared" si="138"/>
        <v>2.531637199198467</v>
      </c>
      <c r="AH235" s="19">
        <f t="shared" si="138"/>
        <v>3.100609675942489</v>
      </c>
      <c r="AI235" s="19">
        <f t="shared" si="138"/>
        <v>3.5802756621147092</v>
      </c>
      <c r="AJ235" s="19">
        <f t="shared" si="138"/>
        <v>4.0028698793382791</v>
      </c>
      <c r="AK235" s="19">
        <f t="shared" si="138"/>
        <v>4.3849242553431163</v>
      </c>
      <c r="AL235" s="19">
        <f t="shared" si="138"/>
        <v>4.7362595135063188</v>
      </c>
      <c r="AM235" s="19">
        <f t="shared" si="138"/>
        <v>5.0632743983969339</v>
      </c>
      <c r="AN235" s="19">
        <f t="shared" si="138"/>
        <v>5.3704134931720633</v>
      </c>
      <c r="AO235" s="19">
        <f t="shared" si="138"/>
        <v>5.6609128717749488</v>
      </c>
      <c r="AP235" s="43">
        <f t="shared" si="128"/>
        <v>0.214</v>
      </c>
    </row>
    <row r="236" spans="1:42" x14ac:dyDescent="0.25">
      <c r="A236" s="15">
        <v>0.215</v>
      </c>
      <c r="B236" s="6">
        <f t="shared" si="135"/>
        <v>1.9285809431636189</v>
      </c>
      <c r="C236" s="6">
        <f t="shared" si="109"/>
        <v>0.12398824927606748</v>
      </c>
      <c r="D236" s="6">
        <f t="shared" si="129"/>
        <v>0.96429047158180947</v>
      </c>
      <c r="E236" s="6">
        <f t="shared" si="110"/>
        <v>0.82164469206585877</v>
      </c>
      <c r="F236" s="6">
        <f t="shared" si="111"/>
        <v>0.15090251354794759</v>
      </c>
      <c r="G236" s="6">
        <f t="shared" si="112"/>
        <v>0.29045125677397376</v>
      </c>
      <c r="H236" s="6">
        <f t="shared" si="113"/>
        <v>0.15786674206077003</v>
      </c>
      <c r="I236" s="6">
        <f t="shared" si="114"/>
        <v>0.28807964662657476</v>
      </c>
      <c r="J236" s="6">
        <f t="shared" si="130"/>
        <v>0.19203696238960158</v>
      </c>
      <c r="K236" s="9"/>
      <c r="L236" s="15">
        <f t="shared" si="131"/>
        <v>0.215</v>
      </c>
      <c r="M236" s="6">
        <f t="shared" si="136"/>
        <v>0.25475053314808127</v>
      </c>
      <c r="N236" s="15">
        <f t="shared" si="115"/>
        <v>1.269294736377657</v>
      </c>
      <c r="O236" s="15">
        <f t="shared" si="116"/>
        <v>0.50990352825929031</v>
      </c>
      <c r="P236" s="15">
        <f t="shared" si="132"/>
        <v>1.269294736377657</v>
      </c>
      <c r="Q236" s="15">
        <f t="shared" si="133"/>
        <v>0.215</v>
      </c>
      <c r="S236" s="28">
        <f t="shared" si="134"/>
        <v>0.215</v>
      </c>
      <c r="T236" s="19">
        <f t="shared" si="117"/>
        <v>0.50990352825929031</v>
      </c>
      <c r="U236" s="19">
        <f t="shared" si="118"/>
        <v>0.72111248516618109</v>
      </c>
      <c r="V236" s="19">
        <f t="shared" si="119"/>
        <v>1.0198070565185806</v>
      </c>
      <c r="W236" s="19">
        <f t="shared" si="120"/>
        <v>1.2490034622800841</v>
      </c>
      <c r="X236" s="19">
        <f t="shared" si="121"/>
        <v>1.4422249703323622</v>
      </c>
      <c r="Y236" s="19">
        <f t="shared" si="122"/>
        <v>1.6124565362553898</v>
      </c>
      <c r="Z236" s="19">
        <f t="shared" si="123"/>
        <v>1.7663576358074471</v>
      </c>
      <c r="AA236" s="19">
        <f t="shared" si="124"/>
        <v>1.9078843030534691</v>
      </c>
      <c r="AB236" s="19">
        <f t="shared" si="125"/>
        <v>2.0396141130371612</v>
      </c>
      <c r="AC236" s="19">
        <f t="shared" si="126"/>
        <v>2.1633374554985432</v>
      </c>
      <c r="AD236" s="19">
        <f t="shared" si="127"/>
        <v>2.280357902309516</v>
      </c>
      <c r="AE236" s="19">
        <f t="shared" si="138"/>
        <v>1.269294736377657</v>
      </c>
      <c r="AF236" s="19">
        <f t="shared" si="138"/>
        <v>1.7950538308340649</v>
      </c>
      <c r="AG236" s="19">
        <f t="shared" si="138"/>
        <v>2.538589472755314</v>
      </c>
      <c r="AH236" s="19">
        <f t="shared" si="138"/>
        <v>3.1091244373257489</v>
      </c>
      <c r="AI236" s="19">
        <f t="shared" si="138"/>
        <v>3.5901076616681298</v>
      </c>
      <c r="AJ236" s="19">
        <f t="shared" si="138"/>
        <v>4.0138623890163769</v>
      </c>
      <c r="AK236" s="19">
        <f t="shared" si="138"/>
        <v>4.3969659463716919</v>
      </c>
      <c r="AL236" s="19">
        <f t="shared" si="138"/>
        <v>4.7492660263607434</v>
      </c>
      <c r="AM236" s="19">
        <f t="shared" si="138"/>
        <v>5.077178945510628</v>
      </c>
      <c r="AN236" s="19">
        <f t="shared" si="138"/>
        <v>5.3851614925021947</v>
      </c>
      <c r="AO236" s="19">
        <f t="shared" si="138"/>
        <v>5.6764586280462321</v>
      </c>
      <c r="AP236" s="43">
        <f t="shared" si="128"/>
        <v>0.215</v>
      </c>
    </row>
    <row r="237" spans="1:42" x14ac:dyDescent="0.25">
      <c r="A237" s="15">
        <v>0.216</v>
      </c>
      <c r="B237" s="6">
        <f t="shared" si="135"/>
        <v>1.9334451288478083</v>
      </c>
      <c r="C237" s="6">
        <f t="shared" si="109"/>
        <v>0.12481058649830504</v>
      </c>
      <c r="D237" s="6">
        <f t="shared" si="129"/>
        <v>0.96672256442390414</v>
      </c>
      <c r="E237" s="6">
        <f t="shared" si="110"/>
        <v>0.82302855357514781</v>
      </c>
      <c r="F237" s="6">
        <f t="shared" si="111"/>
        <v>0.151647942171801</v>
      </c>
      <c r="G237" s="6">
        <f t="shared" si="112"/>
        <v>0.29182397108590052</v>
      </c>
      <c r="H237" s="6">
        <f t="shared" si="113"/>
        <v>0.15891377433123055</v>
      </c>
      <c r="I237" s="6">
        <f t="shared" si="114"/>
        <v>0.28945530684855852</v>
      </c>
      <c r="J237" s="6">
        <f t="shared" si="130"/>
        <v>0.19378749453065247</v>
      </c>
      <c r="K237" s="9"/>
      <c r="L237" s="15">
        <f t="shared" si="131"/>
        <v>0.216</v>
      </c>
      <c r="M237" s="6">
        <f t="shared" si="136"/>
        <v>0.25544635627964046</v>
      </c>
      <c r="N237" s="15">
        <f t="shared" si="115"/>
        <v>1.2727616756904965</v>
      </c>
      <c r="O237" s="15">
        <f t="shared" si="116"/>
        <v>0.51468738513820833</v>
      </c>
      <c r="P237" s="15">
        <f t="shared" si="132"/>
        <v>1.2727616756904965</v>
      </c>
      <c r="Q237" s="15">
        <f t="shared" si="133"/>
        <v>0.216</v>
      </c>
      <c r="S237" s="28">
        <f t="shared" si="134"/>
        <v>0.216</v>
      </c>
      <c r="T237" s="19">
        <f t="shared" si="117"/>
        <v>0.51468738513820833</v>
      </c>
      <c r="U237" s="19">
        <f t="shared" si="118"/>
        <v>0.72787788044479873</v>
      </c>
      <c r="V237" s="19">
        <f t="shared" si="119"/>
        <v>1.0293747702764167</v>
      </c>
      <c r="W237" s="19">
        <f t="shared" si="120"/>
        <v>1.2607214706359362</v>
      </c>
      <c r="X237" s="19">
        <f t="shared" si="121"/>
        <v>1.4557557608895975</v>
      </c>
      <c r="Y237" s="19">
        <f t="shared" si="122"/>
        <v>1.6275844199930345</v>
      </c>
      <c r="Z237" s="19">
        <f t="shared" si="123"/>
        <v>1.7829294021482951</v>
      </c>
      <c r="AA237" s="19">
        <f t="shared" si="124"/>
        <v>1.9257838564817418</v>
      </c>
      <c r="AB237" s="19">
        <f t="shared" si="125"/>
        <v>2.0587495405528333</v>
      </c>
      <c r="AC237" s="19">
        <f t="shared" si="126"/>
        <v>2.1836336413343962</v>
      </c>
      <c r="AD237" s="19">
        <f t="shared" si="127"/>
        <v>2.3017519606612975</v>
      </c>
      <c r="AE237" s="19">
        <f t="shared" si="138"/>
        <v>1.2727616756904965</v>
      </c>
      <c r="AF237" s="19">
        <f t="shared" si="138"/>
        <v>1.799956823430207</v>
      </c>
      <c r="AG237" s="19">
        <f t="shared" si="138"/>
        <v>2.5455233513809929</v>
      </c>
      <c r="AH237" s="19">
        <f t="shared" si="138"/>
        <v>3.1176166696114005</v>
      </c>
      <c r="AI237" s="19">
        <f t="shared" si="138"/>
        <v>3.599913646860414</v>
      </c>
      <c r="AJ237" s="19">
        <f t="shared" si="138"/>
        <v>4.0248258137545285</v>
      </c>
      <c r="AK237" s="19">
        <f t="shared" si="138"/>
        <v>4.4089757764448843</v>
      </c>
      <c r="AL237" s="19">
        <f t="shared" si="138"/>
        <v>4.7622381254501267</v>
      </c>
      <c r="AM237" s="19">
        <f t="shared" si="138"/>
        <v>5.0910467027619859</v>
      </c>
      <c r="AN237" s="19">
        <f t="shared" si="138"/>
        <v>5.3998704702906206</v>
      </c>
      <c r="AO237" s="19">
        <f t="shared" si="138"/>
        <v>5.6919632520009831</v>
      </c>
      <c r="AP237" s="43">
        <f t="shared" si="128"/>
        <v>0.216</v>
      </c>
    </row>
    <row r="238" spans="1:42" x14ac:dyDescent="0.25">
      <c r="A238" s="15">
        <v>0.217</v>
      </c>
      <c r="B238" s="6">
        <f t="shared" si="135"/>
        <v>1.9383011637915202</v>
      </c>
      <c r="C238" s="6">
        <f t="shared" si="109"/>
        <v>0.12563430399158043</v>
      </c>
      <c r="D238" s="6">
        <f t="shared" si="129"/>
        <v>0.96915058189576009</v>
      </c>
      <c r="E238" s="6">
        <f t="shared" si="110"/>
        <v>0.8244052401580183</v>
      </c>
      <c r="F238" s="6">
        <f t="shared" si="111"/>
        <v>0.15239386878169214</v>
      </c>
      <c r="G238" s="6">
        <f t="shared" si="112"/>
        <v>0.29319693439084604</v>
      </c>
      <c r="H238" s="6">
        <f t="shared" si="113"/>
        <v>0.15996256401735889</v>
      </c>
      <c r="I238" s="6">
        <f t="shared" si="114"/>
        <v>0.29083126925858604</v>
      </c>
      <c r="J238" s="6">
        <f t="shared" si="130"/>
        <v>0.19554560008921126</v>
      </c>
      <c r="K238" s="9"/>
      <c r="L238" s="15">
        <f t="shared" si="131"/>
        <v>0.217</v>
      </c>
      <c r="M238" s="6">
        <f t="shared" si="136"/>
        <v>0.25614034187557488</v>
      </c>
      <c r="N238" s="15">
        <f t="shared" si="115"/>
        <v>1.2762194594806071</v>
      </c>
      <c r="O238" s="15">
        <f t="shared" si="116"/>
        <v>0.51949169704483689</v>
      </c>
      <c r="P238" s="15">
        <f t="shared" si="132"/>
        <v>1.2762194594806071</v>
      </c>
      <c r="Q238" s="15">
        <f t="shared" si="133"/>
        <v>0.217</v>
      </c>
      <c r="S238" s="28">
        <f t="shared" si="134"/>
        <v>0.217</v>
      </c>
      <c r="T238" s="19">
        <f t="shared" si="117"/>
        <v>0.51949169704483689</v>
      </c>
      <c r="U238" s="19">
        <f t="shared" si="118"/>
        <v>0.73467220350102347</v>
      </c>
      <c r="V238" s="19">
        <f t="shared" si="119"/>
        <v>1.0389833940896738</v>
      </c>
      <c r="W238" s="19">
        <f t="shared" si="120"/>
        <v>1.2724895833723542</v>
      </c>
      <c r="X238" s="19">
        <f t="shared" si="121"/>
        <v>1.4693444070020469</v>
      </c>
      <c r="Y238" s="19">
        <f t="shared" si="122"/>
        <v>1.6427769882078473</v>
      </c>
      <c r="Z238" s="19">
        <f t="shared" si="123"/>
        <v>1.7995720267836726</v>
      </c>
      <c r="AA238" s="19">
        <f t="shared" si="124"/>
        <v>1.9437599456155443</v>
      </c>
      <c r="AB238" s="19">
        <f t="shared" si="125"/>
        <v>2.0779667881793475</v>
      </c>
      <c r="AC238" s="19">
        <f t="shared" si="126"/>
        <v>2.2040166105030701</v>
      </c>
      <c r="AD238" s="19">
        <f t="shared" si="127"/>
        <v>2.3232374966779643</v>
      </c>
      <c r="AE238" s="19">
        <f t="shared" si="138"/>
        <v>1.2762194594806071</v>
      </c>
      <c r="AF238" s="19">
        <f t="shared" si="138"/>
        <v>1.8048468681619354</v>
      </c>
      <c r="AG238" s="19">
        <f t="shared" si="138"/>
        <v>2.5524389189612142</v>
      </c>
      <c r="AH238" s="19">
        <f t="shared" si="138"/>
        <v>3.1260864755380391</v>
      </c>
      <c r="AI238" s="19">
        <f t="shared" si="138"/>
        <v>3.6096937363238708</v>
      </c>
      <c r="AJ238" s="19">
        <f t="shared" si="138"/>
        <v>4.0357602861876876</v>
      </c>
      <c r="AK238" s="19">
        <f t="shared" si="138"/>
        <v>4.4209538908570032</v>
      </c>
      <c r="AL238" s="19">
        <f t="shared" si="138"/>
        <v>4.7751759677102603</v>
      </c>
      <c r="AM238" s="19">
        <f t="shared" si="138"/>
        <v>5.1048778379224284</v>
      </c>
      <c r="AN238" s="19">
        <f t="shared" si="138"/>
        <v>5.4145406044858051</v>
      </c>
      <c r="AO238" s="19">
        <f t="shared" si="138"/>
        <v>5.7074269312133525</v>
      </c>
      <c r="AP238" s="43">
        <f t="shared" si="128"/>
        <v>0.217</v>
      </c>
    </row>
    <row r="239" spans="1:42" x14ac:dyDescent="0.25">
      <c r="A239" s="15">
        <v>0.218</v>
      </c>
      <c r="B239" s="6">
        <f t="shared" si="135"/>
        <v>1.943149117316493</v>
      </c>
      <c r="C239" s="6">
        <f t="shared" si="109"/>
        <v>0.12645939459894529</v>
      </c>
      <c r="D239" s="6">
        <f t="shared" si="129"/>
        <v>0.97157455865824649</v>
      </c>
      <c r="E239" s="6">
        <f t="shared" si="110"/>
        <v>0.82577478769940649</v>
      </c>
      <c r="F239" s="6">
        <f t="shared" si="111"/>
        <v>0.15314029500859291</v>
      </c>
      <c r="G239" s="6">
        <f t="shared" si="112"/>
        <v>0.29457014750429644</v>
      </c>
      <c r="H239" s="6">
        <f t="shared" si="113"/>
        <v>0.1610131020066454</v>
      </c>
      <c r="I239" s="6">
        <f t="shared" si="114"/>
        <v>0.29220753537217792</v>
      </c>
      <c r="J239" s="6">
        <f t="shared" si="130"/>
        <v>0.19731127418854702</v>
      </c>
      <c r="K239" s="9"/>
      <c r="L239" s="15">
        <f t="shared" si="131"/>
        <v>0.218</v>
      </c>
      <c r="M239" s="6">
        <f t="shared" si="136"/>
        <v>0.25683249826194715</v>
      </c>
      <c r="N239" s="15">
        <f t="shared" si="115"/>
        <v>1.2796681292326026</v>
      </c>
      <c r="O239" s="15">
        <f t="shared" si="116"/>
        <v>0.52431642438943626</v>
      </c>
      <c r="P239" s="15">
        <f t="shared" si="132"/>
        <v>1.2796681292326026</v>
      </c>
      <c r="Q239" s="15">
        <f t="shared" si="133"/>
        <v>0.218</v>
      </c>
      <c r="S239" s="28">
        <f t="shared" si="134"/>
        <v>0.218</v>
      </c>
      <c r="T239" s="19">
        <f t="shared" si="117"/>
        <v>0.52431642438943626</v>
      </c>
      <c r="U239" s="19">
        <f t="shared" si="118"/>
        <v>0.74149539834650802</v>
      </c>
      <c r="V239" s="19">
        <f t="shared" si="119"/>
        <v>1.0486328487788725</v>
      </c>
      <c r="W239" s="19">
        <f t="shared" si="120"/>
        <v>1.2843077035146757</v>
      </c>
      <c r="X239" s="19">
        <f t="shared" si="121"/>
        <v>1.482990796693016</v>
      </c>
      <c r="Y239" s="19">
        <f t="shared" si="122"/>
        <v>1.6580341157060772</v>
      </c>
      <c r="Z239" s="19">
        <f t="shared" si="123"/>
        <v>1.8162853725706982</v>
      </c>
      <c r="AA239" s="19">
        <f t="shared" si="124"/>
        <v>1.9618124223236344</v>
      </c>
      <c r="AB239" s="19">
        <f t="shared" si="125"/>
        <v>2.0972656975577451</v>
      </c>
      <c r="AC239" s="19">
        <f t="shared" si="126"/>
        <v>2.2244861950395243</v>
      </c>
      <c r="AD239" s="19">
        <f t="shared" si="127"/>
        <v>2.3448143333088161</v>
      </c>
      <c r="AE239" s="19">
        <f t="shared" si="138"/>
        <v>1.2796681292326026</v>
      </c>
      <c r="AF239" s="19">
        <f t="shared" si="138"/>
        <v>1.8097240236973531</v>
      </c>
      <c r="AG239" s="19">
        <f t="shared" si="138"/>
        <v>2.5593362584652053</v>
      </c>
      <c r="AH239" s="19">
        <f t="shared" si="138"/>
        <v>3.1345339567217985</v>
      </c>
      <c r="AI239" s="19">
        <f t="shared" si="138"/>
        <v>3.6194480473947062</v>
      </c>
      <c r="AJ239" s="19">
        <f t="shared" si="138"/>
        <v>4.0466659375017215</v>
      </c>
      <c r="AK239" s="19">
        <f t="shared" si="138"/>
        <v>4.4329004333149671</v>
      </c>
      <c r="AL239" s="19">
        <f t="shared" si="138"/>
        <v>4.7880797083623579</v>
      </c>
      <c r="AM239" s="19">
        <f t="shared" si="138"/>
        <v>5.1186725169304106</v>
      </c>
      <c r="AN239" s="19">
        <f t="shared" si="138"/>
        <v>5.4291720710920588</v>
      </c>
      <c r="AO239" s="19">
        <f t="shared" si="138"/>
        <v>5.7228498512081707</v>
      </c>
      <c r="AP239" s="43">
        <f t="shared" si="128"/>
        <v>0.218</v>
      </c>
    </row>
    <row r="240" spans="1:42" x14ac:dyDescent="0.25">
      <c r="A240" s="15">
        <v>0.219</v>
      </c>
      <c r="B240" s="6">
        <f t="shared" si="135"/>
        <v>1.9479890579800763</v>
      </c>
      <c r="C240" s="6">
        <f t="shared" si="109"/>
        <v>0.12728585119912397</v>
      </c>
      <c r="D240" s="6">
        <f t="shared" si="129"/>
        <v>0.97399452899003813</v>
      </c>
      <c r="E240" s="6">
        <f t="shared" si="110"/>
        <v>0.82713723166110709</v>
      </c>
      <c r="F240" s="6">
        <f t="shared" si="111"/>
        <v>0.15388722249088077</v>
      </c>
      <c r="G240" s="6">
        <f t="shared" si="112"/>
        <v>0.29594361124544039</v>
      </c>
      <c r="H240" s="6">
        <f t="shared" si="113"/>
        <v>0.16206537923200026</v>
      </c>
      <c r="I240" s="6">
        <f t="shared" si="114"/>
        <v>0.29358410671429513</v>
      </c>
      <c r="J240" s="6">
        <f t="shared" si="130"/>
        <v>0.19908451195659146</v>
      </c>
      <c r="K240" s="9"/>
      <c r="L240" s="15">
        <f t="shared" si="131"/>
        <v>0.219</v>
      </c>
      <c r="M240" s="6">
        <f t="shared" si="136"/>
        <v>0.25752283367422391</v>
      </c>
      <c r="N240" s="15">
        <f t="shared" si="115"/>
        <v>1.2831077259797019</v>
      </c>
      <c r="O240" s="15">
        <f t="shared" si="116"/>
        <v>0.52916152742405576</v>
      </c>
      <c r="P240" s="15">
        <f t="shared" si="132"/>
        <v>1.2831077259797019</v>
      </c>
      <c r="Q240" s="15">
        <f t="shared" si="133"/>
        <v>0.219</v>
      </c>
      <c r="S240" s="28">
        <f t="shared" si="134"/>
        <v>0.219</v>
      </c>
      <c r="T240" s="19">
        <f t="shared" si="117"/>
        <v>0.52916152742405576</v>
      </c>
      <c r="U240" s="19">
        <f t="shared" si="118"/>
        <v>0.74834740876916217</v>
      </c>
      <c r="V240" s="19">
        <f t="shared" si="119"/>
        <v>1.0583230548481115</v>
      </c>
      <c r="W240" s="19">
        <f t="shared" si="120"/>
        <v>1.2961757337007038</v>
      </c>
      <c r="X240" s="19">
        <f t="shared" si="121"/>
        <v>1.4966948175383243</v>
      </c>
      <c r="Y240" s="19">
        <f t="shared" si="122"/>
        <v>1.6733556767936681</v>
      </c>
      <c r="Z240" s="19">
        <f t="shared" si="123"/>
        <v>1.8330693018184332</v>
      </c>
      <c r="AA240" s="19">
        <f t="shared" si="124"/>
        <v>1.9799411378827998</v>
      </c>
      <c r="AB240" s="19">
        <f t="shared" si="125"/>
        <v>2.116646109696223</v>
      </c>
      <c r="AC240" s="19">
        <f t="shared" si="126"/>
        <v>2.2450422263074858</v>
      </c>
      <c r="AD240" s="19">
        <f t="shared" si="127"/>
        <v>2.3664822927956157</v>
      </c>
      <c r="AE240" s="19">
        <f t="shared" si="138"/>
        <v>1.2831077259797019</v>
      </c>
      <c r="AF240" s="19">
        <f t="shared" si="138"/>
        <v>1.8145883480661955</v>
      </c>
      <c r="AG240" s="19">
        <f t="shared" si="138"/>
        <v>2.5662154519594038</v>
      </c>
      <c r="AH240" s="19">
        <f t="shared" si="138"/>
        <v>3.1429592136731284</v>
      </c>
      <c r="AI240" s="19">
        <f t="shared" si="138"/>
        <v>3.629176696132391</v>
      </c>
      <c r="AJ240" s="19">
        <f t="shared" si="138"/>
        <v>4.0575428974550611</v>
      </c>
      <c r="AK240" s="19">
        <f t="shared" si="138"/>
        <v>4.444815545962018</v>
      </c>
      <c r="AL240" s="19">
        <f t="shared" si="138"/>
        <v>4.8009495009386658</v>
      </c>
      <c r="AM240" s="19">
        <f t="shared" si="138"/>
        <v>5.1324309039188076</v>
      </c>
      <c r="AN240" s="19">
        <f t="shared" si="138"/>
        <v>5.4437650441985852</v>
      </c>
      <c r="AO240" s="19">
        <f t="shared" si="138"/>
        <v>5.7382321954915732</v>
      </c>
      <c r="AP240" s="43">
        <f t="shared" si="128"/>
        <v>0.219</v>
      </c>
    </row>
    <row r="241" spans="1:42" x14ac:dyDescent="0.25">
      <c r="A241" s="15">
        <v>0.22</v>
      </c>
      <c r="B241" s="6">
        <f t="shared" si="135"/>
        <v>1.9528210535876684</v>
      </c>
      <c r="C241" s="6">
        <f t="shared" si="109"/>
        <v>0.12811366670609386</v>
      </c>
      <c r="D241" s="6">
        <f t="shared" si="129"/>
        <v>0.97641052679383422</v>
      </c>
      <c r="E241" s="6">
        <f t="shared" si="110"/>
        <v>0.82849260708831907</v>
      </c>
      <c r="F241" s="6">
        <f t="shared" si="111"/>
        <v>0.15463465287438186</v>
      </c>
      <c r="G241" s="6">
        <f t="shared" si="112"/>
        <v>0.29731732643719094</v>
      </c>
      <c r="H241" s="6">
        <f t="shared" si="113"/>
        <v>0.16311938667121934</v>
      </c>
      <c r="I241" s="6">
        <f t="shared" si="114"/>
        <v>0.29496098481937849</v>
      </c>
      <c r="J241" s="6">
        <f t="shared" si="130"/>
        <v>0.20086530852598605</v>
      </c>
      <c r="K241" s="9"/>
      <c r="L241" s="15">
        <f t="shared" si="131"/>
        <v>0.22</v>
      </c>
      <c r="M241" s="6">
        <f t="shared" si="136"/>
        <v>0.25821135625862185</v>
      </c>
      <c r="N241" s="15">
        <f t="shared" si="115"/>
        <v>1.2865382903104363</v>
      </c>
      <c r="O241" s="15">
        <f t="shared" si="116"/>
        <v>0.53402696624344737</v>
      </c>
      <c r="P241" s="15">
        <f t="shared" si="132"/>
        <v>1.2865382903104363</v>
      </c>
      <c r="Q241" s="15">
        <f t="shared" si="133"/>
        <v>0.22</v>
      </c>
      <c r="S241" s="28">
        <f t="shared" si="134"/>
        <v>0.22</v>
      </c>
      <c r="T241" s="19">
        <f t="shared" si="117"/>
        <v>0.53402696624344737</v>
      </c>
      <c r="U241" s="19">
        <f t="shared" si="118"/>
        <v>0.75522817833444245</v>
      </c>
      <c r="V241" s="19">
        <f t="shared" si="119"/>
        <v>1.0680539324868947</v>
      </c>
      <c r="W241" s="19">
        <f t="shared" si="120"/>
        <v>1.3080935761829433</v>
      </c>
      <c r="X241" s="19">
        <f t="shared" si="121"/>
        <v>1.5104563566688849</v>
      </c>
      <c r="Y241" s="19">
        <f t="shared" si="122"/>
        <v>1.6887415452791474</v>
      </c>
      <c r="Z241" s="19">
        <f t="shared" si="123"/>
        <v>1.8499236762910418</v>
      </c>
      <c r="AA241" s="19">
        <f t="shared" si="124"/>
        <v>1.9981459429812738</v>
      </c>
      <c r="AB241" s="19">
        <f t="shared" si="125"/>
        <v>2.1361078649737895</v>
      </c>
      <c r="AC241" s="19">
        <f t="shared" si="126"/>
        <v>2.2656845350033277</v>
      </c>
      <c r="AD241" s="19">
        <f t="shared" si="127"/>
        <v>2.3882411966766686</v>
      </c>
      <c r="AE241" s="19">
        <f t="shared" si="138"/>
        <v>1.2865382903104363</v>
      </c>
      <c r="AF241" s="19">
        <f t="shared" si="138"/>
        <v>1.8194398986693137</v>
      </c>
      <c r="AG241" s="19">
        <f t="shared" si="138"/>
        <v>2.5730765806208726</v>
      </c>
      <c r="AH241" s="19">
        <f t="shared" si="138"/>
        <v>3.1513623458132209</v>
      </c>
      <c r="AI241" s="19">
        <f t="shared" si="138"/>
        <v>3.6388797973386273</v>
      </c>
      <c r="AJ241" s="19">
        <f t="shared" si="138"/>
        <v>4.0683912943999143</v>
      </c>
      <c r="AK241" s="19">
        <f t="shared" si="138"/>
        <v>4.4566993694009494</v>
      </c>
      <c r="AL241" s="19">
        <f t="shared" si="138"/>
        <v>4.8137854973075624</v>
      </c>
      <c r="AM241" s="19">
        <f t="shared" si="138"/>
        <v>5.1461531612417453</v>
      </c>
      <c r="AN241" s="19">
        <f t="shared" si="138"/>
        <v>5.4583196960079414</v>
      </c>
      <c r="AO241" s="19">
        <f t="shared" si="138"/>
        <v>5.7535741455809903</v>
      </c>
      <c r="AP241" s="43">
        <f t="shared" si="128"/>
        <v>0.22</v>
      </c>
    </row>
    <row r="242" spans="1:42" x14ac:dyDescent="0.25">
      <c r="A242" s="15">
        <v>0.221</v>
      </c>
      <c r="B242" s="6">
        <f t="shared" si="135"/>
        <v>1.9576451712048968</v>
      </c>
      <c r="C242" s="6">
        <f t="shared" si="109"/>
        <v>0.12894283406867191</v>
      </c>
      <c r="D242" s="6">
        <f t="shared" si="129"/>
        <v>0.97882258560244839</v>
      </c>
      <c r="E242" s="6">
        <f t="shared" si="110"/>
        <v>0.8298409486160585</v>
      </c>
      <c r="F242" s="6">
        <f t="shared" si="111"/>
        <v>0.15538258781241432</v>
      </c>
      <c r="G242" s="6">
        <f t="shared" si="112"/>
        <v>0.29869129390620719</v>
      </c>
      <c r="H242" s="6">
        <f t="shared" si="113"/>
        <v>0.16417511534645746</v>
      </c>
      <c r="I242" s="6">
        <f t="shared" si="114"/>
        <v>0.29633817123138695</v>
      </c>
      <c r="J242" s="6">
        <f t="shared" si="130"/>
        <v>0.20265365903412877</v>
      </c>
      <c r="K242" s="9"/>
      <c r="L242" s="15">
        <f t="shared" si="131"/>
        <v>0.221</v>
      </c>
      <c r="M242" s="6">
        <f t="shared" si="136"/>
        <v>0.25889807407342769</v>
      </c>
      <c r="N242" s="15">
        <f t="shared" si="115"/>
        <v>1.2899598623752264</v>
      </c>
      <c r="O242" s="15">
        <f t="shared" si="116"/>
        <v>0.53891270078596598</v>
      </c>
      <c r="P242" s="15">
        <f t="shared" si="132"/>
        <v>1.2899598623752264</v>
      </c>
      <c r="Q242" s="15">
        <f t="shared" si="133"/>
        <v>0.221</v>
      </c>
      <c r="S242" s="28">
        <f t="shared" si="134"/>
        <v>0.221</v>
      </c>
      <c r="T242" s="19">
        <f t="shared" si="117"/>
        <v>0.53891270078596598</v>
      </c>
      <c r="U242" s="19">
        <f t="shared" si="118"/>
        <v>0.76213765038662695</v>
      </c>
      <c r="V242" s="19">
        <f t="shared" si="119"/>
        <v>1.077825401571932</v>
      </c>
      <c r="W242" s="19">
        <f t="shared" si="120"/>
        <v>1.3200611328308036</v>
      </c>
      <c r="X242" s="19">
        <f t="shared" si="121"/>
        <v>1.5242753007732539</v>
      </c>
      <c r="Y242" s="19">
        <f t="shared" si="122"/>
        <v>1.7041915944764667</v>
      </c>
      <c r="Z242" s="19">
        <f t="shared" si="123"/>
        <v>1.8668483572109149</v>
      </c>
      <c r="AA242" s="19">
        <f t="shared" si="124"/>
        <v>2.0164266877221046</v>
      </c>
      <c r="AB242" s="19">
        <f t="shared" si="125"/>
        <v>2.1556508031438639</v>
      </c>
      <c r="AC242" s="19">
        <f t="shared" si="126"/>
        <v>2.2864129511598805</v>
      </c>
      <c r="AD242" s="19">
        <f t="shared" si="127"/>
        <v>2.4100908657908491</v>
      </c>
      <c r="AE242" s="19">
        <f t="shared" ref="AE242:AO251" si="139">$M242*AE$21^0.5/RMannings_n*(Diameter/1000)^(2/3)</f>
        <v>1.2899598623752264</v>
      </c>
      <c r="AF242" s="19">
        <f t="shared" si="139"/>
        <v>1.8242787322879765</v>
      </c>
      <c r="AG242" s="19">
        <f t="shared" si="139"/>
        <v>2.5799197247504528</v>
      </c>
      <c r="AH242" s="19">
        <f t="shared" si="139"/>
        <v>3.159743451490117</v>
      </c>
      <c r="AI242" s="19">
        <f t="shared" si="139"/>
        <v>3.6485574645759531</v>
      </c>
      <c r="AJ242" s="19">
        <f t="shared" si="139"/>
        <v>4.0792112553030559</v>
      </c>
      <c r="AK242" s="19">
        <f t="shared" si="139"/>
        <v>4.4685520427168983</v>
      </c>
      <c r="AL242" s="19">
        <f t="shared" si="139"/>
        <v>4.8265878476981632</v>
      </c>
      <c r="AM242" s="19">
        <f t="shared" si="139"/>
        <v>5.1598394495009057</v>
      </c>
      <c r="AN242" s="19">
        <f t="shared" si="139"/>
        <v>5.4728361968639296</v>
      </c>
      <c r="AO242" s="19">
        <f t="shared" si="139"/>
        <v>5.7688758810345595</v>
      </c>
      <c r="AP242" s="43">
        <f t="shared" si="128"/>
        <v>0.221</v>
      </c>
    </row>
    <row r="243" spans="1:42" x14ac:dyDescent="0.25">
      <c r="A243" s="15">
        <v>0.222</v>
      </c>
      <c r="B243" s="6">
        <f t="shared" si="135"/>
        <v>1.9624614771695512</v>
      </c>
      <c r="C243" s="6">
        <f t="shared" si="109"/>
        <v>0.12977334627010764</v>
      </c>
      <c r="D243" s="6">
        <f t="shared" si="129"/>
        <v>0.98123073858477561</v>
      </c>
      <c r="E243" s="6">
        <f t="shared" si="110"/>
        <v>0.83118229047544068</v>
      </c>
      <c r="F243" s="6">
        <f t="shared" si="111"/>
        <v>0.15613102896583203</v>
      </c>
      <c r="G243" s="6">
        <f t="shared" si="112"/>
        <v>0.30006551448291602</v>
      </c>
      <c r="H243" s="6">
        <f t="shared" si="113"/>
        <v>0.16523255632371048</v>
      </c>
      <c r="I243" s="6">
        <f t="shared" si="114"/>
        <v>0.29771566750383677</v>
      </c>
      <c r="J243" s="6">
        <f t="shared" si="130"/>
        <v>0.20444955862322198</v>
      </c>
      <c r="K243" s="9"/>
      <c r="L243" s="15">
        <f t="shared" si="131"/>
        <v>0.222</v>
      </c>
      <c r="M243" s="6">
        <f t="shared" si="136"/>
        <v>0.25958299509029292</v>
      </c>
      <c r="N243" s="15">
        <f t="shared" si="115"/>
        <v>1.2933724818928318</v>
      </c>
      <c r="O243" s="15">
        <f t="shared" si="116"/>
        <v>0.54381869083445866</v>
      </c>
      <c r="P243" s="15">
        <f t="shared" si="132"/>
        <v>1.2933724818928318</v>
      </c>
      <c r="Q243" s="15">
        <f t="shared" si="133"/>
        <v>0.222</v>
      </c>
      <c r="S243" s="28">
        <f t="shared" si="134"/>
        <v>0.222</v>
      </c>
      <c r="T243" s="19">
        <f t="shared" si="117"/>
        <v>0.54381869083445866</v>
      </c>
      <c r="U243" s="19">
        <f t="shared" si="118"/>
        <v>0.76907576805007261</v>
      </c>
      <c r="V243" s="19">
        <f t="shared" si="119"/>
        <v>1.0876373816689173</v>
      </c>
      <c r="W243" s="19">
        <f t="shared" si="120"/>
        <v>1.3320783051327829</v>
      </c>
      <c r="X243" s="19">
        <f t="shared" si="121"/>
        <v>1.5381515361001452</v>
      </c>
      <c r="Y243" s="19">
        <f t="shared" si="122"/>
        <v>1.7197056972078233</v>
      </c>
      <c r="Z243" s="19">
        <f t="shared" si="123"/>
        <v>1.8838432052617478</v>
      </c>
      <c r="AA243" s="19">
        <f t="shared" si="124"/>
        <v>2.0347832216264869</v>
      </c>
      <c r="AB243" s="19">
        <f t="shared" si="125"/>
        <v>2.1752747633378346</v>
      </c>
      <c r="AC243" s="19">
        <f t="shared" si="126"/>
        <v>2.3072273041502176</v>
      </c>
      <c r="AD243" s="19">
        <f t="shared" si="127"/>
        <v>2.4320311202815827</v>
      </c>
      <c r="AE243" s="19">
        <f t="shared" si="139"/>
        <v>1.2933724818928318</v>
      </c>
      <c r="AF243" s="19">
        <f t="shared" si="139"/>
        <v>1.8291049050929931</v>
      </c>
      <c r="AG243" s="19">
        <f t="shared" si="139"/>
        <v>2.5867449637856637</v>
      </c>
      <c r="AH243" s="19">
        <f t="shared" si="139"/>
        <v>3.168102627994513</v>
      </c>
      <c r="AI243" s="19">
        <f t="shared" si="139"/>
        <v>3.6582098101859861</v>
      </c>
      <c r="AJ243" s="19">
        <f t="shared" si="139"/>
        <v>4.0900029057662337</v>
      </c>
      <c r="AK243" s="19">
        <f t="shared" si="139"/>
        <v>4.4803737034996853</v>
      </c>
      <c r="AL243" s="19">
        <f t="shared" si="139"/>
        <v>4.8393567007244602</v>
      </c>
      <c r="AM243" s="19">
        <f t="shared" si="139"/>
        <v>5.1734899275713273</v>
      </c>
      <c r="AN243" s="19">
        <f t="shared" si="139"/>
        <v>5.4873147152789779</v>
      </c>
      <c r="AO243" s="19">
        <f t="shared" si="139"/>
        <v>5.7841375794799754</v>
      </c>
      <c r="AP243" s="43">
        <f t="shared" si="128"/>
        <v>0.222</v>
      </c>
    </row>
    <row r="244" spans="1:42" x14ac:dyDescent="0.25">
      <c r="A244" s="15">
        <v>0.223</v>
      </c>
      <c r="B244" s="6">
        <f t="shared" si="135"/>
        <v>1.9672700371032763</v>
      </c>
      <c r="C244" s="6">
        <f t="shared" si="109"/>
        <v>0.13060519632768219</v>
      </c>
      <c r="D244" s="6">
        <f t="shared" si="129"/>
        <v>0.98363501855163815</v>
      </c>
      <c r="E244" s="6">
        <f t="shared" si="110"/>
        <v>0.83251666649983647</v>
      </c>
      <c r="F244" s="6">
        <f t="shared" si="111"/>
        <v>0.15687997800306841</v>
      </c>
      <c r="G244" s="6">
        <f t="shared" si="112"/>
        <v>0.30143998900153424</v>
      </c>
      <c r="H244" s="6">
        <f t="shared" si="113"/>
        <v>0.16629170071230462</v>
      </c>
      <c r="I244" s="6">
        <f t="shared" si="114"/>
        <v>0.29909347519984042</v>
      </c>
      <c r="J244" s="6">
        <f t="shared" si="130"/>
        <v>0.20625300244031969</v>
      </c>
      <c r="K244" s="9"/>
      <c r="L244" s="15">
        <f t="shared" si="131"/>
        <v>0.223</v>
      </c>
      <c r="M244" s="6">
        <f t="shared" si="136"/>
        <v>0.26026612719550213</v>
      </c>
      <c r="N244" s="15">
        <f t="shared" si="115"/>
        <v>1.2967761881566713</v>
      </c>
      <c r="O244" s="15">
        <f t="shared" si="116"/>
        <v>0.54874489601713983</v>
      </c>
      <c r="P244" s="15">
        <f t="shared" si="132"/>
        <v>1.2967761881566713</v>
      </c>
      <c r="Q244" s="15">
        <f t="shared" si="133"/>
        <v>0.223</v>
      </c>
      <c r="S244" s="28">
        <f t="shared" si="134"/>
        <v>0.223</v>
      </c>
      <c r="T244" s="19">
        <f t="shared" si="117"/>
        <v>0.54874489601713983</v>
      </c>
      <c r="U244" s="19">
        <f t="shared" si="118"/>
        <v>0.77604247423045325</v>
      </c>
      <c r="V244" s="19">
        <f t="shared" si="119"/>
        <v>1.0974897920342797</v>
      </c>
      <c r="W244" s="19">
        <f t="shared" si="120"/>
        <v>1.3441449941986061</v>
      </c>
      <c r="X244" s="19">
        <f t="shared" si="121"/>
        <v>1.5520849484609065</v>
      </c>
      <c r="Y244" s="19">
        <f t="shared" si="122"/>
        <v>1.735283725806422</v>
      </c>
      <c r="Z244" s="19">
        <f t="shared" si="123"/>
        <v>1.9009080805915741</v>
      </c>
      <c r="AA244" s="19">
        <f t="shared" si="124"/>
        <v>2.0532153936370303</v>
      </c>
      <c r="AB244" s="19">
        <f t="shared" si="125"/>
        <v>2.1949795840685593</v>
      </c>
      <c r="AC244" s="19">
        <f t="shared" si="126"/>
        <v>2.3281274226913595</v>
      </c>
      <c r="AD244" s="19">
        <f t="shared" si="127"/>
        <v>2.4540617796007576</v>
      </c>
      <c r="AE244" s="19">
        <f t="shared" si="139"/>
        <v>1.2967761881566713</v>
      </c>
      <c r="AF244" s="19">
        <f t="shared" si="139"/>
        <v>1.8339184726536495</v>
      </c>
      <c r="AG244" s="19">
        <f t="shared" si="139"/>
        <v>2.5935523763133426</v>
      </c>
      <c r="AH244" s="19">
        <f t="shared" si="139"/>
        <v>3.1764399715752356</v>
      </c>
      <c r="AI244" s="19">
        <f t="shared" si="139"/>
        <v>3.667836945307299</v>
      </c>
      <c r="AJ244" s="19">
        <f t="shared" si="139"/>
        <v>4.1007663700461485</v>
      </c>
      <c r="AK244" s="19">
        <f t="shared" si="139"/>
        <v>4.4921644878657068</v>
      </c>
      <c r="AL244" s="19">
        <f t="shared" si="139"/>
        <v>4.8520922034089651</v>
      </c>
      <c r="AM244" s="19">
        <f t="shared" si="139"/>
        <v>5.1871047526266851</v>
      </c>
      <c r="AN244" s="19">
        <f t="shared" si="139"/>
        <v>5.5017554179609478</v>
      </c>
      <c r="AO244" s="19">
        <f t="shared" si="139"/>
        <v>5.7993594166427505</v>
      </c>
      <c r="AP244" s="43">
        <f t="shared" si="128"/>
        <v>0.223</v>
      </c>
    </row>
    <row r="245" spans="1:42" x14ac:dyDescent="0.25">
      <c r="A245" s="15">
        <v>0.224</v>
      </c>
      <c r="B245" s="6">
        <f t="shared" si="135"/>
        <v>1.972070915923029</v>
      </c>
      <c r="C245" s="6">
        <f t="shared" si="109"/>
        <v>0.13143837729231381</v>
      </c>
      <c r="D245" s="6">
        <f t="shared" si="129"/>
        <v>0.98603545796151448</v>
      </c>
      <c r="E245" s="6">
        <f t="shared" si="110"/>
        <v>0.83384411013090443</v>
      </c>
      <c r="F245" s="6">
        <f t="shared" si="111"/>
        <v>0.15762943660018108</v>
      </c>
      <c r="G245" s="6">
        <f t="shared" si="112"/>
        <v>0.30281471830009055</v>
      </c>
      <c r="H245" s="6">
        <f t="shared" si="113"/>
        <v>0.16735253966439417</v>
      </c>
      <c r="I245" s="6">
        <f t="shared" si="114"/>
        <v>0.30047159589214584</v>
      </c>
      <c r="J245" s="6">
        <f t="shared" si="130"/>
        <v>0.20806398563737663</v>
      </c>
      <c r="K245" s="9"/>
      <c r="L245" s="15">
        <f t="shared" si="131"/>
        <v>0.224</v>
      </c>
      <c r="M245" s="6">
        <f t="shared" si="136"/>
        <v>0.26094747819121827</v>
      </c>
      <c r="N245" s="15">
        <f t="shared" si="115"/>
        <v>1.3001710200410288</v>
      </c>
      <c r="O245" s="15">
        <f t="shared" si="116"/>
        <v>0.55369127580846023</v>
      </c>
      <c r="P245" s="15">
        <f t="shared" si="132"/>
        <v>1.3001710200410288</v>
      </c>
      <c r="Q245" s="15">
        <f t="shared" si="133"/>
        <v>0.224</v>
      </c>
      <c r="S245" s="28">
        <f t="shared" si="134"/>
        <v>0.224</v>
      </c>
      <c r="T245" s="19">
        <f t="shared" si="117"/>
        <v>0.55369127580846023</v>
      </c>
      <c r="U245" s="19">
        <f t="shared" si="118"/>
        <v>0.78303771161598656</v>
      </c>
      <c r="V245" s="19">
        <f t="shared" si="119"/>
        <v>1.1073825516169205</v>
      </c>
      <c r="W245" s="19">
        <f t="shared" si="120"/>
        <v>1.356261100761355</v>
      </c>
      <c r="X245" s="19">
        <f t="shared" si="121"/>
        <v>1.5660754232319731</v>
      </c>
      <c r="Y245" s="19">
        <f t="shared" si="122"/>
        <v>1.7509255521192226</v>
      </c>
      <c r="Z245" s="19">
        <f t="shared" si="123"/>
        <v>1.9180428428157714</v>
      </c>
      <c r="AA245" s="19">
        <f t="shared" si="124"/>
        <v>2.0717230521210133</v>
      </c>
      <c r="AB245" s="19">
        <f t="shared" si="125"/>
        <v>2.2147651032338409</v>
      </c>
      <c r="AC245" s="19">
        <f t="shared" si="126"/>
        <v>2.3491131348479599</v>
      </c>
      <c r="AD245" s="19">
        <f t="shared" si="127"/>
        <v>2.4761826625126044</v>
      </c>
      <c r="AE245" s="19">
        <f t="shared" si="139"/>
        <v>1.3001710200410288</v>
      </c>
      <c r="AF245" s="19">
        <f t="shared" si="139"/>
        <v>1.8387194899464843</v>
      </c>
      <c r="AG245" s="19">
        <f t="shared" si="139"/>
        <v>2.6003420400820576</v>
      </c>
      <c r="AH245" s="19">
        <f t="shared" si="139"/>
        <v>3.184755577454442</v>
      </c>
      <c r="AI245" s="19">
        <f t="shared" si="139"/>
        <v>3.6774389798929685</v>
      </c>
      <c r="AJ245" s="19">
        <f t="shared" si="139"/>
        <v>4.1115017710740798</v>
      </c>
      <c r="AK245" s="19">
        <f t="shared" si="139"/>
        <v>4.5039245304794306</v>
      </c>
      <c r="AL245" s="19">
        <f t="shared" si="139"/>
        <v>4.8647945012059264</v>
      </c>
      <c r="AM245" s="19">
        <f t="shared" si="139"/>
        <v>5.2006840801641152</v>
      </c>
      <c r="AN245" s="19">
        <f t="shared" si="139"/>
        <v>5.5161584698394535</v>
      </c>
      <c r="AO245" s="19">
        <f t="shared" si="139"/>
        <v>5.8145415663739648</v>
      </c>
      <c r="AP245" s="43">
        <f t="shared" si="128"/>
        <v>0.224</v>
      </c>
    </row>
    <row r="246" spans="1:42" x14ac:dyDescent="0.25">
      <c r="A246" s="15">
        <v>0.22500000000000001</v>
      </c>
      <c r="B246" s="6">
        <f t="shared" si="135"/>
        <v>1.9768641778523062</v>
      </c>
      <c r="C246" s="6">
        <f t="shared" si="109"/>
        <v>0.13227288224816908</v>
      </c>
      <c r="D246" s="6">
        <f t="shared" si="129"/>
        <v>0.98843208892615309</v>
      </c>
      <c r="E246" s="6">
        <f t="shared" si="110"/>
        <v>0.83516465442450327</v>
      </c>
      <c r="F246" s="6">
        <f t="shared" si="111"/>
        <v>0.15837940644089626</v>
      </c>
      <c r="G246" s="6">
        <f t="shared" si="112"/>
        <v>0.30418970322044814</v>
      </c>
      <c r="H246" s="6">
        <f t="shared" si="113"/>
        <v>0.16841506437446657</v>
      </c>
      <c r="I246" s="6">
        <f t="shared" si="114"/>
        <v>0.30185003116317549</v>
      </c>
      <c r="J246" s="6">
        <f t="shared" si="130"/>
        <v>0.20988250337129652</v>
      </c>
      <c r="K246" s="9"/>
      <c r="L246" s="15">
        <f t="shared" si="131"/>
        <v>0.22500000000000001</v>
      </c>
      <c r="M246" s="6">
        <f t="shared" si="136"/>
        <v>0.26162705579670315</v>
      </c>
      <c r="N246" s="15">
        <f t="shared" si="115"/>
        <v>1.3035570160071321</v>
      </c>
      <c r="O246" s="15">
        <f t="shared" si="116"/>
        <v>0.55865778952995881</v>
      </c>
      <c r="P246" s="15">
        <f t="shared" si="132"/>
        <v>1.3035570160071321</v>
      </c>
      <c r="Q246" s="15">
        <f t="shared" si="133"/>
        <v>0.22500000000000001</v>
      </c>
      <c r="S246" s="28">
        <f t="shared" si="134"/>
        <v>0.22500000000000001</v>
      </c>
      <c r="T246" s="19">
        <f t="shared" si="117"/>
        <v>0.55865778952995881</v>
      </c>
      <c r="U246" s="19">
        <f t="shared" si="118"/>
        <v>0.79006142267864188</v>
      </c>
      <c r="V246" s="19">
        <f t="shared" si="119"/>
        <v>1.1173155790599176</v>
      </c>
      <c r="W246" s="19">
        <f t="shared" si="120"/>
        <v>1.3684265251795578</v>
      </c>
      <c r="X246" s="19">
        <f t="shared" si="121"/>
        <v>1.5801228453572838</v>
      </c>
      <c r="Y246" s="19">
        <f t="shared" si="122"/>
        <v>1.7666310475096374</v>
      </c>
      <c r="Z246" s="19">
        <f t="shared" si="123"/>
        <v>1.9352473510200188</v>
      </c>
      <c r="AA246" s="19">
        <f t="shared" si="124"/>
        <v>2.0903060448735729</v>
      </c>
      <c r="AB246" s="19">
        <f t="shared" si="125"/>
        <v>2.2346311581198353</v>
      </c>
      <c r="AC246" s="19">
        <f t="shared" si="126"/>
        <v>2.3701842680359255</v>
      </c>
      <c r="AD246" s="19">
        <f t="shared" si="127"/>
        <v>2.4983935870975165</v>
      </c>
      <c r="AE246" s="19">
        <f t="shared" si="139"/>
        <v>1.3035570160071321</v>
      </c>
      <c r="AF246" s="19">
        <f t="shared" si="139"/>
        <v>1.8435080113638882</v>
      </c>
      <c r="AG246" s="19">
        <f t="shared" si="139"/>
        <v>2.6071140320142643</v>
      </c>
      <c r="AH246" s="19">
        <f t="shared" si="139"/>
        <v>3.1930495398425176</v>
      </c>
      <c r="AI246" s="19">
        <f t="shared" si="139"/>
        <v>3.6870160227277764</v>
      </c>
      <c r="AJ246" s="19">
        <f t="shared" si="139"/>
        <v>4.122209230475109</v>
      </c>
      <c r="AK246" s="19">
        <f t="shared" si="139"/>
        <v>4.5156539645744598</v>
      </c>
      <c r="AL246" s="19">
        <f t="shared" si="139"/>
        <v>4.8774637380240842</v>
      </c>
      <c r="AM246" s="19">
        <f t="shared" si="139"/>
        <v>5.2142280640285286</v>
      </c>
      <c r="AN246" s="19">
        <f t="shared" si="139"/>
        <v>5.5305240340916644</v>
      </c>
      <c r="AO246" s="19">
        <f t="shared" si="139"/>
        <v>5.8296842006774581</v>
      </c>
      <c r="AP246" s="43">
        <f t="shared" si="128"/>
        <v>0.22500000000000001</v>
      </c>
    </row>
    <row r="247" spans="1:42" x14ac:dyDescent="0.25">
      <c r="A247" s="15">
        <v>0.22600000000000001</v>
      </c>
      <c r="B247" s="6">
        <f t="shared" si="135"/>
        <v>1.9816498864321463</v>
      </c>
      <c r="C247" s="6">
        <f t="shared" si="109"/>
        <v>0.13310870431227978</v>
      </c>
      <c r="D247" s="6">
        <f t="shared" si="129"/>
        <v>0.99082494321607317</v>
      </c>
      <c r="E247" s="6">
        <f t="shared" si="110"/>
        <v>0.83647833205648536</v>
      </c>
      <c r="F247" s="6">
        <f t="shared" si="111"/>
        <v>0.15912988921665369</v>
      </c>
      <c r="G247" s="6">
        <f t="shared" si="112"/>
        <v>0.30556494460832684</v>
      </c>
      <c r="H247" s="6">
        <f t="shared" si="113"/>
        <v>0.1694792660788545</v>
      </c>
      <c r="I247" s="6">
        <f t="shared" si="114"/>
        <v>0.30322878260506569</v>
      </c>
      <c r="J247" s="6">
        <f t="shared" si="130"/>
        <v>0.21170855080398063</v>
      </c>
      <c r="K247" s="9"/>
      <c r="L247" s="15">
        <f t="shared" si="131"/>
        <v>0.22600000000000001</v>
      </c>
      <c r="M247" s="6">
        <f t="shared" si="136"/>
        <v>0.26230486764951455</v>
      </c>
      <c r="N247" s="15">
        <f t="shared" si="115"/>
        <v>1.3069342141091196</v>
      </c>
      <c r="O247" s="15">
        <f t="shared" si="116"/>
        <v>0.5636443963511063</v>
      </c>
      <c r="P247" s="15">
        <f t="shared" si="132"/>
        <v>1.3069342141091196</v>
      </c>
      <c r="Q247" s="15">
        <f t="shared" si="133"/>
        <v>0.22600000000000001</v>
      </c>
      <c r="S247" s="28">
        <f t="shared" si="134"/>
        <v>0.22600000000000001</v>
      </c>
      <c r="T247" s="19">
        <f t="shared" si="117"/>
        <v>0.5636443963511063</v>
      </c>
      <c r="U247" s="19">
        <f t="shared" si="118"/>
        <v>0.79711354967533066</v>
      </c>
      <c r="V247" s="19">
        <f t="shared" si="119"/>
        <v>1.1272887927022126</v>
      </c>
      <c r="W247" s="19">
        <f t="shared" si="120"/>
        <v>1.3806411674392507</v>
      </c>
      <c r="X247" s="19">
        <f t="shared" si="121"/>
        <v>1.5942270993506613</v>
      </c>
      <c r="Y247" s="19">
        <f t="shared" si="122"/>
        <v>1.7824000828601947</v>
      </c>
      <c r="Z247" s="19">
        <f t="shared" si="123"/>
        <v>1.9525214637632118</v>
      </c>
      <c r="AA247" s="19">
        <f t="shared" si="124"/>
        <v>2.108964219120856</v>
      </c>
      <c r="AB247" s="19">
        <f t="shared" si="125"/>
        <v>2.2545775854044252</v>
      </c>
      <c r="AC247" s="19">
        <f t="shared" si="126"/>
        <v>2.3913406490259921</v>
      </c>
      <c r="AD247" s="19">
        <f t="shared" si="127"/>
        <v>2.5206943707558156</v>
      </c>
      <c r="AE247" s="19">
        <f t="shared" si="139"/>
        <v>1.3069342141091196</v>
      </c>
      <c r="AF247" s="19">
        <f t="shared" si="139"/>
        <v>1.8482840907225391</v>
      </c>
      <c r="AG247" s="19">
        <f t="shared" si="139"/>
        <v>2.6138684282182392</v>
      </c>
      <c r="AH247" s="19">
        <f t="shared" si="139"/>
        <v>3.2013219519526817</v>
      </c>
      <c r="AI247" s="19">
        <f t="shared" si="139"/>
        <v>3.6965681814450781</v>
      </c>
      <c r="AJ247" s="19">
        <f t="shared" si="139"/>
        <v>4.1328888685869858</v>
      </c>
      <c r="AK247" s="19">
        <f t="shared" si="139"/>
        <v>4.5273529219741926</v>
      </c>
      <c r="AL247" s="19">
        <f t="shared" si="139"/>
        <v>4.8901000562489827</v>
      </c>
      <c r="AM247" s="19">
        <f t="shared" si="139"/>
        <v>5.2277368564364783</v>
      </c>
      <c r="AN247" s="19">
        <f t="shared" si="139"/>
        <v>5.544852272167617</v>
      </c>
      <c r="AO247" s="19">
        <f t="shared" si="139"/>
        <v>5.8447874897365111</v>
      </c>
      <c r="AP247" s="43">
        <f t="shared" si="128"/>
        <v>0.22600000000000001</v>
      </c>
    </row>
    <row r="248" spans="1:42" x14ac:dyDescent="0.25">
      <c r="A248" s="15">
        <v>0.22700000000000001</v>
      </c>
      <c r="B248" s="6">
        <f t="shared" si="135"/>
        <v>1.986428104531917</v>
      </c>
      <c r="C248" s="6">
        <f t="shared" si="109"/>
        <v>0.13394583663416609</v>
      </c>
      <c r="D248" s="6">
        <f t="shared" si="129"/>
        <v>0.99321405226595849</v>
      </c>
      <c r="E248" s="6">
        <f t="shared" si="110"/>
        <v>0.83778517532837737</v>
      </c>
      <c r="F248" s="6">
        <f t="shared" si="111"/>
        <v>0.15988088662665204</v>
      </c>
      <c r="G248" s="6">
        <f t="shared" si="112"/>
        <v>0.30694044331332604</v>
      </c>
      <c r="H248" s="6">
        <f t="shared" si="113"/>
        <v>0.17054513605525612</v>
      </c>
      <c r="I248" s="6">
        <f t="shared" si="114"/>
        <v>0.30460785181970618</v>
      </c>
      <c r="J248" s="6">
        <f t="shared" si="130"/>
        <v>0.21354212310237811</v>
      </c>
      <c r="K248" s="9"/>
      <c r="L248" s="15">
        <f t="shared" si="131"/>
        <v>0.22700000000000001</v>
      </c>
      <c r="M248" s="6">
        <f t="shared" si="136"/>
        <v>0.2629809213066806</v>
      </c>
      <c r="N248" s="15">
        <f t="shared" si="115"/>
        <v>1.310302651999889</v>
      </c>
      <c r="O248" s="15">
        <f t="shared" si="116"/>
        <v>0.56865105529013726</v>
      </c>
      <c r="P248" s="15">
        <f t="shared" si="132"/>
        <v>1.310302651999889</v>
      </c>
      <c r="Q248" s="15">
        <f t="shared" si="133"/>
        <v>0.22700000000000001</v>
      </c>
      <c r="S248" s="28">
        <f t="shared" si="134"/>
        <v>0.22700000000000001</v>
      </c>
      <c r="T248" s="19">
        <f t="shared" si="117"/>
        <v>0.56865105529013726</v>
      </c>
      <c r="U248" s="19">
        <f t="shared" si="118"/>
        <v>0.80419403464908479</v>
      </c>
      <c r="V248" s="19">
        <f t="shared" si="119"/>
        <v>1.1373021105802745</v>
      </c>
      <c r="W248" s="19">
        <f t="shared" si="120"/>
        <v>1.392904927156021</v>
      </c>
      <c r="X248" s="19">
        <f t="shared" si="121"/>
        <v>1.6083880692981696</v>
      </c>
      <c r="Y248" s="19">
        <f t="shared" si="122"/>
        <v>1.7982325285751748</v>
      </c>
      <c r="Z248" s="19">
        <f t="shared" si="123"/>
        <v>1.9698650390803525</v>
      </c>
      <c r="AA248" s="19">
        <f t="shared" si="124"/>
        <v>2.127697421523139</v>
      </c>
      <c r="AB248" s="19">
        <f t="shared" si="125"/>
        <v>2.2746042211605491</v>
      </c>
      <c r="AC248" s="19">
        <f t="shared" si="126"/>
        <v>2.4125821039472544</v>
      </c>
      <c r="AD248" s="19">
        <f t="shared" si="127"/>
        <v>2.5430848302114759</v>
      </c>
      <c r="AE248" s="19">
        <f t="shared" si="139"/>
        <v>1.310302651999889</v>
      </c>
      <c r="AF248" s="19">
        <f t="shared" si="139"/>
        <v>1.8530477812716768</v>
      </c>
      <c r="AG248" s="19">
        <f t="shared" si="139"/>
        <v>2.6206053039997781</v>
      </c>
      <c r="AH248" s="19">
        <f t="shared" si="139"/>
        <v>3.2095729060153246</v>
      </c>
      <c r="AI248" s="19">
        <f t="shared" si="139"/>
        <v>3.7060955625433536</v>
      </c>
      <c r="AJ248" s="19">
        <f t="shared" si="139"/>
        <v>4.143540804478631</v>
      </c>
      <c r="AK248" s="19">
        <f t="shared" si="139"/>
        <v>4.5390215331120984</v>
      </c>
      <c r="AL248" s="19">
        <f t="shared" si="139"/>
        <v>4.9027035967648702</v>
      </c>
      <c r="AM248" s="19">
        <f t="shared" si="139"/>
        <v>5.2412106079995562</v>
      </c>
      <c r="AN248" s="19">
        <f t="shared" si="139"/>
        <v>5.5591433438150304</v>
      </c>
      <c r="AO248" s="19">
        <f t="shared" si="139"/>
        <v>5.8598516019400044</v>
      </c>
      <c r="AP248" s="43">
        <f t="shared" si="128"/>
        <v>0.22700000000000001</v>
      </c>
    </row>
    <row r="249" spans="1:42" x14ac:dyDescent="0.25">
      <c r="A249" s="15">
        <v>0.22800000000000001</v>
      </c>
      <c r="B249" s="6">
        <f t="shared" si="135"/>
        <v>1.991198894359884</v>
      </c>
      <c r="C249" s="6">
        <f t="shared" si="109"/>
        <v>0.13478427239546481</v>
      </c>
      <c r="D249" s="6">
        <f t="shared" si="129"/>
        <v>0.99559944717994198</v>
      </c>
      <c r="E249" s="6">
        <f t="shared" si="110"/>
        <v>0.83908521617294618</v>
      </c>
      <c r="F249" s="6">
        <f t="shared" si="111"/>
        <v>0.16063240037789445</v>
      </c>
      <c r="G249" s="6">
        <f t="shared" si="112"/>
        <v>0.30831620018894723</v>
      </c>
      <c r="H249" s="6">
        <f t="shared" si="113"/>
        <v>0.17161266562226177</v>
      </c>
      <c r="I249" s="6">
        <f t="shared" si="114"/>
        <v>0.30598724041877945</v>
      </c>
      <c r="J249" s="6">
        <f t="shared" si="130"/>
        <v>0.21538321543853514</v>
      </c>
      <c r="K249" s="9"/>
      <c r="L249" s="15">
        <f t="shared" si="131"/>
        <v>0.22800000000000001</v>
      </c>
      <c r="M249" s="6">
        <f t="shared" si="136"/>
        <v>0.26365522424585197</v>
      </c>
      <c r="N249" s="15">
        <f t="shared" si="115"/>
        <v>1.3136623669368415</v>
      </c>
      <c r="O249" s="15">
        <f t="shared" si="116"/>
        <v>0.57367772521487159</v>
      </c>
      <c r="P249" s="15">
        <f t="shared" si="132"/>
        <v>1.3136623669368415</v>
      </c>
      <c r="Q249" s="15">
        <f t="shared" si="133"/>
        <v>0.22800000000000001</v>
      </c>
      <c r="S249" s="28">
        <f t="shared" si="134"/>
        <v>0.22800000000000001</v>
      </c>
      <c r="T249" s="19">
        <f t="shared" si="117"/>
        <v>0.57367772521487159</v>
      </c>
      <c r="U249" s="19">
        <f t="shared" si="118"/>
        <v>0.81130281943021698</v>
      </c>
      <c r="V249" s="19">
        <f t="shared" si="119"/>
        <v>1.1473554504297432</v>
      </c>
      <c r="W249" s="19">
        <f t="shared" si="120"/>
        <v>1.4052177035770141</v>
      </c>
      <c r="X249" s="19">
        <f t="shared" si="121"/>
        <v>1.622605638860434</v>
      </c>
      <c r="Y249" s="19">
        <f t="shared" si="122"/>
        <v>1.8141282545832027</v>
      </c>
      <c r="Z249" s="19">
        <f t="shared" si="123"/>
        <v>1.9872779344853897</v>
      </c>
      <c r="AA249" s="19">
        <f t="shared" si="124"/>
        <v>2.1465054981778957</v>
      </c>
      <c r="AB249" s="19">
        <f t="shared" si="125"/>
        <v>2.2947109008594864</v>
      </c>
      <c r="AC249" s="19">
        <f t="shared" si="126"/>
        <v>2.4339084582906509</v>
      </c>
      <c r="AD249" s="19">
        <f t="shared" si="127"/>
        <v>2.5655647815157958</v>
      </c>
      <c r="AE249" s="19">
        <f t="shared" si="139"/>
        <v>1.3136623669368415</v>
      </c>
      <c r="AF249" s="19">
        <f t="shared" si="139"/>
        <v>1.8577991357012225</v>
      </c>
      <c r="AG249" s="19">
        <f t="shared" si="139"/>
        <v>2.6273247338736829</v>
      </c>
      <c r="AH249" s="19">
        <f t="shared" si="139"/>
        <v>3.2178024932920639</v>
      </c>
      <c r="AI249" s="19">
        <f t="shared" si="139"/>
        <v>3.7155982714024449</v>
      </c>
      <c r="AJ249" s="19">
        <f t="shared" si="139"/>
        <v>4.1541651559682897</v>
      </c>
      <c r="AK249" s="19">
        <f t="shared" si="139"/>
        <v>4.5506599270515977</v>
      </c>
      <c r="AL249" s="19">
        <f t="shared" si="139"/>
        <v>4.9152744989761725</v>
      </c>
      <c r="AM249" s="19">
        <f t="shared" si="139"/>
        <v>5.2546494677473659</v>
      </c>
      <c r="AN249" s="19">
        <f t="shared" si="139"/>
        <v>5.5733974071036672</v>
      </c>
      <c r="AO249" s="19">
        <f t="shared" si="139"/>
        <v>5.8748767039080985</v>
      </c>
      <c r="AP249" s="43">
        <f t="shared" si="128"/>
        <v>0.22800000000000001</v>
      </c>
    </row>
    <row r="250" spans="1:42" x14ac:dyDescent="0.25">
      <c r="A250" s="15">
        <v>0.22900000000000001</v>
      </c>
      <c r="B250" s="6">
        <f t="shared" si="135"/>
        <v>1.9959623174735772</v>
      </c>
      <c r="C250" s="6">
        <f t="shared" si="109"/>
        <v>0.13562400480956338</v>
      </c>
      <c r="D250" s="6">
        <f t="shared" si="129"/>
        <v>0.99798115873678861</v>
      </c>
      <c r="E250" s="6">
        <f t="shared" si="110"/>
        <v>0.84037848615965882</v>
      </c>
      <c r="F250" s="6">
        <f t="shared" si="111"/>
        <v>0.16138443218523438</v>
      </c>
      <c r="G250" s="6">
        <f t="shared" si="112"/>
        <v>0.30969221609261721</v>
      </c>
      <c r="H250" s="6">
        <f t="shared" si="113"/>
        <v>0.17268184613888801</v>
      </c>
      <c r="I250" s="6">
        <f t="shared" si="114"/>
        <v>0.30736695002380043</v>
      </c>
      <c r="J250" s="6">
        <f t="shared" si="130"/>
        <v>0.21723182298964522</v>
      </c>
      <c r="K250" s="9"/>
      <c r="L250" s="15">
        <f t="shared" si="131"/>
        <v>0.22900000000000001</v>
      </c>
      <c r="M250" s="6">
        <f t="shared" si="136"/>
        <v>0.2643277838664318</v>
      </c>
      <c r="N250" s="15">
        <f t="shared" si="115"/>
        <v>1.3170133957875088</v>
      </c>
      <c r="O250" s="15">
        <f t="shared" si="116"/>
        <v>0.57872436484352419</v>
      </c>
      <c r="P250" s="15">
        <f t="shared" si="132"/>
        <v>1.3170133957875088</v>
      </c>
      <c r="Q250" s="15">
        <f t="shared" si="133"/>
        <v>0.22900000000000001</v>
      </c>
      <c r="S250" s="28">
        <f t="shared" si="134"/>
        <v>0.22900000000000001</v>
      </c>
      <c r="T250" s="19">
        <f t="shared" si="117"/>
        <v>0.57872436484352419</v>
      </c>
      <c r="U250" s="19">
        <f t="shared" si="118"/>
        <v>0.81843984563746719</v>
      </c>
      <c r="V250" s="19">
        <f t="shared" si="119"/>
        <v>1.1574487296870484</v>
      </c>
      <c r="W250" s="19">
        <f t="shared" si="120"/>
        <v>1.4175793955829223</v>
      </c>
      <c r="X250" s="19">
        <f t="shared" si="121"/>
        <v>1.6368796912749344</v>
      </c>
      <c r="Y250" s="19">
        <f t="shared" si="122"/>
        <v>1.8300871303398114</v>
      </c>
      <c r="Z250" s="19">
        <f t="shared" si="123"/>
        <v>2.0047600069740232</v>
      </c>
      <c r="AA250" s="19">
        <f t="shared" si="124"/>
        <v>2.1653882946228302</v>
      </c>
      <c r="AB250" s="19">
        <f t="shared" si="125"/>
        <v>2.3148974593740967</v>
      </c>
      <c r="AC250" s="19">
        <f t="shared" si="126"/>
        <v>2.4553195369124015</v>
      </c>
      <c r="AD250" s="19">
        <f t="shared" si="127"/>
        <v>2.5881340400510191</v>
      </c>
      <c r="AE250" s="19">
        <f t="shared" si="139"/>
        <v>1.3170133957875088</v>
      </c>
      <c r="AF250" s="19">
        <f t="shared" si="139"/>
        <v>1.86253820614974</v>
      </c>
      <c r="AG250" s="19">
        <f t="shared" si="139"/>
        <v>2.6340267915750175</v>
      </c>
      <c r="AH250" s="19">
        <f t="shared" si="139"/>
        <v>3.2260108040895452</v>
      </c>
      <c r="AI250" s="19">
        <f t="shared" si="139"/>
        <v>3.7250764122994799</v>
      </c>
      <c r="AJ250" s="19">
        <f t="shared" si="139"/>
        <v>4.1647620396413352</v>
      </c>
      <c r="AK250" s="19">
        <f t="shared" si="139"/>
        <v>4.562268231505568</v>
      </c>
      <c r="AL250" s="19">
        <f t="shared" si="139"/>
        <v>4.9278129008285658</v>
      </c>
      <c r="AM250" s="19">
        <f t="shared" si="139"/>
        <v>5.268053583150035</v>
      </c>
      <c r="AN250" s="19">
        <f t="shared" si="139"/>
        <v>5.5876146184492193</v>
      </c>
      <c r="AO250" s="19">
        <f t="shared" si="139"/>
        <v>5.8898629605174104</v>
      </c>
      <c r="AP250" s="43">
        <f t="shared" si="128"/>
        <v>0.22900000000000001</v>
      </c>
    </row>
    <row r="251" spans="1:42" x14ac:dyDescent="0.25">
      <c r="A251" s="15">
        <v>0.23</v>
      </c>
      <c r="B251" s="6">
        <f t="shared" si="135"/>
        <v>2.0007184347899489</v>
      </c>
      <c r="C251" s="6">
        <f t="shared" si="109"/>
        <v>0.13646502712123926</v>
      </c>
      <c r="D251" s="6">
        <f t="shared" si="129"/>
        <v>1.0003592173949745</v>
      </c>
      <c r="E251" s="6">
        <f t="shared" si="110"/>
        <v>0.84166501650003234</v>
      </c>
      <c r="F251" s="6">
        <f t="shared" si="111"/>
        <v>0.16213698377142186</v>
      </c>
      <c r="G251" s="6">
        <f t="shared" si="112"/>
        <v>0.31106849188571095</v>
      </c>
      <c r="H251" s="6">
        <f t="shared" si="113"/>
        <v>0.17375266900411832</v>
      </c>
      <c r="I251" s="6">
        <f t="shared" si="114"/>
        <v>0.30874698226615627</v>
      </c>
      <c r="J251" s="6">
        <f t="shared" si="130"/>
        <v>0.21908794093809975</v>
      </c>
      <c r="K251" s="9"/>
      <c r="L251" s="15">
        <f t="shared" si="131"/>
        <v>0.23</v>
      </c>
      <c r="M251" s="6">
        <f t="shared" si="136"/>
        <v>0.26499860749068521</v>
      </c>
      <c r="N251" s="15">
        <f t="shared" si="115"/>
        <v>1.3203557750350829</v>
      </c>
      <c r="O251" s="15">
        <f t="shared" si="116"/>
        <v>0.58379093274550586</v>
      </c>
      <c r="P251" s="15">
        <f t="shared" si="132"/>
        <v>1.3203557750350829</v>
      </c>
      <c r="Q251" s="15">
        <f t="shared" si="133"/>
        <v>0.23</v>
      </c>
      <c r="S251" s="28">
        <f t="shared" si="134"/>
        <v>0.23</v>
      </c>
      <c r="T251" s="19">
        <f t="shared" si="117"/>
        <v>0.58379093274550586</v>
      </c>
      <c r="U251" s="19">
        <f t="shared" si="118"/>
        <v>0.82560505467913392</v>
      </c>
      <c r="V251" s="19">
        <f t="shared" si="119"/>
        <v>1.1675818654910117</v>
      </c>
      <c r="W251" s="19">
        <f t="shared" si="120"/>
        <v>1.4299899016899409</v>
      </c>
      <c r="X251" s="19">
        <f t="shared" si="121"/>
        <v>1.6512101093582678</v>
      </c>
      <c r="Y251" s="19">
        <f t="shared" si="122"/>
        <v>1.8461090248299741</v>
      </c>
      <c r="Z251" s="19">
        <f t="shared" si="123"/>
        <v>2.0223111130264835</v>
      </c>
      <c r="AA251" s="19">
        <f t="shared" si="124"/>
        <v>2.1843456558388712</v>
      </c>
      <c r="AB251" s="19">
        <f t="shared" si="125"/>
        <v>2.3351637309820235</v>
      </c>
      <c r="AC251" s="19">
        <f t="shared" si="126"/>
        <v>2.4768151640374017</v>
      </c>
      <c r="AD251" s="19">
        <f t="shared" si="127"/>
        <v>2.6107924205339184</v>
      </c>
      <c r="AE251" s="19">
        <f t="shared" si="139"/>
        <v>1.3203557750350829</v>
      </c>
      <c r="AF251" s="19">
        <f t="shared" si="139"/>
        <v>1.8672650442122538</v>
      </c>
      <c r="AG251" s="19">
        <f t="shared" si="139"/>
        <v>2.6407115500701659</v>
      </c>
      <c r="AH251" s="19">
        <f t="shared" si="139"/>
        <v>3.2341979277729695</v>
      </c>
      <c r="AI251" s="19">
        <f t="shared" si="139"/>
        <v>3.7345300884245076</v>
      </c>
      <c r="AJ251" s="19">
        <f t="shared" si="139"/>
        <v>4.1753315708677494</v>
      </c>
      <c r="AK251" s="19">
        <f t="shared" si="139"/>
        <v>4.5738465728554933</v>
      </c>
      <c r="AL251" s="19">
        <f t="shared" si="139"/>
        <v>4.9403189388296509</v>
      </c>
      <c r="AM251" s="19">
        <f t="shared" si="139"/>
        <v>5.2814231001403318</v>
      </c>
      <c r="AN251" s="19">
        <f t="shared" si="139"/>
        <v>5.6017951326367612</v>
      </c>
      <c r="AO251" s="19">
        <f t="shared" si="139"/>
        <v>5.9048105349257307</v>
      </c>
      <c r="AP251" s="43">
        <f t="shared" si="128"/>
        <v>0.23</v>
      </c>
    </row>
    <row r="252" spans="1:42" x14ac:dyDescent="0.25">
      <c r="A252" s="15">
        <v>0.23100000000000001</v>
      </c>
      <c r="B252" s="6">
        <f t="shared" si="135"/>
        <v>2.0054673065953397</v>
      </c>
      <c r="C252" s="6">
        <f t="shared" si="109"/>
        <v>0.13730733260630479</v>
      </c>
      <c r="D252" s="6">
        <f t="shared" si="129"/>
        <v>1.0027336532976698</v>
      </c>
      <c r="E252" s="6">
        <f t="shared" si="110"/>
        <v>0.84294483805288234</v>
      </c>
      <c r="F252" s="6">
        <f t="shared" si="111"/>
        <v>0.16289005686715027</v>
      </c>
      <c r="G252" s="6">
        <f t="shared" si="112"/>
        <v>0.31244502843357513</v>
      </c>
      <c r="H252" s="6">
        <f t="shared" si="113"/>
        <v>0.17482512565645109</v>
      </c>
      <c r="I252" s="6">
        <f t="shared" si="114"/>
        <v>0.31012733878714616</v>
      </c>
      <c r="J252" s="6">
        <f t="shared" si="130"/>
        <v>0.22095156447153955</v>
      </c>
      <c r="K252" s="9"/>
      <c r="L252" s="15">
        <f t="shared" si="131"/>
        <v>0.23100000000000001</v>
      </c>
      <c r="M252" s="6">
        <f t="shared" si="136"/>
        <v>0.2656677023648269</v>
      </c>
      <c r="N252" s="15">
        <f t="shared" si="115"/>
        <v>1.3236895407838349</v>
      </c>
      <c r="O252" s="15">
        <f t="shared" si="116"/>
        <v>0.58887738734221295</v>
      </c>
      <c r="P252" s="15">
        <f t="shared" si="132"/>
        <v>1.3236895407838349</v>
      </c>
      <c r="Q252" s="15">
        <f t="shared" si="133"/>
        <v>0.23100000000000001</v>
      </c>
      <c r="S252" s="28">
        <f t="shared" si="134"/>
        <v>0.23100000000000001</v>
      </c>
      <c r="T252" s="19">
        <f t="shared" si="117"/>
        <v>0.58887738734221295</v>
      </c>
      <c r="U252" s="19">
        <f t="shared" si="118"/>
        <v>0.8327983877541919</v>
      </c>
      <c r="V252" s="19">
        <f t="shared" si="119"/>
        <v>1.1777547746844259</v>
      </c>
      <c r="W252" s="19">
        <f t="shared" si="120"/>
        <v>1.4424491200517069</v>
      </c>
      <c r="X252" s="19">
        <f t="shared" si="121"/>
        <v>1.6655967755083838</v>
      </c>
      <c r="Y252" s="19">
        <f t="shared" si="122"/>
        <v>1.8621938065706014</v>
      </c>
      <c r="Z252" s="19">
        <f t="shared" si="123"/>
        <v>2.0399311086102614</v>
      </c>
      <c r="AA252" s="19">
        <f t="shared" si="124"/>
        <v>2.2033774262531307</v>
      </c>
      <c r="AB252" s="19">
        <f t="shared" si="125"/>
        <v>2.3555095493688518</v>
      </c>
      <c r="AC252" s="19">
        <f t="shared" si="126"/>
        <v>2.4983951632625754</v>
      </c>
      <c r="AD252" s="19">
        <f t="shared" si="127"/>
        <v>2.633539737019325</v>
      </c>
      <c r="AE252" s="19">
        <f t="shared" ref="AE252:AO261" si="140">$M252*AE$21^0.5/RMannings_n*(Diameter/1000)^(2/3)</f>
        <v>1.3236895407838349</v>
      </c>
      <c r="AF252" s="19">
        <f t="shared" si="140"/>
        <v>1.8719797009479133</v>
      </c>
      <c r="AG252" s="19">
        <f t="shared" si="140"/>
        <v>2.6473790815676699</v>
      </c>
      <c r="AH252" s="19">
        <f t="shared" si="140"/>
        <v>3.2423639527793786</v>
      </c>
      <c r="AI252" s="19">
        <f t="shared" si="140"/>
        <v>3.7439594018958267</v>
      </c>
      <c r="AJ252" s="19">
        <f t="shared" si="140"/>
        <v>4.1858738638192614</v>
      </c>
      <c r="AK252" s="19">
        <f t="shared" si="140"/>
        <v>4.5853950761702356</v>
      </c>
      <c r="AL252" s="19">
        <f t="shared" si="140"/>
        <v>4.9527927480692426</v>
      </c>
      <c r="AM252" s="19">
        <f t="shared" si="140"/>
        <v>5.2947581631353398</v>
      </c>
      <c r="AN252" s="19">
        <f t="shared" si="140"/>
        <v>5.6159391028437398</v>
      </c>
      <c r="AO252" s="19">
        <f t="shared" si="140"/>
        <v>5.919719588596271</v>
      </c>
      <c r="AP252" s="43">
        <f t="shared" si="128"/>
        <v>0.23100000000000001</v>
      </c>
    </row>
    <row r="253" spans="1:42" x14ac:dyDescent="0.25">
      <c r="A253" s="15">
        <v>0.23200000000000001</v>
      </c>
      <c r="B253" s="6">
        <f t="shared" si="135"/>
        <v>2.0102089925552424</v>
      </c>
      <c r="C253" s="6">
        <f t="shared" si="109"/>
        <v>0.13815091457125675</v>
      </c>
      <c r="D253" s="6">
        <f t="shared" si="129"/>
        <v>1.0051044962776212</v>
      </c>
      <c r="E253" s="6">
        <f t="shared" si="110"/>
        <v>0.84421798132946679</v>
      </c>
      <c r="F253" s="6">
        <f t="shared" si="111"/>
        <v>0.16364365321110308</v>
      </c>
      <c r="G253" s="6">
        <f t="shared" si="112"/>
        <v>0.31382182660555158</v>
      </c>
      <c r="H253" s="6">
        <f t="shared" si="113"/>
        <v>0.17589920757345331</v>
      </c>
      <c r="I253" s="6">
        <f t="shared" si="114"/>
        <v>0.3115080212380214</v>
      </c>
      <c r="J253" s="6">
        <f t="shared" si="130"/>
        <v>0.22282268878290534</v>
      </c>
      <c r="K253" s="9"/>
      <c r="L253" s="15">
        <f t="shared" si="131"/>
        <v>0.23200000000000001</v>
      </c>
      <c r="M253" s="6">
        <f t="shared" si="136"/>
        <v>0.26633507566008957</v>
      </c>
      <c r="N253" s="15">
        <f t="shared" si="115"/>
        <v>1.3270147287644365</v>
      </c>
      <c r="O253" s="15">
        <f t="shared" si="116"/>
        <v>0.59398368690780579</v>
      </c>
      <c r="P253" s="15">
        <f t="shared" si="132"/>
        <v>1.3270147287644365</v>
      </c>
      <c r="Q253" s="15">
        <f t="shared" si="133"/>
        <v>0.23200000000000001</v>
      </c>
      <c r="S253" s="28">
        <f t="shared" si="134"/>
        <v>0.23200000000000001</v>
      </c>
      <c r="T253" s="19">
        <f t="shared" si="117"/>
        <v>0.59398368690780579</v>
      </c>
      <c r="U253" s="19">
        <f t="shared" si="118"/>
        <v>0.84001978585339343</v>
      </c>
      <c r="V253" s="19">
        <f t="shared" si="119"/>
        <v>1.1879673738156116</v>
      </c>
      <c r="W253" s="19">
        <f t="shared" si="120"/>
        <v>1.4549569484612053</v>
      </c>
      <c r="X253" s="19">
        <f t="shared" si="121"/>
        <v>1.6800395717067869</v>
      </c>
      <c r="Y253" s="19">
        <f t="shared" si="122"/>
        <v>1.8783413436130034</v>
      </c>
      <c r="Z253" s="19">
        <f t="shared" si="123"/>
        <v>2.0576198491828088</v>
      </c>
      <c r="AA253" s="19">
        <f t="shared" si="124"/>
        <v>2.2224834497418122</v>
      </c>
      <c r="AB253" s="19">
        <f t="shared" si="125"/>
        <v>2.3759347476312231</v>
      </c>
      <c r="AC253" s="19">
        <f t="shared" si="126"/>
        <v>2.52005935756018</v>
      </c>
      <c r="AD253" s="19">
        <f t="shared" si="127"/>
        <v>2.6563758029036117</v>
      </c>
      <c r="AE253" s="19">
        <f t="shared" si="140"/>
        <v>1.3270147287644365</v>
      </c>
      <c r="AF253" s="19">
        <f t="shared" si="140"/>
        <v>1.8766822268875205</v>
      </c>
      <c r="AG253" s="19">
        <f t="shared" si="140"/>
        <v>2.654029457528873</v>
      </c>
      <c r="AH253" s="19">
        <f t="shared" si="140"/>
        <v>3.2505089666306888</v>
      </c>
      <c r="AI253" s="19">
        <f t="shared" si="140"/>
        <v>3.753364453775041</v>
      </c>
      <c r="AJ253" s="19">
        <f t="shared" si="140"/>
        <v>4.1963890314861789</v>
      </c>
      <c r="AK253" s="19">
        <f t="shared" si="140"/>
        <v>4.596913865224475</v>
      </c>
      <c r="AL253" s="19">
        <f t="shared" si="140"/>
        <v>4.9652344622392732</v>
      </c>
      <c r="AM253" s="19">
        <f t="shared" si="140"/>
        <v>5.308058915057746</v>
      </c>
      <c r="AN253" s="19">
        <f t="shared" si="140"/>
        <v>5.630046680662562</v>
      </c>
      <c r="AO253" s="19">
        <f t="shared" si="140"/>
        <v>5.9345902813214524</v>
      </c>
      <c r="AP253" s="43">
        <f t="shared" si="128"/>
        <v>0.23200000000000001</v>
      </c>
    </row>
    <row r="254" spans="1:42" x14ac:dyDescent="0.25">
      <c r="A254" s="15">
        <v>0.23300000000000001</v>
      </c>
      <c r="B254" s="6">
        <f t="shared" si="135"/>
        <v>2.0149435517238872</v>
      </c>
      <c r="C254" s="6">
        <f t="shared" si="109"/>
        <v>0.13899576635293162</v>
      </c>
      <c r="D254" s="6">
        <f t="shared" si="129"/>
        <v>1.0074717758619436</v>
      </c>
      <c r="E254" s="6">
        <f t="shared" si="110"/>
        <v>0.84548447649853387</v>
      </c>
      <c r="F254" s="6">
        <f t="shared" si="111"/>
        <v>0.16439777455000104</v>
      </c>
      <c r="G254" s="6">
        <f t="shared" si="112"/>
        <v>0.31519888727500056</v>
      </c>
      <c r="H254" s="6">
        <f t="shared" si="113"/>
        <v>0.1769749062713217</v>
      </c>
      <c r="I254" s="6">
        <f t="shared" si="114"/>
        <v>0.3128890312800251</v>
      </c>
      <c r="J254" s="6">
        <f t="shared" si="130"/>
        <v>0.22470130907049027</v>
      </c>
      <c r="K254" s="9"/>
      <c r="L254" s="15">
        <f t="shared" si="131"/>
        <v>0.23300000000000001</v>
      </c>
      <c r="M254" s="6">
        <f t="shared" si="136"/>
        <v>0.26700073447377121</v>
      </c>
      <c r="N254" s="15">
        <f t="shared" si="115"/>
        <v>1.3303313743391816</v>
      </c>
      <c r="O254" s="15">
        <f t="shared" si="116"/>
        <v>0.59910978956997951</v>
      </c>
      <c r="P254" s="15">
        <f t="shared" si="132"/>
        <v>1.3303313743391816</v>
      </c>
      <c r="Q254" s="15">
        <f t="shared" si="133"/>
        <v>0.23300000000000001</v>
      </c>
      <c r="S254" s="28">
        <f t="shared" si="134"/>
        <v>0.23300000000000001</v>
      </c>
      <c r="T254" s="19">
        <f t="shared" si="117"/>
        <v>0.59910978956997951</v>
      </c>
      <c r="U254" s="19">
        <f t="shared" si="118"/>
        <v>0.84726918976035615</v>
      </c>
      <c r="V254" s="19">
        <f t="shared" si="119"/>
        <v>1.198219579139959</v>
      </c>
      <c r="W254" s="19">
        <f t="shared" si="120"/>
        <v>1.467513284352653</v>
      </c>
      <c r="X254" s="19">
        <f t="shared" si="121"/>
        <v>1.6945383795207123</v>
      </c>
      <c r="Y254" s="19">
        <f t="shared" si="122"/>
        <v>1.8945515035453249</v>
      </c>
      <c r="Z254" s="19">
        <f t="shared" si="123"/>
        <v>2.0753771896942061</v>
      </c>
      <c r="AA254" s="19">
        <f t="shared" si="124"/>
        <v>2.2416635696330962</v>
      </c>
      <c r="AB254" s="19">
        <f t="shared" si="125"/>
        <v>2.396439158279918</v>
      </c>
      <c r="AC254" s="19">
        <f t="shared" si="126"/>
        <v>2.5418075692810684</v>
      </c>
      <c r="AD254" s="19">
        <f t="shared" si="127"/>
        <v>2.6793004309281372</v>
      </c>
      <c r="AE254" s="19">
        <f t="shared" si="140"/>
        <v>1.3303313743391816</v>
      </c>
      <c r="AF254" s="19">
        <f t="shared" si="140"/>
        <v>1.8813726720409096</v>
      </c>
      <c r="AG254" s="19">
        <f t="shared" si="140"/>
        <v>2.6606627486783632</v>
      </c>
      <c r="AH254" s="19">
        <f t="shared" si="140"/>
        <v>3.2586330559464738</v>
      </c>
      <c r="AI254" s="19">
        <f t="shared" si="140"/>
        <v>3.7627453440818193</v>
      </c>
      <c r="AJ254" s="19">
        <f t="shared" si="140"/>
        <v>4.2068771856938918</v>
      </c>
      <c r="AK254" s="19">
        <f t="shared" si="140"/>
        <v>4.6084030625167873</v>
      </c>
      <c r="AL254" s="19">
        <f t="shared" si="140"/>
        <v>4.9776442136533294</v>
      </c>
      <c r="AM254" s="19">
        <f t="shared" si="140"/>
        <v>5.3213254973567263</v>
      </c>
      <c r="AN254" s="19">
        <f t="shared" si="140"/>
        <v>5.6441180161227287</v>
      </c>
      <c r="AO254" s="19">
        <f t="shared" si="140"/>
        <v>5.9494227712462591</v>
      </c>
      <c r="AP254" s="43">
        <f t="shared" si="128"/>
        <v>0.23300000000000001</v>
      </c>
    </row>
    <row r="255" spans="1:42" x14ac:dyDescent="0.25">
      <c r="A255" s="15">
        <v>0.23400000000000001</v>
      </c>
      <c r="B255" s="6">
        <f t="shared" si="135"/>
        <v>2.0196710425536346</v>
      </c>
      <c r="C255" s="6">
        <f t="shared" si="109"/>
        <v>0.13984188131816541</v>
      </c>
      <c r="D255" s="6">
        <f t="shared" si="129"/>
        <v>1.0098355212768173</v>
      </c>
      <c r="E255" s="6">
        <f t="shared" si="110"/>
        <v>0.84674435339126997</v>
      </c>
      <c r="F255" s="6">
        <f t="shared" si="111"/>
        <v>0.16515242263864999</v>
      </c>
      <c r="G255" s="6">
        <f t="shared" si="112"/>
        <v>0.31657621131932501</v>
      </c>
      <c r="H255" s="6">
        <f t="shared" si="113"/>
        <v>0.17805221330444959</v>
      </c>
      <c r="I255" s="6">
        <f t="shared" si="114"/>
        <v>0.31427037058443291</v>
      </c>
      <c r="J255" s="6">
        <f t="shared" si="130"/>
        <v>0.22658742053799205</v>
      </c>
      <c r="K255" s="9"/>
      <c r="L255" s="15">
        <f t="shared" si="131"/>
        <v>0.23400000000000001</v>
      </c>
      <c r="M255" s="6">
        <f t="shared" si="136"/>
        <v>0.26766468583026448</v>
      </c>
      <c r="N255" s="15">
        <f t="shared" si="115"/>
        <v>1.3336395125071119</v>
      </c>
      <c r="O255" s="15">
        <f t="shared" si="116"/>
        <v>0.60425565331072317</v>
      </c>
      <c r="P255" s="15">
        <f t="shared" si="132"/>
        <v>1.3336395125071119</v>
      </c>
      <c r="Q255" s="15">
        <f t="shared" si="133"/>
        <v>0.23400000000000001</v>
      </c>
      <c r="S255" s="28">
        <f t="shared" si="134"/>
        <v>0.23400000000000001</v>
      </c>
      <c r="T255" s="19">
        <f t="shared" si="117"/>
        <v>0.60425565331072317</v>
      </c>
      <c r="U255" s="19">
        <f t="shared" si="118"/>
        <v>0.85454654005263941</v>
      </c>
      <c r="V255" s="19">
        <f t="shared" si="119"/>
        <v>1.2085113066214463</v>
      </c>
      <c r="W255" s="19">
        <f t="shared" si="120"/>
        <v>1.4801180248033641</v>
      </c>
      <c r="X255" s="19">
        <f t="shared" si="121"/>
        <v>1.7090930801052788</v>
      </c>
      <c r="Y255" s="19">
        <f t="shared" si="122"/>
        <v>1.9108241534949486</v>
      </c>
      <c r="Z255" s="19">
        <f t="shared" si="123"/>
        <v>2.0932029845897948</v>
      </c>
      <c r="AA255" s="19">
        <f t="shared" si="124"/>
        <v>2.260917628709981</v>
      </c>
      <c r="AB255" s="19">
        <f t="shared" si="125"/>
        <v>2.4170226132428927</v>
      </c>
      <c r="AC255" s="19">
        <f t="shared" si="126"/>
        <v>2.5636396201579186</v>
      </c>
      <c r="AD255" s="19">
        <f t="shared" si="127"/>
        <v>2.7023134331826446</v>
      </c>
      <c r="AE255" s="19">
        <f t="shared" si="140"/>
        <v>1.3336395125071119</v>
      </c>
      <c r="AF255" s="19">
        <f t="shared" si="140"/>
        <v>1.8860510859042003</v>
      </c>
      <c r="AG255" s="19">
        <f t="shared" si="140"/>
        <v>2.6672790250142238</v>
      </c>
      <c r="AH255" s="19">
        <f t="shared" si="140"/>
        <v>3.2667363064565276</v>
      </c>
      <c r="AI255" s="19">
        <f t="shared" si="140"/>
        <v>3.7721021718084007</v>
      </c>
      <c r="AJ255" s="19">
        <f t="shared" si="140"/>
        <v>4.2173384371190874</v>
      </c>
      <c r="AK255" s="19">
        <f t="shared" si="140"/>
        <v>4.6198627892874136</v>
      </c>
      <c r="AL255" s="19">
        <f t="shared" si="140"/>
        <v>4.9900221332658337</v>
      </c>
      <c r="AM255" s="19">
        <f t="shared" si="140"/>
        <v>5.3345580500284475</v>
      </c>
      <c r="AN255" s="19">
        <f t="shared" si="140"/>
        <v>5.658153257712601</v>
      </c>
      <c r="AO255" s="19">
        <f t="shared" si="140"/>
        <v>5.964217214891165</v>
      </c>
      <c r="AP255" s="43">
        <f t="shared" si="128"/>
        <v>0.23400000000000001</v>
      </c>
    </row>
    <row r="256" spans="1:42" x14ac:dyDescent="0.25">
      <c r="A256" s="15">
        <v>0.23499999999999999</v>
      </c>
      <c r="B256" s="6">
        <f t="shared" si="135"/>
        <v>2.0243915229041916</v>
      </c>
      <c r="C256" s="6">
        <f t="shared" si="109"/>
        <v>0.14068925286345851</v>
      </c>
      <c r="D256" s="6">
        <f t="shared" si="129"/>
        <v>1.0121957614520958</v>
      </c>
      <c r="E256" s="6">
        <f t="shared" si="110"/>
        <v>0.84799764150615409</v>
      </c>
      <c r="F256" s="6">
        <f t="shared" si="111"/>
        <v>0.16590759923998857</v>
      </c>
      <c r="G256" s="6">
        <f t="shared" si="112"/>
        <v>0.31795379961999426</v>
      </c>
      <c r="H256" s="6">
        <f t="shared" si="113"/>
        <v>0.17913112026500011</v>
      </c>
      <c r="I256" s="6">
        <f t="shared" si="114"/>
        <v>0.31565204083259285</v>
      </c>
      <c r="J256" s="6">
        <f t="shared" si="130"/>
        <v>0.22848101839456506</v>
      </c>
      <c r="K256" s="9"/>
      <c r="L256" s="15">
        <f t="shared" si="131"/>
        <v>0.23499999999999999</v>
      </c>
      <c r="M256" s="6">
        <f t="shared" si="136"/>
        <v>0.26832693668206548</v>
      </c>
      <c r="N256" s="15">
        <f t="shared" si="115"/>
        <v>1.3369391779090445</v>
      </c>
      <c r="O256" s="15">
        <f t="shared" si="116"/>
        <v>0.6094212359670681</v>
      </c>
      <c r="P256" s="15">
        <f t="shared" si="132"/>
        <v>1.3369391779090445</v>
      </c>
      <c r="Q256" s="15">
        <f t="shared" si="133"/>
        <v>0.23499999999999999</v>
      </c>
      <c r="S256" s="28">
        <f t="shared" si="134"/>
        <v>0.23499999999999999</v>
      </c>
      <c r="T256" s="19">
        <f t="shared" si="117"/>
        <v>0.6094212359670681</v>
      </c>
      <c r="U256" s="19">
        <f t="shared" si="118"/>
        <v>0.86185177710280203</v>
      </c>
      <c r="V256" s="19">
        <f t="shared" si="119"/>
        <v>1.2188424719341362</v>
      </c>
      <c r="W256" s="19">
        <f t="shared" si="120"/>
        <v>1.4927710665355802</v>
      </c>
      <c r="X256" s="19">
        <f t="shared" si="121"/>
        <v>1.7237035542056041</v>
      </c>
      <c r="Y256" s="19">
        <f t="shared" si="122"/>
        <v>1.927159160130862</v>
      </c>
      <c r="Z256" s="19">
        <f t="shared" si="123"/>
        <v>2.1110970878127673</v>
      </c>
      <c r="AA256" s="19">
        <f t="shared" si="124"/>
        <v>2.280245469213086</v>
      </c>
      <c r="AB256" s="19">
        <f t="shared" si="125"/>
        <v>2.4376849438682724</v>
      </c>
      <c r="AC256" s="19">
        <f t="shared" si="126"/>
        <v>2.5855553313084054</v>
      </c>
      <c r="AD256" s="19">
        <f t="shared" si="127"/>
        <v>2.7254146211086083</v>
      </c>
      <c r="AE256" s="19">
        <f t="shared" si="140"/>
        <v>1.3369391779090445</v>
      </c>
      <c r="AF256" s="19">
        <f t="shared" si="140"/>
        <v>1.8907175174669069</v>
      </c>
      <c r="AG256" s="19">
        <f t="shared" si="140"/>
        <v>2.673878355818089</v>
      </c>
      <c r="AH256" s="19">
        <f t="shared" si="140"/>
        <v>3.2748188030131788</v>
      </c>
      <c r="AI256" s="19">
        <f t="shared" si="140"/>
        <v>3.7814350349338137</v>
      </c>
      <c r="AJ256" s="19">
        <f t="shared" si="140"/>
        <v>4.2277728953056499</v>
      </c>
      <c r="AK256" s="19">
        <f t="shared" si="140"/>
        <v>4.6312931655356628</v>
      </c>
      <c r="AL256" s="19">
        <f t="shared" si="140"/>
        <v>5.0023683506908574</v>
      </c>
      <c r="AM256" s="19">
        <f t="shared" si="140"/>
        <v>5.3477567116361779</v>
      </c>
      <c r="AN256" s="19">
        <f t="shared" si="140"/>
        <v>5.6721525524007195</v>
      </c>
      <c r="AO256" s="19">
        <f t="shared" si="140"/>
        <v>5.978973767174617</v>
      </c>
      <c r="AP256" s="43">
        <f t="shared" si="128"/>
        <v>0.23499999999999999</v>
      </c>
    </row>
    <row r="257" spans="1:42" x14ac:dyDescent="0.25">
      <c r="A257" s="15">
        <v>0.23599999999999999</v>
      </c>
      <c r="B257" s="6">
        <f t="shared" si="135"/>
        <v>2.0291050500516525</v>
      </c>
      <c r="C257" s="6">
        <f t="shared" si="109"/>
        <v>0.14153787441464555</v>
      </c>
      <c r="D257" s="6">
        <f t="shared" si="129"/>
        <v>1.0145525250258263</v>
      </c>
      <c r="E257" s="6">
        <f t="shared" si="110"/>
        <v>0.84924437001371988</v>
      </c>
      <c r="F257" s="6">
        <f t="shared" si="111"/>
        <v>0.1666633061251368</v>
      </c>
      <c r="G257" s="6">
        <f t="shared" si="112"/>
        <v>0.31933165306256839</v>
      </c>
      <c r="H257" s="6">
        <f t="shared" si="113"/>
        <v>0.18021161878248593</v>
      </c>
      <c r="I257" s="6">
        <f t="shared" si="114"/>
        <v>0.31703404371596627</v>
      </c>
      <c r="J257" s="6">
        <f t="shared" si="130"/>
        <v>0.23038209785487421</v>
      </c>
      <c r="K257" s="9"/>
      <c r="L257" s="15">
        <f t="shared" si="131"/>
        <v>0.23599999999999999</v>
      </c>
      <c r="M257" s="6">
        <f t="shared" si="136"/>
        <v>0.26898749391076554</v>
      </c>
      <c r="N257" s="15">
        <f t="shared" si="115"/>
        <v>1.340230404832514</v>
      </c>
      <c r="O257" s="15">
        <f t="shared" si="116"/>
        <v>0.61460649523183153</v>
      </c>
      <c r="P257" s="15">
        <f t="shared" si="132"/>
        <v>1.340230404832514</v>
      </c>
      <c r="Q257" s="15">
        <f t="shared" si="133"/>
        <v>0.23599999999999999</v>
      </c>
      <c r="S257" s="28">
        <f t="shared" si="134"/>
        <v>0.23599999999999999</v>
      </c>
      <c r="T257" s="19">
        <f t="shared" si="117"/>
        <v>0.61460649523183153</v>
      </c>
      <c r="U257" s="19">
        <f t="shared" si="118"/>
        <v>0.86918484107945126</v>
      </c>
      <c r="V257" s="19">
        <f t="shared" si="119"/>
        <v>1.2292129904636631</v>
      </c>
      <c r="W257" s="19">
        <f t="shared" si="120"/>
        <v>1.50547230591829</v>
      </c>
      <c r="X257" s="19">
        <f t="shared" si="121"/>
        <v>1.7383696821589025</v>
      </c>
      <c r="Y257" s="19">
        <f t="shared" si="122"/>
        <v>1.9435563896660042</v>
      </c>
      <c r="Z257" s="19">
        <f t="shared" si="123"/>
        <v>2.1290593528067427</v>
      </c>
      <c r="AA257" s="19">
        <f t="shared" si="124"/>
        <v>2.2996469328434261</v>
      </c>
      <c r="AB257" s="19">
        <f t="shared" si="125"/>
        <v>2.4584259809273261</v>
      </c>
      <c r="AC257" s="19">
        <f t="shared" si="126"/>
        <v>2.6075545232383535</v>
      </c>
      <c r="AD257" s="19">
        <f t="shared" si="127"/>
        <v>2.7486038055025519</v>
      </c>
      <c r="AE257" s="19">
        <f t="shared" si="140"/>
        <v>1.340230404832514</v>
      </c>
      <c r="AF257" s="19">
        <f t="shared" si="140"/>
        <v>1.8953720152189253</v>
      </c>
      <c r="AG257" s="19">
        <f t="shared" si="140"/>
        <v>2.680460809665028</v>
      </c>
      <c r="AH257" s="19">
        <f t="shared" si="140"/>
        <v>3.2828806296033899</v>
      </c>
      <c r="AI257" s="19">
        <f t="shared" si="140"/>
        <v>3.7907440304378506</v>
      </c>
      <c r="AJ257" s="19">
        <f t="shared" si="140"/>
        <v>4.2381806686802816</v>
      </c>
      <c r="AK257" s="19">
        <f t="shared" si="140"/>
        <v>4.6426943100370393</v>
      </c>
      <c r="AL257" s="19">
        <f t="shared" si="140"/>
        <v>5.0146829942206068</v>
      </c>
      <c r="AM257" s="19">
        <f t="shared" si="140"/>
        <v>5.360921619330056</v>
      </c>
      <c r="AN257" s="19">
        <f t="shared" si="140"/>
        <v>5.6861160456567745</v>
      </c>
      <c r="AO257" s="19">
        <f t="shared" si="140"/>
        <v>5.9936925814351287</v>
      </c>
      <c r="AP257" s="43">
        <f t="shared" si="128"/>
        <v>0.23599999999999999</v>
      </c>
    </row>
    <row r="258" spans="1:42" x14ac:dyDescent="0.25">
      <c r="A258" s="15">
        <v>0.23699999999999999</v>
      </c>
      <c r="B258" s="6">
        <f t="shared" si="135"/>
        <v>2.0338116806973661</v>
      </c>
      <c r="C258" s="6">
        <f t="shared" si="109"/>
        <v>0.14238773942656952</v>
      </c>
      <c r="D258" s="6">
        <f t="shared" si="129"/>
        <v>1.016905840348683</v>
      </c>
      <c r="E258" s="6">
        <f t="shared" si="110"/>
        <v>0.85048456776122627</v>
      </c>
      <c r="F258" s="6">
        <f t="shared" si="111"/>
        <v>0.16741954507344442</v>
      </c>
      <c r="G258" s="6">
        <f t="shared" si="112"/>
        <v>0.32070977253672217</v>
      </c>
      <c r="H258" s="6">
        <f t="shared" si="113"/>
        <v>0.18129370052335436</v>
      </c>
      <c r="I258" s="6">
        <f t="shared" si="114"/>
        <v>0.3184163809361677</v>
      </c>
      <c r="J258" s="6">
        <f t="shared" si="130"/>
        <v>0.23229065413914773</v>
      </c>
      <c r="K258" s="9"/>
      <c r="L258" s="15">
        <f t="shared" si="131"/>
        <v>0.23699999999999999</v>
      </c>
      <c r="M258" s="6">
        <f t="shared" si="136"/>
        <v>0.26964636432802358</v>
      </c>
      <c r="N258" s="15">
        <f t="shared" si="115"/>
        <v>1.3435132272166166</v>
      </c>
      <c r="O258" s="15">
        <f t="shared" si="116"/>
        <v>0.61981138865434382</v>
      </c>
      <c r="P258" s="15">
        <f t="shared" si="132"/>
        <v>1.3435132272166166</v>
      </c>
      <c r="Q258" s="15">
        <f t="shared" si="133"/>
        <v>0.23699999999999999</v>
      </c>
      <c r="S258" s="28">
        <f t="shared" si="134"/>
        <v>0.23699999999999999</v>
      </c>
      <c r="T258" s="19">
        <f t="shared" si="117"/>
        <v>0.61981138865434382</v>
      </c>
      <c r="U258" s="19">
        <f t="shared" si="118"/>
        <v>0.87654567194827449</v>
      </c>
      <c r="V258" s="19">
        <f t="shared" si="119"/>
        <v>1.2396227773086876</v>
      </c>
      <c r="W258" s="19">
        <f t="shared" si="120"/>
        <v>1.5182216389690133</v>
      </c>
      <c r="X258" s="19">
        <f t="shared" si="121"/>
        <v>1.753091343896549</v>
      </c>
      <c r="Y258" s="19">
        <f t="shared" si="122"/>
        <v>1.9600157078595726</v>
      </c>
      <c r="Z258" s="19">
        <f t="shared" si="123"/>
        <v>2.1470896325182873</v>
      </c>
      <c r="AA258" s="19">
        <f t="shared" si="124"/>
        <v>2.3191218607651405</v>
      </c>
      <c r="AB258" s="19">
        <f t="shared" si="125"/>
        <v>2.4792455546173753</v>
      </c>
      <c r="AC258" s="19">
        <f t="shared" si="126"/>
        <v>2.6296370158448239</v>
      </c>
      <c r="AD258" s="19">
        <f t="shared" si="127"/>
        <v>2.7718807965193095</v>
      </c>
      <c r="AE258" s="19">
        <f t="shared" si="140"/>
        <v>1.3435132272166166</v>
      </c>
      <c r="AF258" s="19">
        <f t="shared" si="140"/>
        <v>1.9000146271573848</v>
      </c>
      <c r="AG258" s="19">
        <f t="shared" si="140"/>
        <v>2.6870264544332332</v>
      </c>
      <c r="AH258" s="19">
        <f t="shared" si="140"/>
        <v>3.2909218693606279</v>
      </c>
      <c r="AI258" s="19">
        <f t="shared" si="140"/>
        <v>3.8000292543147696</v>
      </c>
      <c r="AJ258" s="19">
        <f t="shared" si="140"/>
        <v>4.2485618645678302</v>
      </c>
      <c r="AK258" s="19">
        <f t="shared" si="140"/>
        <v>4.6540663403600186</v>
      </c>
      <c r="AL258" s="19">
        <f t="shared" si="140"/>
        <v>5.0269661908435506</v>
      </c>
      <c r="AM258" s="19">
        <f t="shared" si="140"/>
        <v>5.3740529088664664</v>
      </c>
      <c r="AN258" s="19">
        <f t="shared" si="140"/>
        <v>5.7000438814721548</v>
      </c>
      <c r="AO258" s="19">
        <f t="shared" si="140"/>
        <v>6.0083738094529497</v>
      </c>
      <c r="AP258" s="43">
        <f t="shared" si="128"/>
        <v>0.23699999999999999</v>
      </c>
    </row>
    <row r="259" spans="1:42" x14ac:dyDescent="0.25">
      <c r="A259" s="15">
        <v>0.23799999999999999</v>
      </c>
      <c r="B259" s="6">
        <f t="shared" si="135"/>
        <v>2.0385114709766365</v>
      </c>
      <c r="C259" s="6">
        <f t="shared" si="109"/>
        <v>0.14323884138276097</v>
      </c>
      <c r="D259" s="6">
        <f t="shared" si="129"/>
        <v>1.0192557354883183</v>
      </c>
      <c r="E259" s="6">
        <f t="shared" si="110"/>
        <v>0.85171826327724121</v>
      </c>
      <c r="F259" s="6">
        <f t="shared" si="111"/>
        <v>0.16817631787253992</v>
      </c>
      <c r="G259" s="6">
        <f t="shared" si="112"/>
        <v>0.32208815893626996</v>
      </c>
      <c r="H259" s="6">
        <f t="shared" si="113"/>
        <v>0.18237735719057876</v>
      </c>
      <c r="I259" s="6">
        <f t="shared" si="114"/>
        <v>0.31979905420500621</v>
      </c>
      <c r="J259" s="6">
        <f t="shared" si="130"/>
        <v>0.23420668247323115</v>
      </c>
      <c r="K259" s="9"/>
      <c r="L259" s="15">
        <f t="shared" si="131"/>
        <v>0.23799999999999999</v>
      </c>
      <c r="M259" s="6">
        <f t="shared" si="136"/>
        <v>0.27030355467652178</v>
      </c>
      <c r="N259" s="15">
        <f t="shared" si="115"/>
        <v>1.3467876786567716</v>
      </c>
      <c r="O259" s="15">
        <f t="shared" si="116"/>
        <v>0.6250358736411723</v>
      </c>
      <c r="P259" s="15">
        <f t="shared" si="132"/>
        <v>1.3467876786567716</v>
      </c>
      <c r="Q259" s="15">
        <f t="shared" si="133"/>
        <v>0.23799999999999999</v>
      </c>
      <c r="S259" s="28">
        <f t="shared" si="134"/>
        <v>0.23799999999999999</v>
      </c>
      <c r="T259" s="19">
        <f t="shared" si="117"/>
        <v>0.6250358736411723</v>
      </c>
      <c r="U259" s="19">
        <f t="shared" si="118"/>
        <v>0.883934209473062</v>
      </c>
      <c r="V259" s="19">
        <f t="shared" si="119"/>
        <v>1.2500717472823446</v>
      </c>
      <c r="W259" s="19">
        <f t="shared" si="120"/>
        <v>1.5310189613555742</v>
      </c>
      <c r="X259" s="19">
        <f t="shared" si="121"/>
        <v>1.767868418946124</v>
      </c>
      <c r="Y259" s="19">
        <f t="shared" si="122"/>
        <v>1.9765369800193051</v>
      </c>
      <c r="Z259" s="19">
        <f t="shared" si="123"/>
        <v>2.1651877793994228</v>
      </c>
      <c r="AA259" s="19">
        <f t="shared" si="124"/>
        <v>2.3386700936081963</v>
      </c>
      <c r="AB259" s="19">
        <f t="shared" si="125"/>
        <v>2.5001434945646892</v>
      </c>
      <c r="AC259" s="19">
        <f t="shared" si="126"/>
        <v>2.651802628419186</v>
      </c>
      <c r="AD259" s="19">
        <f t="shared" si="127"/>
        <v>2.7952454036752608</v>
      </c>
      <c r="AE259" s="19">
        <f t="shared" si="140"/>
        <v>1.3467876786567716</v>
      </c>
      <c r="AF259" s="19">
        <f t="shared" si="140"/>
        <v>1.9046454007933842</v>
      </c>
      <c r="AG259" s="19">
        <f t="shared" si="140"/>
        <v>2.6935753573135433</v>
      </c>
      <c r="AH259" s="19">
        <f t="shared" si="140"/>
        <v>3.2989426045765291</v>
      </c>
      <c r="AI259" s="19">
        <f t="shared" si="140"/>
        <v>3.8092908015867684</v>
      </c>
      <c r="AJ259" s="19">
        <f t="shared" si="140"/>
        <v>4.258916589206339</v>
      </c>
      <c r="AK259" s="19">
        <f t="shared" si="140"/>
        <v>4.6654093728825501</v>
      </c>
      <c r="AL259" s="19">
        <f t="shared" si="140"/>
        <v>5.0392180662622392</v>
      </c>
      <c r="AM259" s="19">
        <f t="shared" si="140"/>
        <v>5.3871507146270865</v>
      </c>
      <c r="AN259" s="19">
        <f t="shared" si="140"/>
        <v>5.7139362023801521</v>
      </c>
      <c r="AO259" s="19">
        <f t="shared" si="140"/>
        <v>6.0230176014713681</v>
      </c>
      <c r="AP259" s="43">
        <f t="shared" si="128"/>
        <v>0.23799999999999999</v>
      </c>
    </row>
    <row r="260" spans="1:42" x14ac:dyDescent="0.25">
      <c r="A260" s="15">
        <v>0.23899999999999999</v>
      </c>
      <c r="B260" s="6">
        <f t="shared" si="135"/>
        <v>2.043204476467261</v>
      </c>
      <c r="C260" s="6">
        <f t="shared" si="109"/>
        <v>0.14409117379512171</v>
      </c>
      <c r="D260" s="6">
        <f t="shared" si="129"/>
        <v>1.0216022382336305</v>
      </c>
      <c r="E260" s="6">
        <f t="shared" si="110"/>
        <v>0.8529454847761373</v>
      </c>
      <c r="F260" s="6">
        <f t="shared" si="111"/>
        <v>0.1689336263183803</v>
      </c>
      <c r="G260" s="6">
        <f t="shared" si="112"/>
        <v>0.32346681315919013</v>
      </c>
      <c r="H260" s="6">
        <f t="shared" si="113"/>
        <v>0.18346258052325598</v>
      </c>
      <c r="I260" s="6">
        <f t="shared" si="114"/>
        <v>0.32118206524452575</v>
      </c>
      <c r="J260" s="6">
        <f t="shared" si="130"/>
        <v>0.23613017808864251</v>
      </c>
      <c r="K260" s="9"/>
      <c r="L260" s="15">
        <f t="shared" si="131"/>
        <v>0.23899999999999999</v>
      </c>
      <c r="M260" s="6">
        <f t="shared" si="136"/>
        <v>0.27095907163090316</v>
      </c>
      <c r="N260" s="15">
        <f t="shared" si="115"/>
        <v>1.3500537924093929</v>
      </c>
      <c r="O260" s="15">
        <f t="shared" si="116"/>
        <v>0.63027990745683304</v>
      </c>
      <c r="P260" s="15">
        <f t="shared" si="132"/>
        <v>1.3500537924093929</v>
      </c>
      <c r="Q260" s="15">
        <f t="shared" si="133"/>
        <v>0.23899999999999999</v>
      </c>
      <c r="S260" s="28">
        <f t="shared" si="134"/>
        <v>0.23899999999999999</v>
      </c>
      <c r="T260" s="19">
        <f t="shared" si="117"/>
        <v>0.63027990745683304</v>
      </c>
      <c r="U260" s="19">
        <f t="shared" si="118"/>
        <v>0.89135039321671261</v>
      </c>
      <c r="V260" s="19">
        <f t="shared" si="119"/>
        <v>1.2605598149136661</v>
      </c>
      <c r="W260" s="19">
        <f t="shared" si="120"/>
        <v>1.5438641683978436</v>
      </c>
      <c r="X260" s="19">
        <f t="shared" si="121"/>
        <v>1.7827007864334252</v>
      </c>
      <c r="Y260" s="19">
        <f t="shared" si="122"/>
        <v>1.9931200710037364</v>
      </c>
      <c r="Z260" s="19">
        <f t="shared" si="123"/>
        <v>2.1833536454100901</v>
      </c>
      <c r="AA260" s="19">
        <f t="shared" si="124"/>
        <v>2.3582914714710559</v>
      </c>
      <c r="AB260" s="19">
        <f t="shared" si="125"/>
        <v>2.5211196298273322</v>
      </c>
      <c r="AC260" s="19">
        <f t="shared" si="126"/>
        <v>2.6740511796501374</v>
      </c>
      <c r="AD260" s="19">
        <f t="shared" si="127"/>
        <v>2.8186974358515107</v>
      </c>
      <c r="AE260" s="19">
        <f t="shared" si="140"/>
        <v>1.3500537924093929</v>
      </c>
      <c r="AF260" s="19">
        <f t="shared" si="140"/>
        <v>1.9092643831585947</v>
      </c>
      <c r="AG260" s="19">
        <f t="shared" si="140"/>
        <v>2.7001075848187859</v>
      </c>
      <c r="AH260" s="19">
        <f t="shared" si="140"/>
        <v>3.3069429167123383</v>
      </c>
      <c r="AI260" s="19">
        <f t="shared" si="140"/>
        <v>3.8185287663171894</v>
      </c>
      <c r="AJ260" s="19">
        <f t="shared" si="140"/>
        <v>4.2692449477618215</v>
      </c>
      <c r="AK260" s="19">
        <f t="shared" si="140"/>
        <v>4.6767235228082296</v>
      </c>
      <c r="AL260" s="19">
        <f t="shared" si="140"/>
        <v>5.0514387449107794</v>
      </c>
      <c r="AM260" s="19">
        <f t="shared" si="140"/>
        <v>5.4002151696375718</v>
      </c>
      <c r="AN260" s="19">
        <f t="shared" si="140"/>
        <v>5.7277931494757839</v>
      </c>
      <c r="AO260" s="19">
        <f t="shared" si="140"/>
        <v>6.0376241062175851</v>
      </c>
      <c r="AP260" s="43">
        <f t="shared" si="128"/>
        <v>0.23899999999999999</v>
      </c>
    </row>
    <row r="261" spans="1:42" x14ac:dyDescent="0.25">
      <c r="A261" s="15">
        <v>0.24</v>
      </c>
      <c r="B261" s="6">
        <f t="shared" si="135"/>
        <v>2.0478907521979051</v>
      </c>
      <c r="C261" s="6">
        <f t="shared" si="109"/>
        <v>0.14494473020361248</v>
      </c>
      <c r="D261" s="6">
        <f t="shared" si="129"/>
        <v>1.0239453760989525</v>
      </c>
      <c r="E261" s="6">
        <f t="shared" si="110"/>
        <v>0.85416626016250485</v>
      </c>
      <c r="F261" s="6">
        <f t="shared" si="111"/>
        <v>0.16969147221530009</v>
      </c>
      <c r="G261" s="6">
        <f t="shared" si="112"/>
        <v>0.32484573610765005</v>
      </c>
      <c r="H261" s="6">
        <f t="shared" si="113"/>
        <v>0.18454936229620855</v>
      </c>
      <c r="I261" s="6">
        <f t="shared" si="114"/>
        <v>0.32256541578704639</v>
      </c>
      <c r="J261" s="6">
        <f t="shared" si="130"/>
        <v>0.23806113622262573</v>
      </c>
      <c r="K261" s="9"/>
      <c r="L261" s="15">
        <f t="shared" si="131"/>
        <v>0.24</v>
      </c>
      <c r="M261" s="6">
        <f t="shared" si="136"/>
        <v>0.27161292179869267</v>
      </c>
      <c r="N261" s="15">
        <f t="shared" si="115"/>
        <v>1.3533116013964792</v>
      </c>
      <c r="O261" s="15">
        <f t="shared" si="116"/>
        <v>0.63554344722449385</v>
      </c>
      <c r="P261" s="15">
        <f t="shared" si="132"/>
        <v>1.3533116013964792</v>
      </c>
      <c r="Q261" s="15">
        <f t="shared" si="133"/>
        <v>0.24</v>
      </c>
      <c r="S261" s="28">
        <f t="shared" si="134"/>
        <v>0.24</v>
      </c>
      <c r="T261" s="19">
        <f t="shared" si="117"/>
        <v>0.63554344722449385</v>
      </c>
      <c r="U261" s="19">
        <f t="shared" si="118"/>
        <v>0.89879416254222888</v>
      </c>
      <c r="V261" s="19">
        <f t="shared" si="119"/>
        <v>1.2710868944489877</v>
      </c>
      <c r="W261" s="19">
        <f t="shared" si="120"/>
        <v>1.5567571550694599</v>
      </c>
      <c r="X261" s="19">
        <f t="shared" si="121"/>
        <v>1.7975883250844578</v>
      </c>
      <c r="Y261" s="19">
        <f t="shared" si="122"/>
        <v>2.0097648452244186</v>
      </c>
      <c r="Z261" s="19">
        <f t="shared" si="123"/>
        <v>2.2015870820205863</v>
      </c>
      <c r="AA261" s="19">
        <f t="shared" si="124"/>
        <v>2.3779858339233026</v>
      </c>
      <c r="AB261" s="19">
        <f t="shared" si="125"/>
        <v>2.5421737888979754</v>
      </c>
      <c r="AC261" s="19">
        <f t="shared" si="126"/>
        <v>2.6963824876266864</v>
      </c>
      <c r="AD261" s="19">
        <f t="shared" si="127"/>
        <v>2.8422367012970371</v>
      </c>
      <c r="AE261" s="19">
        <f t="shared" si="140"/>
        <v>1.3533116013964792</v>
      </c>
      <c r="AF261" s="19">
        <f t="shared" si="140"/>
        <v>1.9138716208117532</v>
      </c>
      <c r="AG261" s="19">
        <f t="shared" si="140"/>
        <v>2.7066232027929584</v>
      </c>
      <c r="AH261" s="19">
        <f t="shared" si="140"/>
        <v>3.314922886410153</v>
      </c>
      <c r="AI261" s="19">
        <f t="shared" si="140"/>
        <v>3.8277432416235064</v>
      </c>
      <c r="AJ261" s="19">
        <f t="shared" si="140"/>
        <v>4.279547044342781</v>
      </c>
      <c r="AK261" s="19">
        <f t="shared" si="140"/>
        <v>4.6880089041822055</v>
      </c>
      <c r="AL261" s="19">
        <f t="shared" si="140"/>
        <v>5.0636283499720092</v>
      </c>
      <c r="AM261" s="19">
        <f t="shared" si="140"/>
        <v>5.4132464055859169</v>
      </c>
      <c r="AN261" s="19">
        <f t="shared" si="140"/>
        <v>5.7416148624352594</v>
      </c>
      <c r="AO261" s="19">
        <f t="shared" si="140"/>
        <v>6.0521934709232541</v>
      </c>
      <c r="AP261" s="43">
        <f t="shared" si="128"/>
        <v>0.24</v>
      </c>
    </row>
    <row r="262" spans="1:42" x14ac:dyDescent="0.25">
      <c r="A262" s="15">
        <v>0.24099999999999999</v>
      </c>
      <c r="B262" s="6">
        <f t="shared" si="135"/>
        <v>2.052570352656323</v>
      </c>
      <c r="C262" s="6">
        <f t="shared" si="109"/>
        <v>0.14579950417594562</v>
      </c>
      <c r="D262" s="6">
        <f t="shared" si="129"/>
        <v>1.0262851763281615</v>
      </c>
      <c r="E262" s="6">
        <f t="shared" si="110"/>
        <v>0.85538061703548085</v>
      </c>
      <c r="F262" s="6">
        <f t="shared" si="111"/>
        <v>0.170449857376062</v>
      </c>
      <c r="G262" s="6">
        <f t="shared" si="112"/>
        <v>0.32622492868803099</v>
      </c>
      <c r="H262" s="6">
        <f t="shared" si="113"/>
        <v>0.18563769431959345</v>
      </c>
      <c r="I262" s="6">
        <f t="shared" si="114"/>
        <v>0.32394910757520523</v>
      </c>
      <c r="J262" s="6">
        <f t="shared" si="130"/>
        <v>0.23999955211820687</v>
      </c>
      <c r="K262" s="9"/>
      <c r="L262" s="15">
        <f t="shared" si="131"/>
        <v>0.24099999999999999</v>
      </c>
      <c r="M262" s="6">
        <f t="shared" si="136"/>
        <v>0.27226511172120155</v>
      </c>
      <c r="N262" s="15">
        <f t="shared" si="115"/>
        <v>1.3565611382101193</v>
      </c>
      <c r="O262" s="15">
        <f t="shared" si="116"/>
        <v>0.64082644992666948</v>
      </c>
      <c r="P262" s="15">
        <f t="shared" si="132"/>
        <v>1.3565611382101193</v>
      </c>
      <c r="Q262" s="15">
        <f t="shared" si="133"/>
        <v>0.24099999999999999</v>
      </c>
      <c r="S262" s="28">
        <f t="shared" si="134"/>
        <v>0.24099999999999999</v>
      </c>
      <c r="T262" s="19">
        <f t="shared" si="117"/>
        <v>0.64082644992666948</v>
      </c>
      <c r="U262" s="19">
        <f t="shared" si="118"/>
        <v>0.90626545661369928</v>
      </c>
      <c r="V262" s="19">
        <f t="shared" si="119"/>
        <v>1.281652899853339</v>
      </c>
      <c r="W262" s="19">
        <f t="shared" si="120"/>
        <v>1.5696978159995347</v>
      </c>
      <c r="X262" s="19">
        <f t="shared" si="121"/>
        <v>1.8125309132273986</v>
      </c>
      <c r="Y262" s="19">
        <f t="shared" si="122"/>
        <v>2.0264711666481179</v>
      </c>
      <c r="Z262" s="19">
        <f t="shared" si="123"/>
        <v>2.2198879402139693</v>
      </c>
      <c r="AA262" s="19">
        <f t="shared" si="124"/>
        <v>2.3977530200082446</v>
      </c>
      <c r="AB262" s="19">
        <f t="shared" si="125"/>
        <v>2.5633057997066779</v>
      </c>
      <c r="AC262" s="19">
        <f t="shared" si="126"/>
        <v>2.7187963698410975</v>
      </c>
      <c r="AD262" s="19">
        <f t="shared" si="127"/>
        <v>2.8658630076317961</v>
      </c>
      <c r="AE262" s="19">
        <f t="shared" ref="AE262:AO271" si="141">$M262*AE$21^0.5/RMannings_n*(Diameter/1000)^(2/3)</f>
        <v>1.3565611382101193</v>
      </c>
      <c r="AF262" s="19">
        <f t="shared" si="141"/>
        <v>1.9184671598450334</v>
      </c>
      <c r="AG262" s="19">
        <f t="shared" si="141"/>
        <v>2.7131222764202385</v>
      </c>
      <c r="AH262" s="19">
        <f t="shared" si="141"/>
        <v>3.3228825935039601</v>
      </c>
      <c r="AI262" s="19">
        <f t="shared" si="141"/>
        <v>3.8369343196900667</v>
      </c>
      <c r="AJ262" s="19">
        <f t="shared" si="141"/>
        <v>4.2898229820144493</v>
      </c>
      <c r="AK262" s="19">
        <f t="shared" si="141"/>
        <v>4.699265629906785</v>
      </c>
      <c r="AL262" s="19">
        <f t="shared" si="141"/>
        <v>5.0757870033943586</v>
      </c>
      <c r="AM262" s="19">
        <f t="shared" si="141"/>
        <v>5.426244552840477</v>
      </c>
      <c r="AN262" s="19">
        <f t="shared" si="141"/>
        <v>5.7554014795351005</v>
      </c>
      <c r="AO262" s="19">
        <f t="shared" si="141"/>
        <v>6.0667258413446277</v>
      </c>
      <c r="AP262" s="43">
        <f t="shared" si="128"/>
        <v>0.24099999999999999</v>
      </c>
    </row>
    <row r="263" spans="1:42" x14ac:dyDescent="0.25">
      <c r="A263" s="15">
        <v>0.24199999999999999</v>
      </c>
      <c r="B263" s="6">
        <f t="shared" si="135"/>
        <v>2.057243331797427</v>
      </c>
      <c r="C263" s="6">
        <f t="shared" si="109"/>
        <v>0.14665548930728156</v>
      </c>
      <c r="D263" s="6">
        <f t="shared" si="129"/>
        <v>1.0286216658987135</v>
      </c>
      <c r="E263" s="6">
        <f t="shared" si="110"/>
        <v>0.85658858269299842</v>
      </c>
      <c r="F263" s="6">
        <f t="shared" si="111"/>
        <v>0.171208783621907</v>
      </c>
      <c r="G263" s="6">
        <f t="shared" si="112"/>
        <v>0.32760439181095347</v>
      </c>
      <c r="H263" s="6">
        <f t="shared" si="113"/>
        <v>0.18672756843851571</v>
      </c>
      <c r="I263" s="6">
        <f t="shared" si="114"/>
        <v>0.32533314236199756</v>
      </c>
      <c r="J263" s="6">
        <f t="shared" si="130"/>
        <v>0.24194542102424929</v>
      </c>
      <c r="K263" s="9"/>
      <c r="L263" s="15">
        <f t="shared" si="131"/>
        <v>0.24199999999999999</v>
      </c>
      <c r="M263" s="6">
        <f t="shared" si="136"/>
        <v>0.27291564787441519</v>
      </c>
      <c r="N263" s="15">
        <f t="shared" si="115"/>
        <v>1.3598024351169149</v>
      </c>
      <c r="O263" s="15">
        <f t="shared" si="116"/>
        <v>0.64612887240590555</v>
      </c>
      <c r="P263" s="15">
        <f t="shared" si="132"/>
        <v>1.3598024351169149</v>
      </c>
      <c r="Q263" s="15">
        <f t="shared" si="133"/>
        <v>0.24199999999999999</v>
      </c>
      <c r="S263" s="28">
        <f t="shared" si="134"/>
        <v>0.24199999999999999</v>
      </c>
      <c r="T263" s="19">
        <f t="shared" si="117"/>
        <v>0.64612887240590555</v>
      </c>
      <c r="U263" s="19">
        <f t="shared" si="118"/>
        <v>0.91376421439726663</v>
      </c>
      <c r="V263" s="19">
        <f t="shared" si="119"/>
        <v>1.2922577448118111</v>
      </c>
      <c r="W263" s="19">
        <f t="shared" si="120"/>
        <v>1.5826860454743263</v>
      </c>
      <c r="X263" s="19">
        <f t="shared" si="121"/>
        <v>1.8275284287945333</v>
      </c>
      <c r="Y263" s="19">
        <f t="shared" si="122"/>
        <v>2.0432388987989798</v>
      </c>
      <c r="Z263" s="19">
        <f t="shared" si="123"/>
        <v>2.2382560704884336</v>
      </c>
      <c r="AA263" s="19">
        <f t="shared" si="124"/>
        <v>2.4175928682454741</v>
      </c>
      <c r="AB263" s="19">
        <f t="shared" si="125"/>
        <v>2.5845154896236222</v>
      </c>
      <c r="AC263" s="19">
        <f t="shared" si="126"/>
        <v>2.7412926431917994</v>
      </c>
      <c r="AD263" s="19">
        <f t="shared" si="127"/>
        <v>2.8895761618497859</v>
      </c>
      <c r="AE263" s="19">
        <f t="shared" si="141"/>
        <v>1.3598024351169149</v>
      </c>
      <c r="AF263" s="19">
        <f t="shared" si="141"/>
        <v>1.9230510458903018</v>
      </c>
      <c r="AG263" s="19">
        <f t="shared" si="141"/>
        <v>2.7196048702338298</v>
      </c>
      <c r="AH263" s="19">
        <f t="shared" si="141"/>
        <v>3.330822117030471</v>
      </c>
      <c r="AI263" s="19">
        <f t="shared" si="141"/>
        <v>3.8461020917806037</v>
      </c>
      <c r="AJ263" s="19">
        <f t="shared" si="141"/>
        <v>4.3000728628127822</v>
      </c>
      <c r="AK263" s="19">
        <f t="shared" si="141"/>
        <v>4.7104938117567574</v>
      </c>
      <c r="AL263" s="19">
        <f t="shared" si="141"/>
        <v>5.0879148259083991</v>
      </c>
      <c r="AM263" s="19">
        <f t="shared" si="141"/>
        <v>5.4392097404676596</v>
      </c>
      <c r="AN263" s="19">
        <f t="shared" si="141"/>
        <v>5.7691531376709051</v>
      </c>
      <c r="AO263" s="19">
        <f t="shared" si="141"/>
        <v>6.0812213617823385</v>
      </c>
      <c r="AP263" s="43">
        <f t="shared" si="128"/>
        <v>0.24199999999999999</v>
      </c>
    </row>
    <row r="264" spans="1:42" x14ac:dyDescent="0.25">
      <c r="A264" s="15">
        <v>0.24299999999999999</v>
      </c>
      <c r="B264" s="6">
        <f t="shared" si="135"/>
        <v>2.0619097430512046</v>
      </c>
      <c r="C264" s="6">
        <f t="shared" si="109"/>
        <v>0.14751267921993003</v>
      </c>
      <c r="D264" s="6">
        <f t="shared" si="129"/>
        <v>1.0309548715256023</v>
      </c>
      <c r="E264" s="6">
        <f t="shared" si="110"/>
        <v>0.85779018413595753</v>
      </c>
      <c r="F264" s="6">
        <f t="shared" si="111"/>
        <v>0.17196825278260547</v>
      </c>
      <c r="G264" s="6">
        <f t="shared" si="112"/>
        <v>0.3289841263913027</v>
      </c>
      <c r="H264" s="6">
        <f t="shared" si="113"/>
        <v>0.18781897653264781</v>
      </c>
      <c r="I264" s="6">
        <f t="shared" si="114"/>
        <v>0.32671752191081854</v>
      </c>
      <c r="J264" s="6">
        <f t="shared" si="130"/>
        <v>0.24389873819551028</v>
      </c>
      <c r="K264" s="9"/>
      <c r="L264" s="15">
        <f t="shared" si="131"/>
        <v>0.24299999999999999</v>
      </c>
      <c r="M264" s="6">
        <f t="shared" si="136"/>
        <v>0.2735645366698663</v>
      </c>
      <c r="N264" s="15">
        <f t="shared" si="115"/>
        <v>1.3630355240623335</v>
      </c>
      <c r="O264" s="15">
        <f t="shared" si="116"/>
        <v>0.65145067136545898</v>
      </c>
      <c r="P264" s="15">
        <f t="shared" si="132"/>
        <v>1.3630355240623335</v>
      </c>
      <c r="Q264" s="15">
        <f t="shared" si="133"/>
        <v>0.24299999999999999</v>
      </c>
      <c r="S264" s="28">
        <f t="shared" si="134"/>
        <v>0.24299999999999999</v>
      </c>
      <c r="T264" s="19">
        <f t="shared" si="117"/>
        <v>0.65145067136545898</v>
      </c>
      <c r="U264" s="19">
        <f t="shared" si="118"/>
        <v>0.92129037466209018</v>
      </c>
      <c r="V264" s="19">
        <f t="shared" si="119"/>
        <v>1.302901342730918</v>
      </c>
      <c r="W264" s="19">
        <f t="shared" si="120"/>
        <v>1.595721737438907</v>
      </c>
      <c r="X264" s="19">
        <f t="shared" si="121"/>
        <v>1.8425807493241804</v>
      </c>
      <c r="Y264" s="19">
        <f t="shared" si="122"/>
        <v>2.0600679047606834</v>
      </c>
      <c r="Z264" s="19">
        <f t="shared" si="123"/>
        <v>2.2566913228596608</v>
      </c>
      <c r="AA264" s="19">
        <f t="shared" si="124"/>
        <v>2.4375052166334128</v>
      </c>
      <c r="AB264" s="19">
        <f t="shared" si="125"/>
        <v>2.6058026854618359</v>
      </c>
      <c r="AC264" s="19">
        <f t="shared" si="126"/>
        <v>2.7638711239862706</v>
      </c>
      <c r="AD264" s="19">
        <f t="shared" si="127"/>
        <v>2.9133759703220843</v>
      </c>
      <c r="AE264" s="19">
        <f t="shared" si="141"/>
        <v>1.3630355240623335</v>
      </c>
      <c r="AF264" s="19">
        <f t="shared" si="141"/>
        <v>1.9276233241252712</v>
      </c>
      <c r="AG264" s="19">
        <f t="shared" si="141"/>
        <v>2.7260710481246671</v>
      </c>
      <c r="AH264" s="19">
        <f t="shared" si="141"/>
        <v>3.3387415352397798</v>
      </c>
      <c r="AI264" s="19">
        <f t="shared" si="141"/>
        <v>3.8552466482505423</v>
      </c>
      <c r="AJ264" s="19">
        <f t="shared" si="141"/>
        <v>4.310296787758217</v>
      </c>
      <c r="AK264" s="19">
        <f t="shared" si="141"/>
        <v>4.7216935603944652</v>
      </c>
      <c r="AL264" s="19">
        <f t="shared" si="141"/>
        <v>5.1000119370431207</v>
      </c>
      <c r="AM264" s="19">
        <f t="shared" si="141"/>
        <v>5.4521420962493341</v>
      </c>
      <c r="AN264" s="19">
        <f t="shared" si="141"/>
        <v>5.7828699723758135</v>
      </c>
      <c r="AO264" s="19">
        <f t="shared" si="141"/>
        <v>6.0956801751008562</v>
      </c>
      <c r="AP264" s="43">
        <f t="shared" si="128"/>
        <v>0.24299999999999999</v>
      </c>
    </row>
    <row r="265" spans="1:42" x14ac:dyDescent="0.25">
      <c r="A265" s="15">
        <v>0.24399999999999999</v>
      </c>
      <c r="B265" s="6">
        <f t="shared" si="135"/>
        <v>2.0665696393304893</v>
      </c>
      <c r="C265" s="6">
        <f t="shared" si="109"/>
        <v>0.14837106756305452</v>
      </c>
      <c r="D265" s="6">
        <f t="shared" si="129"/>
        <v>1.0332848196652447</v>
      </c>
      <c r="E265" s="6">
        <f t="shared" si="110"/>
        <v>0.85898544807231747</v>
      </c>
      <c r="F265" s="6">
        <f t="shared" si="111"/>
        <v>0.17272826669650782</v>
      </c>
      <c r="G265" s="6">
        <f t="shared" si="112"/>
        <v>0.33036413334825387</v>
      </c>
      <c r="H265" s="6">
        <f t="shared" si="113"/>
        <v>0.1889119105158536</v>
      </c>
      <c r="I265" s="6">
        <f t="shared" si="114"/>
        <v>0.32810224799550408</v>
      </c>
      <c r="J265" s="6">
        <f t="shared" si="130"/>
        <v>0.24585949889269654</v>
      </c>
      <c r="K265" s="9"/>
      <c r="L265" s="15">
        <f t="shared" si="131"/>
        <v>0.24399999999999999</v>
      </c>
      <c r="M265" s="6">
        <f t="shared" si="136"/>
        <v>0.27421178445549055</v>
      </c>
      <c r="N265" s="15">
        <f t="shared" si="115"/>
        <v>1.3662604366749693</v>
      </c>
      <c r="O265" s="15">
        <f t="shared" si="116"/>
        <v>0.65679180336996201</v>
      </c>
      <c r="P265" s="15">
        <f t="shared" si="132"/>
        <v>1.3662604366749693</v>
      </c>
      <c r="Q265" s="15">
        <f t="shared" si="133"/>
        <v>0.24399999999999999</v>
      </c>
      <c r="S265" s="28">
        <f t="shared" si="134"/>
        <v>0.24399999999999999</v>
      </c>
      <c r="T265" s="19">
        <f t="shared" si="117"/>
        <v>0.65679180336996201</v>
      </c>
      <c r="U265" s="19">
        <f t="shared" si="118"/>
        <v>0.92884387598128326</v>
      </c>
      <c r="V265" s="19">
        <f t="shared" si="119"/>
        <v>1.313583606739924</v>
      </c>
      <c r="W265" s="19">
        <f t="shared" si="120"/>
        <v>1.6088047854987879</v>
      </c>
      <c r="X265" s="19">
        <f t="shared" si="121"/>
        <v>1.8576877519625665</v>
      </c>
      <c r="Y265" s="19">
        <f t="shared" si="122"/>
        <v>2.0769580471785338</v>
      </c>
      <c r="Z265" s="19">
        <f t="shared" si="123"/>
        <v>2.2751935468631239</v>
      </c>
      <c r="AA265" s="19">
        <f t="shared" si="124"/>
        <v>2.4574899026517962</v>
      </c>
      <c r="AB265" s="19">
        <f t="shared" si="125"/>
        <v>2.6271672134798481</v>
      </c>
      <c r="AC265" s="19">
        <f t="shared" si="126"/>
        <v>2.7865316279438499</v>
      </c>
      <c r="AD265" s="19">
        <f t="shared" si="127"/>
        <v>2.9372622387998217</v>
      </c>
      <c r="AE265" s="19">
        <f t="shared" si="141"/>
        <v>1.3662604366749693</v>
      </c>
      <c r="AF265" s="19">
        <f t="shared" si="141"/>
        <v>1.9321840392795289</v>
      </c>
      <c r="AG265" s="19">
        <f t="shared" si="141"/>
        <v>2.7325208733499387</v>
      </c>
      <c r="AH265" s="19">
        <f t="shared" si="141"/>
        <v>3.3466409256058034</v>
      </c>
      <c r="AI265" s="19">
        <f t="shared" si="141"/>
        <v>3.8643680785590577</v>
      </c>
      <c r="AJ265" s="19">
        <f t="shared" si="141"/>
        <v>4.3204948568691499</v>
      </c>
      <c r="AK265" s="19">
        <f t="shared" si="141"/>
        <v>4.732864985384575</v>
      </c>
      <c r="AL265" s="19">
        <f t="shared" si="141"/>
        <v>5.1120784551418899</v>
      </c>
      <c r="AM265" s="19">
        <f t="shared" si="141"/>
        <v>5.4650417466998773</v>
      </c>
      <c r="AN265" s="19">
        <f t="shared" si="141"/>
        <v>5.7965521178385861</v>
      </c>
      <c r="AO265" s="19">
        <f t="shared" si="141"/>
        <v>6.1101024227475573</v>
      </c>
      <c r="AP265" s="43">
        <f t="shared" si="128"/>
        <v>0.24399999999999999</v>
      </c>
    </row>
    <row r="266" spans="1:42" x14ac:dyDescent="0.25">
      <c r="A266" s="15">
        <v>0.245</v>
      </c>
      <c r="B266" s="6">
        <f t="shared" si="135"/>
        <v>2.0712230730385937</v>
      </c>
      <c r="C266" s="6">
        <f t="shared" si="109"/>
        <v>0.14923064801238198</v>
      </c>
      <c r="D266" s="6">
        <f t="shared" si="129"/>
        <v>1.0356115365192968</v>
      </c>
      <c r="E266" s="6">
        <f t="shared" si="110"/>
        <v>0.86017440092111552</v>
      </c>
      <c r="F266" s="6">
        <f t="shared" si="111"/>
        <v>0.17348882721059675</v>
      </c>
      <c r="G266" s="6">
        <f t="shared" si="112"/>
        <v>0.33174441360529838</v>
      </c>
      <c r="H266" s="6">
        <f t="shared" si="113"/>
        <v>0.19000636233581855</v>
      </c>
      <c r="I266" s="6">
        <f t="shared" si="114"/>
        <v>0.32948732240037304</v>
      </c>
      <c r="J266" s="6">
        <f t="shared" si="130"/>
        <v>0.24782769838252247</v>
      </c>
      <c r="K266" s="9"/>
      <c r="L266" s="15">
        <f t="shared" si="131"/>
        <v>0.245</v>
      </c>
      <c r="M266" s="6">
        <f t="shared" si="136"/>
        <v>0.27485739751646943</v>
      </c>
      <c r="N266" s="15">
        <f t="shared" si="115"/>
        <v>1.3694772042707442</v>
      </c>
      <c r="O266" s="15">
        <f t="shared" si="116"/>
        <v>0.66215222484608716</v>
      </c>
      <c r="P266" s="15">
        <f t="shared" si="132"/>
        <v>1.3694772042707442</v>
      </c>
      <c r="Q266" s="15">
        <f t="shared" si="133"/>
        <v>0.245</v>
      </c>
      <c r="S266" s="28">
        <f t="shared" si="134"/>
        <v>0.245</v>
      </c>
      <c r="T266" s="19">
        <f t="shared" si="117"/>
        <v>0.66215222484608716</v>
      </c>
      <c r="U266" s="19">
        <f t="shared" si="118"/>
        <v>0.93642465673285569</v>
      </c>
      <c r="V266" s="19">
        <f t="shared" si="119"/>
        <v>1.3243044496921743</v>
      </c>
      <c r="W266" s="19">
        <f t="shared" si="120"/>
        <v>1.6219350829215509</v>
      </c>
      <c r="X266" s="19">
        <f t="shared" si="121"/>
        <v>1.8728493134657114</v>
      </c>
      <c r="Y266" s="19">
        <f t="shared" si="122"/>
        <v>2.0939091882615708</v>
      </c>
      <c r="Z266" s="19">
        <f t="shared" si="123"/>
        <v>2.2937625915563884</v>
      </c>
      <c r="AA266" s="19">
        <f t="shared" si="124"/>
        <v>2.4775467632641623</v>
      </c>
      <c r="AB266" s="19">
        <f t="shared" si="125"/>
        <v>2.6486088993843486</v>
      </c>
      <c r="AC266" s="19">
        <f t="shared" si="126"/>
        <v>2.8092739701985669</v>
      </c>
      <c r="AD266" s="19">
        <f t="shared" si="127"/>
        <v>2.9612347724171526</v>
      </c>
      <c r="AE266" s="19">
        <f t="shared" si="141"/>
        <v>1.3694772042707442</v>
      </c>
      <c r="AF266" s="19">
        <f t="shared" si="141"/>
        <v>1.9367332356404763</v>
      </c>
      <c r="AG266" s="19">
        <f t="shared" si="141"/>
        <v>2.7389544085414883</v>
      </c>
      <c r="AH266" s="19">
        <f t="shared" si="141"/>
        <v>3.3545203648365711</v>
      </c>
      <c r="AI266" s="19">
        <f t="shared" si="141"/>
        <v>3.8734664712809526</v>
      </c>
      <c r="AJ266" s="19">
        <f t="shared" si="141"/>
        <v>4.3306671691752223</v>
      </c>
      <c r="AK266" s="19">
        <f t="shared" si="141"/>
        <v>4.7440081952086226</v>
      </c>
      <c r="AL266" s="19">
        <f t="shared" si="141"/>
        <v>5.1241144973781569</v>
      </c>
      <c r="AM266" s="19">
        <f t="shared" si="141"/>
        <v>5.4779088170829766</v>
      </c>
      <c r="AN266" s="19">
        <f t="shared" si="141"/>
        <v>5.8101997069214288</v>
      </c>
      <c r="AO266" s="19">
        <f t="shared" si="141"/>
        <v>6.1244882447714994</v>
      </c>
      <c r="AP266" s="43">
        <f t="shared" si="128"/>
        <v>0.245</v>
      </c>
    </row>
    <row r="267" spans="1:42" x14ac:dyDescent="0.25">
      <c r="A267" s="15">
        <v>0.246</v>
      </c>
      <c r="B267" s="6">
        <f t="shared" si="135"/>
        <v>2.0758700960767968</v>
      </c>
      <c r="C267" s="6">
        <f t="shared" si="109"/>
        <v>0.15009141426991537</v>
      </c>
      <c r="D267" s="6">
        <f t="shared" si="129"/>
        <v>1.0379350480383984</v>
      </c>
      <c r="E267" s="6">
        <f t="shared" si="110"/>
        <v>0.86135706881641128</v>
      </c>
      <c r="F267" s="6">
        <f t="shared" si="111"/>
        <v>0.17424993618053849</v>
      </c>
      <c r="G267" s="6">
        <f t="shared" si="112"/>
        <v>0.33312496809026926</v>
      </c>
      <c r="H267" s="6">
        <f t="shared" si="113"/>
        <v>0.19110232397368376</v>
      </c>
      <c r="I267" s="6">
        <f t="shared" si="114"/>
        <v>0.33087274692026858</v>
      </c>
      <c r="J267" s="6">
        <f t="shared" si="130"/>
        <v>0.24980333193776652</v>
      </c>
      <c r="K267" s="9"/>
      <c r="L267" s="15">
        <f t="shared" si="131"/>
        <v>0.246</v>
      </c>
      <c r="M267" s="6">
        <f t="shared" si="136"/>
        <v>0.2755013820760559</v>
      </c>
      <c r="N267" s="15">
        <f t="shared" si="115"/>
        <v>1.3726858578570214</v>
      </c>
      <c r="O267" s="15">
        <f t="shared" si="116"/>
        <v>0.66753189208319452</v>
      </c>
      <c r="P267" s="15">
        <f t="shared" si="132"/>
        <v>1.3726858578570214</v>
      </c>
      <c r="Q267" s="15">
        <f t="shared" si="133"/>
        <v>0.246</v>
      </c>
      <c r="S267" s="28">
        <f t="shared" si="134"/>
        <v>0.246</v>
      </c>
      <c r="T267" s="19">
        <f t="shared" si="117"/>
        <v>0.66753189208319452</v>
      </c>
      <c r="U267" s="19">
        <f t="shared" si="118"/>
        <v>0.94403265510062695</v>
      </c>
      <c r="V267" s="19">
        <f t="shared" si="119"/>
        <v>1.335063784166389</v>
      </c>
      <c r="W267" s="19">
        <f t="shared" si="120"/>
        <v>1.6351125226384322</v>
      </c>
      <c r="X267" s="19">
        <f t="shared" si="121"/>
        <v>1.8880653102012539</v>
      </c>
      <c r="Y267" s="19">
        <f t="shared" si="122"/>
        <v>2.1109211897846154</v>
      </c>
      <c r="Z267" s="19">
        <f t="shared" si="123"/>
        <v>2.3123983055213557</v>
      </c>
      <c r="AA267" s="19">
        <f t="shared" si="124"/>
        <v>2.4976756349202707</v>
      </c>
      <c r="AB267" s="19">
        <f t="shared" si="125"/>
        <v>2.6701275683327781</v>
      </c>
      <c r="AC267" s="19">
        <f t="shared" si="126"/>
        <v>2.8320979653018803</v>
      </c>
      <c r="AD267" s="19">
        <f t="shared" si="127"/>
        <v>2.9852933756941531</v>
      </c>
      <c r="AE267" s="19">
        <f t="shared" si="141"/>
        <v>1.3726858578570214</v>
      </c>
      <c r="AF267" s="19">
        <f t="shared" si="141"/>
        <v>1.9412709570591462</v>
      </c>
      <c r="AG267" s="19">
        <f t="shared" si="141"/>
        <v>2.7453717157140427</v>
      </c>
      <c r="AH267" s="19">
        <f t="shared" si="141"/>
        <v>3.3623799288843017</v>
      </c>
      <c r="AI267" s="19">
        <f t="shared" si="141"/>
        <v>3.8825419141182924</v>
      </c>
      <c r="AJ267" s="19">
        <f t="shared" si="141"/>
        <v>4.3408138227303263</v>
      </c>
      <c r="AK267" s="19">
        <f t="shared" si="141"/>
        <v>4.7551232972792628</v>
      </c>
      <c r="AL267" s="19">
        <f t="shared" si="141"/>
        <v>5.1361201797708498</v>
      </c>
      <c r="AM267" s="19">
        <f t="shared" si="141"/>
        <v>5.4907434314280854</v>
      </c>
      <c r="AN267" s="19">
        <f t="shared" si="141"/>
        <v>5.823812871177438</v>
      </c>
      <c r="AO267" s="19">
        <f t="shared" si="141"/>
        <v>6.1388377798418272</v>
      </c>
      <c r="AP267" s="43">
        <f t="shared" si="128"/>
        <v>0.246</v>
      </c>
    </row>
    <row r="268" spans="1:42" x14ac:dyDescent="0.25">
      <c r="A268" s="15">
        <v>0.247</v>
      </c>
      <c r="B268" s="6">
        <f t="shared" si="135"/>
        <v>2.080510759851701</v>
      </c>
      <c r="C268" s="6">
        <f t="shared" si="109"/>
        <v>0.15095336006365101</v>
      </c>
      <c r="D268" s="6">
        <f t="shared" si="129"/>
        <v>1.0402553799258505</v>
      </c>
      <c r="E268" s="6">
        <f t="shared" si="110"/>
        <v>0.86253347761115906</v>
      </c>
      <c r="F268" s="6">
        <f t="shared" si="111"/>
        <v>0.17501159547073566</v>
      </c>
      <c r="G268" s="6">
        <f t="shared" si="112"/>
        <v>0.33450579773536782</v>
      </c>
      <c r="H268" s="6">
        <f t="shared" si="113"/>
        <v>0.1921997874436861</v>
      </c>
      <c r="I268" s="6">
        <f t="shared" si="114"/>
        <v>0.3322585233606003</v>
      </c>
      <c r="J268" s="6">
        <f t="shared" si="130"/>
        <v>0.25178639483732995</v>
      </c>
      <c r="K268" s="9"/>
      <c r="L268" s="15">
        <f t="shared" si="131"/>
        <v>0.247</v>
      </c>
      <c r="M268" s="6">
        <f t="shared" si="136"/>
        <v>0.27614374429638772</v>
      </c>
      <c r="N268" s="15">
        <f t="shared" si="115"/>
        <v>1.375886428136657</v>
      </c>
      <c r="O268" s="15">
        <f t="shared" si="116"/>
        <v>0.67293076123397921</v>
      </c>
      <c r="P268" s="15">
        <f t="shared" si="132"/>
        <v>1.375886428136657</v>
      </c>
      <c r="Q268" s="15">
        <f t="shared" si="133"/>
        <v>0.247</v>
      </c>
      <c r="S268" s="28">
        <f t="shared" si="134"/>
        <v>0.247</v>
      </c>
      <c r="T268" s="19">
        <f t="shared" si="117"/>
        <v>0.67293076123397921</v>
      </c>
      <c r="U268" s="19">
        <f t="shared" si="118"/>
        <v>0.95166780907514459</v>
      </c>
      <c r="V268" s="19">
        <f t="shared" si="119"/>
        <v>1.3458615224679584</v>
      </c>
      <c r="W268" s="19">
        <f t="shared" si="120"/>
        <v>1.6483369972459081</v>
      </c>
      <c r="X268" s="19">
        <f t="shared" si="121"/>
        <v>1.9033356181502892</v>
      </c>
      <c r="Y268" s="19">
        <f t="shared" si="122"/>
        <v>2.1279939130903145</v>
      </c>
      <c r="Z268" s="19">
        <f t="shared" si="123"/>
        <v>2.3311005368665065</v>
      </c>
      <c r="AA268" s="19">
        <f t="shared" si="124"/>
        <v>2.5178763535585302</v>
      </c>
      <c r="AB268" s="19">
        <f t="shared" si="125"/>
        <v>2.6917230449359169</v>
      </c>
      <c r="AC268" s="19">
        <f t="shared" si="126"/>
        <v>2.8550034272254332</v>
      </c>
      <c r="AD268" s="19">
        <f t="shared" si="127"/>
        <v>3.0094378525397159</v>
      </c>
      <c r="AE268" s="19">
        <f t="shared" si="141"/>
        <v>1.375886428136657</v>
      </c>
      <c r="AF268" s="19">
        <f t="shared" si="141"/>
        <v>1.945797246955935</v>
      </c>
      <c r="AG268" s="19">
        <f t="shared" si="141"/>
        <v>2.7517728562733139</v>
      </c>
      <c r="AH268" s="19">
        <f t="shared" si="141"/>
        <v>3.3702196929553256</v>
      </c>
      <c r="AI268" s="19">
        <f t="shared" si="141"/>
        <v>3.8915944939118701</v>
      </c>
      <c r="AJ268" s="19">
        <f t="shared" si="141"/>
        <v>4.3509349146254168</v>
      </c>
      <c r="AK268" s="19">
        <f t="shared" si="141"/>
        <v>4.7662103979543096</v>
      </c>
      <c r="AL268" s="19">
        <f t="shared" si="141"/>
        <v>5.1480956171995365</v>
      </c>
      <c r="AM268" s="19">
        <f t="shared" si="141"/>
        <v>5.5035457125466278</v>
      </c>
      <c r="AN268" s="19">
        <f t="shared" si="141"/>
        <v>5.8373917408678047</v>
      </c>
      <c r="AO268" s="19">
        <f t="shared" si="141"/>
        <v>6.1531511652658883</v>
      </c>
      <c r="AP268" s="43">
        <f t="shared" si="128"/>
        <v>0.247</v>
      </c>
    </row>
    <row r="269" spans="1:42" x14ac:dyDescent="0.25">
      <c r="A269" s="15">
        <v>0.248</v>
      </c>
      <c r="B269" s="6">
        <f t="shared" si="135"/>
        <v>2.0851451152824509</v>
      </c>
      <c r="C269" s="6">
        <f t="shared" si="109"/>
        <v>0.15181647914729912</v>
      </c>
      <c r="D269" s="6">
        <f t="shared" si="129"/>
        <v>1.0425725576412255</v>
      </c>
      <c r="E269" s="6">
        <f t="shared" si="110"/>
        <v>0.86370365288100992</v>
      </c>
      <c r="F269" s="6">
        <f t="shared" si="111"/>
        <v>0.17577380695437961</v>
      </c>
      <c r="G269" s="6">
        <f t="shared" si="112"/>
        <v>0.3358869034771898</v>
      </c>
      <c r="H269" s="6">
        <f t="shared" si="113"/>
        <v>0.19329874479280246</v>
      </c>
      <c r="I269" s="6">
        <f t="shared" si="114"/>
        <v>0.33364465353738637</v>
      </c>
      <c r="J269" s="6">
        <f t="shared" si="130"/>
        <v>0.25377688236629475</v>
      </c>
      <c r="K269" s="9"/>
      <c r="L269" s="15">
        <f t="shared" si="131"/>
        <v>0.248</v>
      </c>
      <c r="M269" s="6">
        <f t="shared" si="136"/>
        <v>0.27678449027928476</v>
      </c>
      <c r="N269" s="15">
        <f t="shared" si="115"/>
        <v>1.3790789455119732</v>
      </c>
      <c r="O269" s="15">
        <f t="shared" si="116"/>
        <v>0.6783487883151047</v>
      </c>
      <c r="P269" s="15">
        <f t="shared" si="132"/>
        <v>1.3790789455119732</v>
      </c>
      <c r="Q269" s="15">
        <f t="shared" si="133"/>
        <v>0.248</v>
      </c>
      <c r="S269" s="28">
        <f t="shared" si="134"/>
        <v>0.248</v>
      </c>
      <c r="T269" s="19">
        <f t="shared" si="117"/>
        <v>0.6783487883151047</v>
      </c>
      <c r="U269" s="19">
        <f t="shared" si="118"/>
        <v>0.95933005645457692</v>
      </c>
      <c r="V269" s="19">
        <f t="shared" si="119"/>
        <v>1.3566975766302094</v>
      </c>
      <c r="W269" s="19">
        <f t="shared" si="120"/>
        <v>1.6616083990072463</v>
      </c>
      <c r="X269" s="19">
        <f t="shared" si="121"/>
        <v>1.9186601129091538</v>
      </c>
      <c r="Y269" s="19">
        <f t="shared" si="122"/>
        <v>2.1451272190911448</v>
      </c>
      <c r="Z269" s="19">
        <f t="shared" si="123"/>
        <v>2.3498691332290926</v>
      </c>
      <c r="AA269" s="19">
        <f t="shared" si="124"/>
        <v>2.5381487546083643</v>
      </c>
      <c r="AB269" s="19">
        <f t="shared" si="125"/>
        <v>2.7133951532604188</v>
      </c>
      <c r="AC269" s="19">
        <f t="shared" si="126"/>
        <v>2.8779901693637302</v>
      </c>
      <c r="AD269" s="19">
        <f t="shared" si="127"/>
        <v>3.0336680062543793</v>
      </c>
      <c r="AE269" s="19">
        <f t="shared" si="141"/>
        <v>1.3790789455119732</v>
      </c>
      <c r="AF269" s="19">
        <f t="shared" si="141"/>
        <v>1.9503121483262191</v>
      </c>
      <c r="AG269" s="19">
        <f t="shared" si="141"/>
        <v>2.7581578910239464</v>
      </c>
      <c r="AH269" s="19">
        <f t="shared" si="141"/>
        <v>3.3780397315198196</v>
      </c>
      <c r="AI269" s="19">
        <f t="shared" si="141"/>
        <v>3.9006242966524383</v>
      </c>
      <c r="AJ269" s="19">
        <f t="shared" si="141"/>
        <v>4.361030541001079</v>
      </c>
      <c r="AK269" s="19">
        <f t="shared" si="141"/>
        <v>4.777269602550497</v>
      </c>
      <c r="AL269" s="19">
        <f t="shared" si="141"/>
        <v>5.1600409234192925</v>
      </c>
      <c r="AM269" s="19">
        <f t="shared" si="141"/>
        <v>5.5163157820478927</v>
      </c>
      <c r="AN269" s="19">
        <f t="shared" si="141"/>
        <v>5.8509364449786565</v>
      </c>
      <c r="AO269" s="19">
        <f t="shared" si="141"/>
        <v>6.1674285370070026</v>
      </c>
      <c r="AP269" s="43">
        <f t="shared" si="128"/>
        <v>0.248</v>
      </c>
    </row>
    <row r="270" spans="1:42" x14ac:dyDescent="0.25">
      <c r="A270" s="15">
        <v>0.249</v>
      </c>
      <c r="B270" s="6">
        <f t="shared" si="135"/>
        <v>2.0897732128078239</v>
      </c>
      <c r="C270" s="6">
        <f t="shared" si="109"/>
        <v>0.15268076530000843</v>
      </c>
      <c r="D270" s="6">
        <f t="shared" si="129"/>
        <v>1.044886606403912</v>
      </c>
      <c r="E270" s="6">
        <f t="shared" si="110"/>
        <v>0.86486761992804428</v>
      </c>
      <c r="F270" s="6">
        <f t="shared" si="111"/>
        <v>0.17653657251350358</v>
      </c>
      <c r="G270" s="6">
        <f t="shared" si="112"/>
        <v>0.33726828625675176</v>
      </c>
      <c r="H270" s="6">
        <f t="shared" si="113"/>
        <v>0.19439918810039897</v>
      </c>
      <c r="I270" s="6">
        <f t="shared" si="114"/>
        <v>0.33503113927729528</v>
      </c>
      <c r="J270" s="6">
        <f t="shared" si="130"/>
        <v>0.2557747898159824</v>
      </c>
      <c r="K270" s="9"/>
      <c r="L270" s="15">
        <f t="shared" si="131"/>
        <v>0.249</v>
      </c>
      <c r="M270" s="6">
        <f t="shared" si="136"/>
        <v>0.27742362606703364</v>
      </c>
      <c r="N270" s="15">
        <f t="shared" si="115"/>
        <v>1.3822634400886682</v>
      </c>
      <c r="O270" s="15">
        <f t="shared" si="116"/>
        <v>0.6837859292078311</v>
      </c>
      <c r="P270" s="15">
        <f t="shared" si="132"/>
        <v>1.3822634400886682</v>
      </c>
      <c r="Q270" s="15">
        <f t="shared" si="133"/>
        <v>0.249</v>
      </c>
      <c r="S270" s="28">
        <f t="shared" si="134"/>
        <v>0.249</v>
      </c>
      <c r="T270" s="19">
        <f t="shared" si="117"/>
        <v>0.6837859292078311</v>
      </c>
      <c r="U270" s="19">
        <f t="shared" si="118"/>
        <v>0.96701933484560387</v>
      </c>
      <c r="V270" s="19">
        <f t="shared" si="119"/>
        <v>1.3675718584156622</v>
      </c>
      <c r="W270" s="19">
        <f t="shared" si="120"/>
        <v>1.6749266198540469</v>
      </c>
      <c r="X270" s="19">
        <f t="shared" si="121"/>
        <v>1.9340386696912077</v>
      </c>
      <c r="Y270" s="19">
        <f t="shared" si="122"/>
        <v>2.1623209682714015</v>
      </c>
      <c r="Z270" s="19">
        <f t="shared" si="123"/>
        <v>2.3687039417773184</v>
      </c>
      <c r="AA270" s="19">
        <f t="shared" si="124"/>
        <v>2.5584926729925654</v>
      </c>
      <c r="AB270" s="19">
        <f t="shared" si="125"/>
        <v>2.7351437168313244</v>
      </c>
      <c r="AC270" s="19">
        <f t="shared" si="126"/>
        <v>2.9010580045368113</v>
      </c>
      <c r="AD270" s="19">
        <f t="shared" si="127"/>
        <v>3.057983639533139</v>
      </c>
      <c r="AE270" s="19">
        <f t="shared" si="141"/>
        <v>1.3822634400886682</v>
      </c>
      <c r="AF270" s="19">
        <f t="shared" si="141"/>
        <v>1.9548157037458849</v>
      </c>
      <c r="AG270" s="19">
        <f t="shared" si="141"/>
        <v>2.7645268801773364</v>
      </c>
      <c r="AH270" s="19">
        <f t="shared" si="141"/>
        <v>3.3858401183213833</v>
      </c>
      <c r="AI270" s="19">
        <f t="shared" si="141"/>
        <v>3.9096314074917697</v>
      </c>
      <c r="AJ270" s="19">
        <f t="shared" si="141"/>
        <v>4.3711007970598885</v>
      </c>
      <c r="AK270" s="19">
        <f t="shared" si="141"/>
        <v>4.7883010153570247</v>
      </c>
      <c r="AL270" s="19">
        <f t="shared" si="141"/>
        <v>5.1719562110753259</v>
      </c>
      <c r="AM270" s="19">
        <f t="shared" si="141"/>
        <v>5.5290537603546728</v>
      </c>
      <c r="AN270" s="19">
        <f t="shared" si="141"/>
        <v>5.8644471112376539</v>
      </c>
      <c r="AO270" s="19">
        <f t="shared" si="141"/>
        <v>6.1816700297019409</v>
      </c>
      <c r="AP270" s="43">
        <f t="shared" si="128"/>
        <v>0.249</v>
      </c>
    </row>
    <row r="271" spans="1:42" x14ac:dyDescent="0.25">
      <c r="A271" s="15">
        <v>0.25</v>
      </c>
      <c r="B271" s="6">
        <f t="shared" si="135"/>
        <v>2.0943951023931953</v>
      </c>
      <c r="C271" s="6">
        <f t="shared" si="109"/>
        <v>0.15354621232609458</v>
      </c>
      <c r="D271" s="6">
        <f t="shared" si="129"/>
        <v>1.0471975511965976</v>
      </c>
      <c r="E271" s="6">
        <f t="shared" si="110"/>
        <v>0.8660254037844386</v>
      </c>
      <c r="F271" s="6">
        <f t="shared" si="111"/>
        <v>0.17729989403903629</v>
      </c>
      <c r="G271" s="6">
        <f t="shared" si="112"/>
        <v>0.33864994701951812</v>
      </c>
      <c r="H271" s="6">
        <f t="shared" si="113"/>
        <v>0.19550110947788529</v>
      </c>
      <c r="I271" s="6">
        <f t="shared" si="114"/>
        <v>0.33641798241768878</v>
      </c>
      <c r="J271" s="6">
        <f t="shared" si="130"/>
        <v>0.2577801124840135</v>
      </c>
      <c r="K271" s="9"/>
      <c r="L271" s="15">
        <f t="shared" si="131"/>
        <v>0.25</v>
      </c>
      <c r="M271" s="6">
        <f t="shared" si="136"/>
        <v>0.27806115764315792</v>
      </c>
      <c r="N271" s="15">
        <f t="shared" si="115"/>
        <v>1.385439941679653</v>
      </c>
      <c r="O271" s="15">
        <f t="shared" si="116"/>
        <v>0.68924213965863546</v>
      </c>
      <c r="P271" s="15">
        <f t="shared" si="132"/>
        <v>1.385439941679653</v>
      </c>
      <c r="Q271" s="15">
        <f t="shared" si="133"/>
        <v>0.25</v>
      </c>
      <c r="S271" s="28">
        <f t="shared" si="134"/>
        <v>0.25</v>
      </c>
      <c r="T271" s="19">
        <f t="shared" si="117"/>
        <v>0.68924213965863546</v>
      </c>
      <c r="U271" s="19">
        <f t="shared" si="118"/>
        <v>0.97473558166429319</v>
      </c>
      <c r="V271" s="19">
        <f t="shared" si="119"/>
        <v>1.3784842793172709</v>
      </c>
      <c r="W271" s="19">
        <f t="shared" si="120"/>
        <v>1.6882915513877583</v>
      </c>
      <c r="X271" s="19">
        <f t="shared" si="121"/>
        <v>1.9494711633285864</v>
      </c>
      <c r="Y271" s="19">
        <f t="shared" si="122"/>
        <v>2.1795750206891569</v>
      </c>
      <c r="Z271" s="19">
        <f t="shared" si="123"/>
        <v>2.3876048092124806</v>
      </c>
      <c r="AA271" s="19">
        <f t="shared" si="124"/>
        <v>2.5789079431296096</v>
      </c>
      <c r="AB271" s="19">
        <f t="shared" si="125"/>
        <v>2.7569685586345418</v>
      </c>
      <c r="AC271" s="19">
        <f t="shared" si="126"/>
        <v>2.9242067449928797</v>
      </c>
      <c r="AD271" s="19">
        <f t="shared" si="127"/>
        <v>3.0823845544682253</v>
      </c>
      <c r="AE271" s="19">
        <f t="shared" si="141"/>
        <v>1.385439941679653</v>
      </c>
      <c r="AF271" s="19">
        <f t="shared" si="141"/>
        <v>1.9593079553767554</v>
      </c>
      <c r="AG271" s="19">
        <f t="shared" si="141"/>
        <v>2.770879883359306</v>
      </c>
      <c r="AH271" s="19">
        <f t="shared" si="141"/>
        <v>3.3936209263864345</v>
      </c>
      <c r="AI271" s="19">
        <f t="shared" si="141"/>
        <v>3.9186159107535108</v>
      </c>
      <c r="AJ271" s="19">
        <f t="shared" si="141"/>
        <v>4.3811457770785491</v>
      </c>
      <c r="AK271" s="19">
        <f t="shared" si="141"/>
        <v>4.7993047396488429</v>
      </c>
      <c r="AL271" s="19">
        <f t="shared" si="141"/>
        <v>5.1838415917173322</v>
      </c>
      <c r="AM271" s="19">
        <f t="shared" si="141"/>
        <v>5.541759766718612</v>
      </c>
      <c r="AN271" s="19">
        <f t="shared" si="141"/>
        <v>5.8779238661302662</v>
      </c>
      <c r="AO271" s="19">
        <f t="shared" si="141"/>
        <v>6.1958757766780979</v>
      </c>
      <c r="AP271" s="43">
        <f t="shared" si="128"/>
        <v>0.25</v>
      </c>
    </row>
    <row r="272" spans="1:42" x14ac:dyDescent="0.25">
      <c r="A272" s="15">
        <v>0.251</v>
      </c>
      <c r="B272" s="6">
        <f t="shared" si="135"/>
        <v>2.0990108335373767</v>
      </c>
      <c r="C272" s="6">
        <f t="shared" si="109"/>
        <v>0.154412814054772</v>
      </c>
      <c r="D272" s="6">
        <f t="shared" si="129"/>
        <v>1.0495054167686884</v>
      </c>
      <c r="E272" s="6">
        <f t="shared" si="110"/>
        <v>0.86717702921606499</v>
      </c>
      <c r="F272" s="6">
        <f t="shared" si="111"/>
        <v>0.17806377343085578</v>
      </c>
      <c r="G272" s="6">
        <f t="shared" si="112"/>
        <v>0.34003188671542789</v>
      </c>
      <c r="H272" s="6">
        <f t="shared" si="113"/>
        <v>0.19660450106837324</v>
      </c>
      <c r="I272" s="6">
        <f t="shared" si="114"/>
        <v>0.33780518480666399</v>
      </c>
      <c r="J272" s="6">
        <f t="shared" si="130"/>
        <v>0.25979284567436772</v>
      </c>
      <c r="K272" s="9"/>
      <c r="L272" s="15">
        <f t="shared" si="131"/>
        <v>0.251</v>
      </c>
      <c r="M272" s="6">
        <f t="shared" si="136"/>
        <v>0.27869709093317596</v>
      </c>
      <c r="N272" s="15">
        <f t="shared" si="115"/>
        <v>1.3886084798088274</v>
      </c>
      <c r="O272" s="15">
        <f t="shared" si="116"/>
        <v>0.69471737527982436</v>
      </c>
      <c r="P272" s="15">
        <f t="shared" si="132"/>
        <v>1.3886084798088274</v>
      </c>
      <c r="Q272" s="15">
        <f t="shared" si="133"/>
        <v>0.251</v>
      </c>
      <c r="S272" s="28">
        <f t="shared" si="134"/>
        <v>0.251</v>
      </c>
      <c r="T272" s="19">
        <f t="shared" si="117"/>
        <v>0.69471737527982436</v>
      </c>
      <c r="U272" s="19">
        <f t="shared" si="118"/>
        <v>0.98247873413696685</v>
      </c>
      <c r="V272" s="19">
        <f t="shared" si="119"/>
        <v>1.3894347505596487</v>
      </c>
      <c r="W272" s="19">
        <f t="shared" si="120"/>
        <v>1.701703084881182</v>
      </c>
      <c r="X272" s="19">
        <f t="shared" si="121"/>
        <v>1.9649574682739337</v>
      </c>
      <c r="Y272" s="19">
        <f t="shared" si="122"/>
        <v>2.1968892359782006</v>
      </c>
      <c r="Z272" s="19">
        <f t="shared" si="123"/>
        <v>2.4065715817711011</v>
      </c>
      <c r="AA272" s="19">
        <f t="shared" si="124"/>
        <v>2.5993943989359596</v>
      </c>
      <c r="AB272" s="19">
        <f t="shared" si="125"/>
        <v>2.7788695011192974</v>
      </c>
      <c r="AC272" s="19">
        <f t="shared" si="126"/>
        <v>2.9474362024109007</v>
      </c>
      <c r="AD272" s="19">
        <f t="shared" si="127"/>
        <v>3.1068705525518383</v>
      </c>
      <c r="AE272" s="19">
        <f t="shared" ref="AE272:AO281" si="142">$M272*AE$21^0.5/RMannings_n*(Diameter/1000)^(2/3)</f>
        <v>1.3886084798088274</v>
      </c>
      <c r="AF272" s="19">
        <f t="shared" si="142"/>
        <v>1.9637889449719301</v>
      </c>
      <c r="AG272" s="19">
        <f t="shared" si="142"/>
        <v>2.7772169596176548</v>
      </c>
      <c r="AH272" s="19">
        <f t="shared" si="142"/>
        <v>3.4013822280334653</v>
      </c>
      <c r="AI272" s="19">
        <f t="shared" si="142"/>
        <v>3.9275778899438603</v>
      </c>
      <c r="AJ272" s="19">
        <f t="shared" si="142"/>
        <v>4.391165574419829</v>
      </c>
      <c r="AK272" s="19">
        <f t="shared" si="142"/>
        <v>4.8102808776997419</v>
      </c>
      <c r="AL272" s="19">
        <f t="shared" si="142"/>
        <v>5.195697175813633</v>
      </c>
      <c r="AM272" s="19">
        <f t="shared" si="142"/>
        <v>5.5544339192353096</v>
      </c>
      <c r="AN272" s="19">
        <f t="shared" si="142"/>
        <v>5.8913668349157904</v>
      </c>
      <c r="AO272" s="19">
        <f t="shared" si="142"/>
        <v>6.2100459099703649</v>
      </c>
      <c r="AP272" s="43">
        <f t="shared" si="128"/>
        <v>0.251</v>
      </c>
    </row>
    <row r="273" spans="1:42" x14ac:dyDescent="0.25">
      <c r="A273" s="15">
        <v>0.252</v>
      </c>
      <c r="B273" s="6">
        <f t="shared" si="135"/>
        <v>2.1036204552793301</v>
      </c>
      <c r="C273" s="6">
        <f t="shared" si="109"/>
        <v>0.15528056433988902</v>
      </c>
      <c r="D273" s="6">
        <f t="shared" si="129"/>
        <v>1.051810227639665</v>
      </c>
      <c r="E273" s="6">
        <f t="shared" si="110"/>
        <v>0.868322520726026</v>
      </c>
      <c r="F273" s="6">
        <f t="shared" si="111"/>
        <v>0.17882821259784334</v>
      </c>
      <c r="G273" s="6">
        <f t="shared" si="112"/>
        <v>0.34141410629892166</v>
      </c>
      <c r="H273" s="6">
        <f t="shared" si="113"/>
        <v>0.19770935504633944</v>
      </c>
      <c r="I273" s="6">
        <f t="shared" si="114"/>
        <v>0.33919274830309609</v>
      </c>
      <c r="J273" s="6">
        <f t="shared" si="130"/>
        <v>0.26181298469744313</v>
      </c>
      <c r="K273" s="9"/>
      <c r="L273" s="15">
        <f t="shared" si="131"/>
        <v>0.252</v>
      </c>
      <c r="M273" s="6">
        <f t="shared" si="136"/>
        <v>0.27933143180534431</v>
      </c>
      <c r="N273" s="15">
        <f t="shared" si="115"/>
        <v>1.3917690837147847</v>
      </c>
      <c r="O273" s="15">
        <f t="shared" si="116"/>
        <v>0.70021159155013613</v>
      </c>
      <c r="P273" s="15">
        <f t="shared" si="132"/>
        <v>1.3917690837147847</v>
      </c>
      <c r="Q273" s="15">
        <f t="shared" si="133"/>
        <v>0.252</v>
      </c>
      <c r="S273" s="28">
        <f t="shared" si="134"/>
        <v>0.252</v>
      </c>
      <c r="T273" s="19">
        <f t="shared" si="117"/>
        <v>0.70021159155013613</v>
      </c>
      <c r="U273" s="19">
        <f t="shared" si="118"/>
        <v>0.99024872930105257</v>
      </c>
      <c r="V273" s="19">
        <f t="shared" si="119"/>
        <v>1.4004231831002723</v>
      </c>
      <c r="W273" s="19">
        <f t="shared" si="120"/>
        <v>1.7151611112799428</v>
      </c>
      <c r="X273" s="19">
        <f t="shared" si="121"/>
        <v>1.9804974586021051</v>
      </c>
      <c r="Y273" s="19">
        <f t="shared" si="122"/>
        <v>2.2142634733499413</v>
      </c>
      <c r="Z273" s="19">
        <f t="shared" si="123"/>
        <v>2.4256041052270043</v>
      </c>
      <c r="AA273" s="19">
        <f t="shared" si="124"/>
        <v>2.6199518738283052</v>
      </c>
      <c r="AB273" s="19">
        <f t="shared" si="125"/>
        <v>2.8008463662005445</v>
      </c>
      <c r="AC273" s="19">
        <f t="shared" si="126"/>
        <v>2.9707461879031576</v>
      </c>
      <c r="AD273" s="19">
        <f t="shared" si="127"/>
        <v>3.1314414346788437</v>
      </c>
      <c r="AE273" s="19">
        <f t="shared" si="142"/>
        <v>1.3917690837147847</v>
      </c>
      <c r="AF273" s="19">
        <f t="shared" si="142"/>
        <v>1.9682587138810239</v>
      </c>
      <c r="AG273" s="19">
        <f t="shared" si="142"/>
        <v>2.7835381674295694</v>
      </c>
      <c r="AH273" s="19">
        <f t="shared" si="142"/>
        <v>3.4091240948821073</v>
      </c>
      <c r="AI273" s="19">
        <f t="shared" si="142"/>
        <v>3.9365174277620478</v>
      </c>
      <c r="AJ273" s="19">
        <f t="shared" si="142"/>
        <v>4.4011602815442785</v>
      </c>
      <c r="AK273" s="19">
        <f t="shared" si="142"/>
        <v>4.8212295307951782</v>
      </c>
      <c r="AL273" s="19">
        <f t="shared" si="142"/>
        <v>5.2075230727650244</v>
      </c>
      <c r="AM273" s="19">
        <f t="shared" si="142"/>
        <v>5.5670763348591388</v>
      </c>
      <c r="AN273" s="19">
        <f t="shared" si="142"/>
        <v>5.9047761416430715</v>
      </c>
      <c r="AO273" s="19">
        <f t="shared" si="142"/>
        <v>6.2241805603377083</v>
      </c>
      <c r="AP273" s="43">
        <f t="shared" si="128"/>
        <v>0.252</v>
      </c>
    </row>
    <row r="274" spans="1:42" x14ac:dyDescent="0.25">
      <c r="A274" s="15">
        <v>0.253</v>
      </c>
      <c r="B274" s="6">
        <f t="shared" si="135"/>
        <v>2.1082240162047712</v>
      </c>
      <c r="C274" s="6">
        <f t="shared" si="109"/>
        <v>0.15614945705966757</v>
      </c>
      <c r="D274" s="6">
        <f t="shared" si="129"/>
        <v>1.0541120081023856</v>
      </c>
      <c r="E274" s="6">
        <f t="shared" si="110"/>
        <v>0.86946190255812816</v>
      </c>
      <c r="F274" s="6">
        <f t="shared" si="111"/>
        <v>0.17959321345793888</v>
      </c>
      <c r="G274" s="6">
        <f t="shared" si="112"/>
        <v>0.34279660672896944</v>
      </c>
      <c r="H274" s="6">
        <f t="shared" si="113"/>
        <v>0.19881566361729397</v>
      </c>
      <c r="I274" s="6">
        <f t="shared" si="114"/>
        <v>0.34058067477668152</v>
      </c>
      <c r="J274" s="6">
        <f t="shared" si="130"/>
        <v>0.26384052487011855</v>
      </c>
      <c r="K274" s="9"/>
      <c r="L274" s="15">
        <f t="shared" si="131"/>
        <v>0.253</v>
      </c>
      <c r="M274" s="6">
        <f t="shared" si="136"/>
        <v>0.27996418607138973</v>
      </c>
      <c r="N274" s="15">
        <f t="shared" si="115"/>
        <v>1.3949217823544577</v>
      </c>
      <c r="O274" s="15">
        <f t="shared" si="116"/>
        <v>0.70572474381534167</v>
      </c>
      <c r="P274" s="15">
        <f t="shared" si="132"/>
        <v>1.3949217823544577</v>
      </c>
      <c r="Q274" s="15">
        <f t="shared" si="133"/>
        <v>0.253</v>
      </c>
      <c r="S274" s="28">
        <f t="shared" si="134"/>
        <v>0.253</v>
      </c>
      <c r="T274" s="19">
        <f t="shared" si="117"/>
        <v>0.70572474381534167</v>
      </c>
      <c r="U274" s="19">
        <f t="shared" si="118"/>
        <v>0.99804550400593428</v>
      </c>
      <c r="V274" s="19">
        <f t="shared" si="119"/>
        <v>1.4114494876306833</v>
      </c>
      <c r="W274" s="19">
        <f t="shared" si="120"/>
        <v>1.7286655212039659</v>
      </c>
      <c r="X274" s="19">
        <f t="shared" si="121"/>
        <v>1.9960910080118686</v>
      </c>
      <c r="Y274" s="19">
        <f t="shared" si="122"/>
        <v>2.2316975915953079</v>
      </c>
      <c r="Z274" s="19">
        <f t="shared" si="123"/>
        <v>2.4447022248934034</v>
      </c>
      <c r="AA274" s="19">
        <f t="shared" si="124"/>
        <v>2.6405802007258208</v>
      </c>
      <c r="AB274" s="19">
        <f t="shared" si="125"/>
        <v>2.8228989752613667</v>
      </c>
      <c r="AC274" s="19">
        <f t="shared" si="126"/>
        <v>2.994136512017803</v>
      </c>
      <c r="AD274" s="19">
        <f t="shared" si="127"/>
        <v>3.1560970011494569</v>
      </c>
      <c r="AE274" s="19">
        <f t="shared" si="142"/>
        <v>1.3949217823544577</v>
      </c>
      <c r="AF274" s="19">
        <f t="shared" si="142"/>
        <v>1.9727173030553249</v>
      </c>
      <c r="AG274" s="19">
        <f t="shared" si="142"/>
        <v>2.7898435647089155</v>
      </c>
      <c r="AH274" s="19">
        <f t="shared" si="142"/>
        <v>3.4168465978620737</v>
      </c>
      <c r="AI274" s="19">
        <f t="shared" si="142"/>
        <v>3.9454346061106498</v>
      </c>
      <c r="AJ274" s="19">
        <f t="shared" si="142"/>
        <v>4.4111299900217604</v>
      </c>
      <c r="AK274" s="19">
        <f t="shared" si="142"/>
        <v>4.8321507992449133</v>
      </c>
      <c r="AL274" s="19">
        <f t="shared" si="142"/>
        <v>5.2193193909184297</v>
      </c>
      <c r="AM274" s="19">
        <f t="shared" si="142"/>
        <v>5.579687129417831</v>
      </c>
      <c r="AN274" s="19">
        <f t="shared" si="142"/>
        <v>5.9181519091659753</v>
      </c>
      <c r="AO274" s="19">
        <f t="shared" si="142"/>
        <v>6.2382798572794691</v>
      </c>
      <c r="AP274" s="43">
        <f t="shared" si="128"/>
        <v>0.253</v>
      </c>
    </row>
    <row r="275" spans="1:42" x14ac:dyDescent="0.25">
      <c r="A275" s="15">
        <v>0.254</v>
      </c>
      <c r="B275" s="6">
        <f t="shared" si="135"/>
        <v>2.1128215644526454</v>
      </c>
      <c r="C275" s="6">
        <f t="shared" si="109"/>
        <v>0.15701948611644484</v>
      </c>
      <c r="D275" s="6">
        <f t="shared" si="129"/>
        <v>1.0564107822263227</v>
      </c>
      <c r="E275" s="6">
        <f t="shared" si="110"/>
        <v>0.87059519870029145</v>
      </c>
      <c r="F275" s="6">
        <f t="shared" si="111"/>
        <v>0.18035877793819524</v>
      </c>
      <c r="G275" s="6">
        <f t="shared" si="112"/>
        <v>0.34417938896909761</v>
      </c>
      <c r="H275" s="6">
        <f t="shared" si="113"/>
        <v>0.19992341901745142</v>
      </c>
      <c r="I275" s="6">
        <f t="shared" si="114"/>
        <v>0.34196896610798028</v>
      </c>
      <c r="J275" s="6">
        <f t="shared" si="130"/>
        <v>0.26587546151581315</v>
      </c>
      <c r="K275" s="9"/>
      <c r="L275" s="15">
        <f t="shared" si="131"/>
        <v>0.254</v>
      </c>
      <c r="M275" s="6">
        <f t="shared" si="136"/>
        <v>0.28059535948722791</v>
      </c>
      <c r="N275" s="15">
        <f t="shared" si="115"/>
        <v>1.3980666044067014</v>
      </c>
      <c r="O275" s="15">
        <f t="shared" si="116"/>
        <v>0.71125678728883057</v>
      </c>
      <c r="P275" s="15">
        <f t="shared" si="132"/>
        <v>1.3980666044067014</v>
      </c>
      <c r="Q275" s="15">
        <f t="shared" si="133"/>
        <v>0.254</v>
      </c>
      <c r="S275" s="28">
        <f t="shared" si="134"/>
        <v>0.254</v>
      </c>
      <c r="T275" s="19">
        <f t="shared" si="117"/>
        <v>0.71125678728883057</v>
      </c>
      <c r="U275" s="19">
        <f t="shared" si="118"/>
        <v>1.0058689949137798</v>
      </c>
      <c r="V275" s="19">
        <f t="shared" si="119"/>
        <v>1.4225135745776611</v>
      </c>
      <c r="W275" s="19">
        <f t="shared" si="120"/>
        <v>1.7422162049489074</v>
      </c>
      <c r="X275" s="19">
        <f t="shared" si="121"/>
        <v>2.0117379898275596</v>
      </c>
      <c r="Y275" s="19">
        <f t="shared" si="122"/>
        <v>2.2491914490866014</v>
      </c>
      <c r="Z275" s="19">
        <f t="shared" si="123"/>
        <v>2.4638657856249289</v>
      </c>
      <c r="AA275" s="19">
        <f t="shared" si="124"/>
        <v>2.6612792120523547</v>
      </c>
      <c r="AB275" s="19">
        <f t="shared" si="125"/>
        <v>2.8450271491553223</v>
      </c>
      <c r="AC275" s="19">
        <f t="shared" si="126"/>
        <v>3.0176069847413389</v>
      </c>
      <c r="AD275" s="19">
        <f t="shared" si="127"/>
        <v>3.1808370516718667</v>
      </c>
      <c r="AE275" s="19">
        <f t="shared" si="142"/>
        <v>1.3980666044067014</v>
      </c>
      <c r="AF275" s="19">
        <f t="shared" si="142"/>
        <v>1.977164753052858</v>
      </c>
      <c r="AG275" s="19">
        <f t="shared" si="142"/>
        <v>2.7961332088134028</v>
      </c>
      <c r="AH275" s="19">
        <f t="shared" si="142"/>
        <v>3.4245498072219229</v>
      </c>
      <c r="AI275" s="19">
        <f t="shared" si="142"/>
        <v>3.954329506105716</v>
      </c>
      <c r="AJ275" s="19">
        <f t="shared" si="142"/>
        <v>4.4210747905427743</v>
      </c>
      <c r="AK275" s="19">
        <f t="shared" si="142"/>
        <v>4.8430447823954115</v>
      </c>
      <c r="AL275" s="19">
        <f t="shared" si="142"/>
        <v>5.2310862375802962</v>
      </c>
      <c r="AM275" s="19">
        <f t="shared" si="142"/>
        <v>5.5922664176268055</v>
      </c>
      <c r="AN275" s="19">
        <f t="shared" si="142"/>
        <v>5.9314942591585735</v>
      </c>
      <c r="AO275" s="19">
        <f t="shared" si="142"/>
        <v>6.2523439290513823</v>
      </c>
      <c r="AP275" s="43">
        <f t="shared" si="128"/>
        <v>0.254</v>
      </c>
    </row>
    <row r="276" spans="1:42" x14ac:dyDescent="0.25">
      <c r="A276" s="15">
        <v>0.255</v>
      </c>
      <c r="B276" s="6">
        <f t="shared" si="135"/>
        <v>2.1174131477214972</v>
      </c>
      <c r="C276" s="6">
        <f t="shared" si="109"/>
        <v>0.15789064543641937</v>
      </c>
      <c r="D276" s="6">
        <f t="shared" si="129"/>
        <v>1.0587065738607486</v>
      </c>
      <c r="E276" s="6">
        <f t="shared" si="110"/>
        <v>0.8717224328879003</v>
      </c>
      <c r="F276" s="6">
        <f t="shared" si="111"/>
        <v>0.18112490797483402</v>
      </c>
      <c r="G276" s="6">
        <f t="shared" si="112"/>
        <v>0.34556245398741703</v>
      </c>
      <c r="H276" s="6">
        <f t="shared" si="113"/>
        <v>0.20103261351340759</v>
      </c>
      <c r="I276" s="6">
        <f t="shared" si="114"/>
        <v>0.34335762418845972</v>
      </c>
      <c r="J276" s="6">
        <f t="shared" si="130"/>
        <v>0.26791778996454918</v>
      </c>
      <c r="K276" s="9"/>
      <c r="L276" s="15">
        <f t="shared" si="131"/>
        <v>0.255</v>
      </c>
      <c r="M276" s="6">
        <f t="shared" si="136"/>
        <v>0.28122495775367012</v>
      </c>
      <c r="N276" s="15">
        <f t="shared" si="115"/>
        <v>1.4012035782758125</v>
      </c>
      <c r="O276" s="15">
        <f t="shared" si="116"/>
        <v>0.7168076770521945</v>
      </c>
      <c r="P276" s="15">
        <f t="shared" si="132"/>
        <v>1.4012035782758125</v>
      </c>
      <c r="Q276" s="15">
        <f t="shared" si="133"/>
        <v>0.255</v>
      </c>
      <c r="S276" s="28">
        <f t="shared" si="134"/>
        <v>0.255</v>
      </c>
      <c r="T276" s="19">
        <f t="shared" si="117"/>
        <v>0.7168076770521945</v>
      </c>
      <c r="U276" s="19">
        <f t="shared" si="118"/>
        <v>1.013719138500367</v>
      </c>
      <c r="V276" s="19">
        <f t="shared" si="119"/>
        <v>1.433615354104389</v>
      </c>
      <c r="W276" s="19">
        <f t="shared" si="120"/>
        <v>1.755813052487587</v>
      </c>
      <c r="X276" s="19">
        <f t="shared" si="121"/>
        <v>2.027438277000734</v>
      </c>
      <c r="Y276" s="19">
        <f t="shared" si="122"/>
        <v>2.2667449037793448</v>
      </c>
      <c r="Z276" s="19">
        <f t="shared" si="123"/>
        <v>2.4830946318196494</v>
      </c>
      <c r="AA276" s="19">
        <f t="shared" si="124"/>
        <v>2.6820487397386135</v>
      </c>
      <c r="AB276" s="19">
        <f t="shared" si="125"/>
        <v>2.867230708208778</v>
      </c>
      <c r="AC276" s="19">
        <f t="shared" si="126"/>
        <v>3.0411574155011007</v>
      </c>
      <c r="AD276" s="19">
        <f t="shared" si="127"/>
        <v>3.2056613853648455</v>
      </c>
      <c r="AE276" s="19">
        <f t="shared" si="142"/>
        <v>1.4012035782758125</v>
      </c>
      <c r="AF276" s="19">
        <f t="shared" si="142"/>
        <v>1.9816011040433645</v>
      </c>
      <c r="AG276" s="19">
        <f t="shared" si="142"/>
        <v>2.8024071565516251</v>
      </c>
      <c r="AH276" s="19">
        <f t="shared" si="142"/>
        <v>3.4322337925376885</v>
      </c>
      <c r="AI276" s="19">
        <f t="shared" si="142"/>
        <v>3.9632022080867291</v>
      </c>
      <c r="AJ276" s="19">
        <f t="shared" si="142"/>
        <v>4.4309947729295969</v>
      </c>
      <c r="AK276" s="19">
        <f t="shared" si="142"/>
        <v>4.8539115786420437</v>
      </c>
      <c r="AL276" s="19">
        <f t="shared" si="142"/>
        <v>5.2428237190297722</v>
      </c>
      <c r="AM276" s="19">
        <f t="shared" si="142"/>
        <v>5.6048143131032502</v>
      </c>
      <c r="AN276" s="19">
        <f t="shared" si="142"/>
        <v>5.9448033121300936</v>
      </c>
      <c r="AO276" s="19">
        <f t="shared" si="142"/>
        <v>6.2663729026813275</v>
      </c>
      <c r="AP276" s="43">
        <f t="shared" si="128"/>
        <v>0.255</v>
      </c>
    </row>
    <row r="277" spans="1:42" x14ac:dyDescent="0.25">
      <c r="A277" s="15">
        <v>0.25600000000000001</v>
      </c>
      <c r="B277" s="6">
        <f t="shared" si="135"/>
        <v>2.1219988132757286</v>
      </c>
      <c r="C277" s="6">
        <f t="shared" si="109"/>
        <v>0.15876292896940053</v>
      </c>
      <c r="D277" s="6">
        <f t="shared" si="129"/>
        <v>1.0609994066378643</v>
      </c>
      <c r="E277" s="6">
        <f t="shared" si="110"/>
        <v>0.87284362860709475</v>
      </c>
      <c r="F277" s="6">
        <f t="shared" si="111"/>
        <v>0.18189160551330175</v>
      </c>
      <c r="G277" s="6">
        <f t="shared" si="112"/>
        <v>0.34694580275665088</v>
      </c>
      <c r="H277" s="6">
        <f t="shared" si="113"/>
        <v>0.2021432394018205</v>
      </c>
      <c r="I277" s="6">
        <f t="shared" si="114"/>
        <v>0.34474665092053763</v>
      </c>
      <c r="J277" s="6">
        <f t="shared" si="130"/>
        <v>0.26996750555301441</v>
      </c>
      <c r="K277" s="9"/>
      <c r="L277" s="15">
        <f t="shared" si="131"/>
        <v>0.25600000000000001</v>
      </c>
      <c r="M277" s="6">
        <f t="shared" si="136"/>
        <v>0.28185298651711815</v>
      </c>
      <c r="N277" s="15">
        <f t="shared" si="115"/>
        <v>1.4043327320949919</v>
      </c>
      <c r="O277" s="15">
        <f t="shared" si="116"/>
        <v>0.72237736805580444</v>
      </c>
      <c r="P277" s="15">
        <f t="shared" si="132"/>
        <v>1.4043327320949919</v>
      </c>
      <c r="Q277" s="15">
        <f t="shared" si="133"/>
        <v>0.25600000000000001</v>
      </c>
      <c r="S277" s="28">
        <f t="shared" si="134"/>
        <v>0.25600000000000001</v>
      </c>
      <c r="T277" s="19">
        <f t="shared" si="117"/>
        <v>0.72237736805580444</v>
      </c>
      <c r="U277" s="19">
        <f t="shared" si="118"/>
        <v>1.0215958710558997</v>
      </c>
      <c r="V277" s="19">
        <f t="shared" si="119"/>
        <v>1.4447547361116089</v>
      </c>
      <c r="W277" s="19">
        <f t="shared" si="120"/>
        <v>1.7694559534714021</v>
      </c>
      <c r="X277" s="19">
        <f t="shared" si="121"/>
        <v>2.0431917421117993</v>
      </c>
      <c r="Y277" s="19">
        <f t="shared" si="122"/>
        <v>2.2843578132141014</v>
      </c>
      <c r="Z277" s="19">
        <f t="shared" si="123"/>
        <v>2.5023886074210724</v>
      </c>
      <c r="AA277" s="19">
        <f t="shared" si="124"/>
        <v>2.7028886152243192</v>
      </c>
      <c r="AB277" s="19">
        <f t="shared" si="125"/>
        <v>2.8895094722232177</v>
      </c>
      <c r="AC277" s="19">
        <f t="shared" si="126"/>
        <v>3.0647876131676997</v>
      </c>
      <c r="AD277" s="19">
        <f t="shared" si="127"/>
        <v>3.2305698007603278</v>
      </c>
      <c r="AE277" s="19">
        <f t="shared" si="142"/>
        <v>1.4043327320949919</v>
      </c>
      <c r="AF277" s="19">
        <f t="shared" si="142"/>
        <v>1.9860263958131998</v>
      </c>
      <c r="AG277" s="19">
        <f t="shared" si="142"/>
        <v>2.8086654641899838</v>
      </c>
      <c r="AH277" s="19">
        <f t="shared" si="142"/>
        <v>3.4398986227213602</v>
      </c>
      <c r="AI277" s="19">
        <f t="shared" si="142"/>
        <v>3.9720527916263997</v>
      </c>
      <c r="AJ277" s="19">
        <f t="shared" si="142"/>
        <v>4.4408900261472182</v>
      </c>
      <c r="AK277" s="19">
        <f t="shared" si="142"/>
        <v>4.864751285441077</v>
      </c>
      <c r="AL277" s="19">
        <f t="shared" si="142"/>
        <v>5.2545319405316571</v>
      </c>
      <c r="AM277" s="19">
        <f t="shared" si="142"/>
        <v>5.6173309283799675</v>
      </c>
      <c r="AN277" s="19">
        <f t="shared" si="142"/>
        <v>5.9580791874396004</v>
      </c>
      <c r="AO277" s="19">
        <f t="shared" si="142"/>
        <v>6.2803669039848051</v>
      </c>
      <c r="AP277" s="43">
        <f t="shared" si="128"/>
        <v>0.25600000000000001</v>
      </c>
    </row>
    <row r="278" spans="1:42" x14ac:dyDescent="0.25">
      <c r="A278" s="15">
        <v>0.25700000000000001</v>
      </c>
      <c r="B278" s="6">
        <f t="shared" si="135"/>
        <v>2.1265786079517408</v>
      </c>
      <c r="C278" s="6">
        <f t="shared" ref="C278:C341" si="143">$B278/8+($A278/2-0.25)*SIN($B278/2)</f>
        <v>0.1596363306885602</v>
      </c>
      <c r="D278" s="6">
        <f t="shared" si="129"/>
        <v>1.0632893039758704</v>
      </c>
      <c r="E278" s="6">
        <f t="shared" ref="E278:E341" si="144">SIN(B278/2)</f>
        <v>0.87395880909800316</v>
      </c>
      <c r="F278" s="6">
        <f t="shared" ref="F278:F341" si="145">C278/E278</f>
        <v>0.18265887250832558</v>
      </c>
      <c r="G278" s="6">
        <f t="shared" ref="G278:G341" si="146">A278+F278/2</f>
        <v>0.34832943625416279</v>
      </c>
      <c r="H278" s="6">
        <f t="shared" ref="H278:H341" si="147">C278/$C$1021</f>
        <v>0.20325528900909429</v>
      </c>
      <c r="I278" s="6">
        <f t="shared" ref="I278:I341" si="148">MAX($G278+K*(1.811*$J278)^M+SCorr*Slope,0)</f>
        <v>0.34613604821762567</v>
      </c>
      <c r="J278" s="6">
        <f t="shared" si="130"/>
        <v>0.27202460362462405</v>
      </c>
      <c r="K278" s="9"/>
      <c r="L278" s="15">
        <f t="shared" si="131"/>
        <v>0.25700000000000001</v>
      </c>
      <c r="M278" s="6">
        <f t="shared" si="136"/>
        <v>0.2824794513702471</v>
      </c>
      <c r="N278" s="15">
        <f t="shared" ref="N278:N341" si="149">M278*(Slope^0.5)/(RMannings_n)*((Diameter/1000)^(2/3))</f>
        <v>1.4074540937297484</v>
      </c>
      <c r="O278" s="15">
        <f t="shared" ref="O278:O341" si="150">C278*N278*(Diameter/1000)^2</f>
        <v>0.72796581511937619</v>
      </c>
      <c r="P278" s="15">
        <f t="shared" si="132"/>
        <v>1.4074540937297484</v>
      </c>
      <c r="Q278" s="15">
        <f t="shared" si="133"/>
        <v>0.25700000000000001</v>
      </c>
      <c r="S278" s="28">
        <f t="shared" si="134"/>
        <v>0.25700000000000001</v>
      </c>
      <c r="T278" s="19">
        <f t="shared" ref="T278:T341" si="151">$C278*AE278*((Diameter/1000)^2)</f>
        <v>0.72796581511937619</v>
      </c>
      <c r="U278" s="19">
        <f t="shared" ref="U278:U341" si="152">$C278*AF278*((Diameter/1000)^2)</f>
        <v>1.0294991286858071</v>
      </c>
      <c r="V278" s="19">
        <f t="shared" ref="V278:V341" si="153">$C278*AG278*((Diameter/1000)^2)</f>
        <v>1.4559316302387524</v>
      </c>
      <c r="W278" s="19">
        <f t="shared" ref="W278:W341" si="154">$C278*AH278*((Diameter/1000)^2)</f>
        <v>1.7831447972317076</v>
      </c>
      <c r="X278" s="19">
        <f t="shared" ref="X278:X341" si="155">$C278*AI278*((Diameter/1000)^2)</f>
        <v>2.0589982573716141</v>
      </c>
      <c r="Y278" s="19">
        <f t="shared" ref="Y278:Y341" si="156">$C278*AJ278*((Diameter/1000)^2)</f>
        <v>2.302030034518268</v>
      </c>
      <c r="Z278" s="19">
        <f t="shared" ref="Z278:Z341" si="157">$C278*AK278*((Diameter/1000)^2)</f>
        <v>2.5217475559201028</v>
      </c>
      <c r="AA278" s="19">
        <f t="shared" ref="AA278:AA341" si="158">$C278*AL278*((Diameter/1000)^2)</f>
        <v>2.7237986694603276</v>
      </c>
      <c r="AB278" s="19">
        <f t="shared" ref="AB278:AB341" si="159">$C278*AM278*((Diameter/1000)^2)</f>
        <v>2.9118632604775048</v>
      </c>
      <c r="AC278" s="19">
        <f t="shared" ref="AC278:AC341" si="160">$C278*AN278*((Diameter/1000)^2)</f>
        <v>3.0884973860574205</v>
      </c>
      <c r="AD278" s="19">
        <f t="shared" ref="AD278:AD341" si="161">$C278*AO278*((Diameter/1000)^2)</f>
        <v>3.2555620958059381</v>
      </c>
      <c r="AE278" s="19">
        <f t="shared" si="142"/>
        <v>1.4074540937297484</v>
      </c>
      <c r="AF278" s="19">
        <f t="shared" si="142"/>
        <v>1.9904406677701436</v>
      </c>
      <c r="AG278" s="19">
        <f t="shared" si="142"/>
        <v>2.8149081874594968</v>
      </c>
      <c r="AH278" s="19">
        <f t="shared" si="142"/>
        <v>3.4475443660292124</v>
      </c>
      <c r="AI278" s="19">
        <f t="shared" si="142"/>
        <v>3.9808813355402872</v>
      </c>
      <c r="AJ278" s="19">
        <f t="shared" si="142"/>
        <v>4.4507606383141152</v>
      </c>
      <c r="AK278" s="19">
        <f t="shared" si="142"/>
        <v>4.8755639993214661</v>
      </c>
      <c r="AL278" s="19">
        <f t="shared" si="142"/>
        <v>5.2662110063491365</v>
      </c>
      <c r="AM278" s="19">
        <f t="shared" si="142"/>
        <v>5.6298163749189936</v>
      </c>
      <c r="AN278" s="19">
        <f t="shared" si="142"/>
        <v>5.9713220033104299</v>
      </c>
      <c r="AO278" s="19">
        <f t="shared" si="142"/>
        <v>6.2943260575801547</v>
      </c>
      <c r="AP278" s="43">
        <f t="shared" ref="AP278:AP341" si="162">S278</f>
        <v>0.25700000000000001</v>
      </c>
    </row>
    <row r="279" spans="1:42" x14ac:dyDescent="0.25">
      <c r="A279" s="15">
        <v>0.25800000000000001</v>
      </c>
      <c r="B279" s="6">
        <f t="shared" si="135"/>
        <v>2.1311525781639773</v>
      </c>
      <c r="C279" s="6">
        <f t="shared" si="143"/>
        <v>0.16051084459018888</v>
      </c>
      <c r="D279" s="6">
        <f t="shared" ref="D279:D342" si="163">B279/2</f>
        <v>1.0655762890819886</v>
      </c>
      <c r="E279" s="6">
        <f t="shared" si="144"/>
        <v>0.87506799735791962</v>
      </c>
      <c r="F279" s="6">
        <f t="shared" si="145"/>
        <v>0.18342671092397048</v>
      </c>
      <c r="G279" s="6">
        <f t="shared" si="146"/>
        <v>0.34971335546198523</v>
      </c>
      <c r="H279" s="6">
        <f t="shared" si="147"/>
        <v>0.20436875469106855</v>
      </c>
      <c r="I279" s="6">
        <f t="shared" si="148"/>
        <v>0.34752581800417287</v>
      </c>
      <c r="J279" s="6">
        <f t="shared" ref="J279:J342" si="164">H279*(9.806*F279)^0.5</f>
        <v>0.27408907952958456</v>
      </c>
      <c r="K279" s="9"/>
      <c r="L279" s="15">
        <f t="shared" ref="L279:L342" si="165">A279</f>
        <v>0.25800000000000001</v>
      </c>
      <c r="M279" s="6">
        <f t="shared" si="136"/>
        <v>0.2831043578526769</v>
      </c>
      <c r="N279" s="15">
        <f t="shared" si="149"/>
        <v>1.4105676907812423</v>
      </c>
      <c r="O279" s="15">
        <f t="shared" si="150"/>
        <v>0.73357297293253187</v>
      </c>
      <c r="P279" s="15">
        <f t="shared" ref="P279:P342" si="166">N279</f>
        <v>1.4105676907812423</v>
      </c>
      <c r="Q279" s="15">
        <f t="shared" ref="Q279:Q342" si="167">L279</f>
        <v>0.25800000000000001</v>
      </c>
      <c r="S279" s="28">
        <f t="shared" ref="S279:S342" si="168">A279</f>
        <v>0.25800000000000001</v>
      </c>
      <c r="T279" s="19">
        <f t="shared" si="151"/>
        <v>0.73357297293253187</v>
      </c>
      <c r="U279" s="19">
        <f t="shared" si="152"/>
        <v>1.0374288473115381</v>
      </c>
      <c r="V279" s="19">
        <f t="shared" si="153"/>
        <v>1.4671459458650637</v>
      </c>
      <c r="W279" s="19">
        <f t="shared" si="154"/>
        <v>1.7968794727811994</v>
      </c>
      <c r="X279" s="19">
        <f t="shared" si="155"/>
        <v>2.0748576946230761</v>
      </c>
      <c r="Y279" s="19">
        <f t="shared" si="156"/>
        <v>2.3197614244078495</v>
      </c>
      <c r="Z279" s="19">
        <f t="shared" si="157"/>
        <v>2.5411713203569883</v>
      </c>
      <c r="AA279" s="19">
        <f t="shared" si="158"/>
        <v>2.7447787329107296</v>
      </c>
      <c r="AB279" s="19">
        <f t="shared" si="159"/>
        <v>2.9342918917301275</v>
      </c>
      <c r="AC279" s="19">
        <f t="shared" si="160"/>
        <v>3.1122865419346146</v>
      </c>
      <c r="AD279" s="19">
        <f t="shared" si="161"/>
        <v>3.28063806786751</v>
      </c>
      <c r="AE279" s="19">
        <f t="shared" si="142"/>
        <v>1.4105676907812423</v>
      </c>
      <c r="AF279" s="19">
        <f t="shared" si="142"/>
        <v>1.9948439589481315</v>
      </c>
      <c r="AG279" s="19">
        <f t="shared" si="142"/>
        <v>2.8211353815624847</v>
      </c>
      <c r="AH279" s="19">
        <f t="shared" si="142"/>
        <v>3.4551710900700074</v>
      </c>
      <c r="AI279" s="19">
        <f t="shared" si="142"/>
        <v>3.989687917896263</v>
      </c>
      <c r="AJ279" s="19">
        <f t="shared" si="142"/>
        <v>4.460606696712822</v>
      </c>
      <c r="AK279" s="19">
        <f t="shared" si="142"/>
        <v>4.8863498158964349</v>
      </c>
      <c r="AL279" s="19">
        <f t="shared" si="142"/>
        <v>5.2778610197562976</v>
      </c>
      <c r="AM279" s="19">
        <f t="shared" si="142"/>
        <v>5.6422707631249693</v>
      </c>
      <c r="AN279" s="19">
        <f t="shared" si="142"/>
        <v>5.984531876844394</v>
      </c>
      <c r="AO279" s="19">
        <f t="shared" si="142"/>
        <v>6.3082504869035239</v>
      </c>
      <c r="AP279" s="43">
        <f t="shared" si="162"/>
        <v>0.25800000000000001</v>
      </c>
    </row>
    <row r="280" spans="1:42" x14ac:dyDescent="0.25">
      <c r="A280" s="15">
        <v>0.25900000000000001</v>
      </c>
      <c r="B280" s="6">
        <f t="shared" ref="B280:B343" si="169">2*ACOS((0.5-A280)/0.5)</f>
        <v>2.1357207699108587</v>
      </c>
      <c r="C280" s="6">
        <f t="shared" si="143"/>
        <v>0.16138646469345419</v>
      </c>
      <c r="D280" s="6">
        <f t="shared" si="163"/>
        <v>1.0678603849554293</v>
      </c>
      <c r="E280" s="6">
        <f t="shared" si="144"/>
        <v>0.8761712161444245</v>
      </c>
      <c r="F280" s="6">
        <f t="shared" si="145"/>
        <v>0.18419512273369626</v>
      </c>
      <c r="G280" s="6">
        <f t="shared" si="146"/>
        <v>0.35109756136684811</v>
      </c>
      <c r="H280" s="6">
        <f t="shared" si="147"/>
        <v>0.20548362883271104</v>
      </c>
      <c r="I280" s="6">
        <f t="shared" si="148"/>
        <v>0.34891596221570997</v>
      </c>
      <c r="J280" s="6">
        <f t="shared" si="164"/>
        <v>0.27616092862495745</v>
      </c>
      <c r="K280" s="9"/>
      <c r="L280" s="15">
        <f t="shared" si="165"/>
        <v>0.25900000000000001</v>
      </c>
      <c r="M280" s="6">
        <f t="shared" si="136"/>
        <v>0.28372771145163228</v>
      </c>
      <c r="N280" s="15">
        <f t="shared" si="149"/>
        <v>1.4136735505895759</v>
      </c>
      <c r="O280" s="15">
        <f t="shared" si="150"/>
        <v>0.73919879605535455</v>
      </c>
      <c r="P280" s="15">
        <f t="shared" si="166"/>
        <v>1.4136735505895759</v>
      </c>
      <c r="Q280" s="15">
        <f t="shared" si="167"/>
        <v>0.25900000000000001</v>
      </c>
      <c r="S280" s="28">
        <f t="shared" si="168"/>
        <v>0.25900000000000001</v>
      </c>
      <c r="T280" s="19">
        <f t="shared" si="151"/>
        <v>0.73919879605535455</v>
      </c>
      <c r="U280" s="19">
        <f t="shared" si="152"/>
        <v>1.0453849626713463</v>
      </c>
      <c r="V280" s="19">
        <f t="shared" si="153"/>
        <v>1.4783975921107091</v>
      </c>
      <c r="W280" s="19">
        <f t="shared" si="154"/>
        <v>1.8106598688152657</v>
      </c>
      <c r="X280" s="19">
        <f t="shared" si="155"/>
        <v>2.0907699253426926</v>
      </c>
      <c r="Y280" s="19">
        <f t="shared" si="156"/>
        <v>2.3375518391892096</v>
      </c>
      <c r="Z280" s="19">
        <f t="shared" si="157"/>
        <v>2.5606597433232374</v>
      </c>
      <c r="AA280" s="19">
        <f t="shared" si="158"/>
        <v>2.7658286355549224</v>
      </c>
      <c r="AB280" s="19">
        <f t="shared" si="159"/>
        <v>2.9567951842214182</v>
      </c>
      <c r="AC280" s="19">
        <f t="shared" si="160"/>
        <v>3.1361548880140382</v>
      </c>
      <c r="AD280" s="19">
        <f t="shared" si="161"/>
        <v>3.305797513731553</v>
      </c>
      <c r="AE280" s="19">
        <f t="shared" si="142"/>
        <v>1.4136735505895759</v>
      </c>
      <c r="AF280" s="19">
        <f t="shared" si="142"/>
        <v>1.9992363080119062</v>
      </c>
      <c r="AG280" s="19">
        <f t="shared" si="142"/>
        <v>2.8273471011791518</v>
      </c>
      <c r="AH280" s="19">
        <f t="shared" si="142"/>
        <v>3.4627788618130424</v>
      </c>
      <c r="AI280" s="19">
        <f t="shared" si="142"/>
        <v>3.9984726160238124</v>
      </c>
      <c r="AJ280" s="19">
        <f t="shared" si="142"/>
        <v>4.4704282878003285</v>
      </c>
      <c r="AK280" s="19">
        <f t="shared" si="142"/>
        <v>4.8971088298748739</v>
      </c>
      <c r="AL280" s="19">
        <f t="shared" si="142"/>
        <v>5.2894820830504328</v>
      </c>
      <c r="AM280" s="19">
        <f t="shared" si="142"/>
        <v>5.6546942023583036</v>
      </c>
      <c r="AN280" s="19">
        <f t="shared" si="142"/>
        <v>5.9977089240357184</v>
      </c>
      <c r="AO280" s="19">
        <f t="shared" si="142"/>
        <v>6.3221403142235593</v>
      </c>
      <c r="AP280" s="43">
        <f t="shared" si="162"/>
        <v>0.25900000000000001</v>
      </c>
    </row>
    <row r="281" spans="1:42" x14ac:dyDescent="0.25">
      <c r="A281" s="15">
        <v>0.26</v>
      </c>
      <c r="B281" s="6">
        <f t="shared" si="169"/>
        <v>2.1402832287806168</v>
      </c>
      <c r="C281" s="6">
        <f t="shared" si="143"/>
        <v>0.16226318504016282</v>
      </c>
      <c r="D281" s="6">
        <f t="shared" si="163"/>
        <v>1.0701416143903084</v>
      </c>
      <c r="E281" s="6">
        <f t="shared" si="144"/>
        <v>0.87726848797845236</v>
      </c>
      <c r="F281" s="6">
        <f t="shared" si="145"/>
        <v>0.18496410992041512</v>
      </c>
      <c r="G281" s="6">
        <f t="shared" si="146"/>
        <v>0.35248205496020757</v>
      </c>
      <c r="H281" s="6">
        <f t="shared" si="147"/>
        <v>0.20659990384781438</v>
      </c>
      <c r="I281" s="6">
        <f t="shared" si="148"/>
        <v>0.35030648279889298</v>
      </c>
      <c r="J281" s="6">
        <f t="shared" si="164"/>
        <v>0.27824014627472338</v>
      </c>
      <c r="K281" s="9"/>
      <c r="L281" s="15">
        <f t="shared" si="165"/>
        <v>0.26</v>
      </c>
      <c r="M281" s="6">
        <f t="shared" ref="M281:M344" si="170">(C281/D281)^(2/3)</f>
        <v>0.28434951760259236</v>
      </c>
      <c r="N281" s="15">
        <f t="shared" si="149"/>
        <v>1.4167717002370277</v>
      </c>
      <c r="O281" s="15">
        <f t="shared" si="150"/>
        <v>0.74484323891893522</v>
      </c>
      <c r="P281" s="15">
        <f t="shared" si="166"/>
        <v>1.4167717002370277</v>
      </c>
      <c r="Q281" s="15">
        <f t="shared" si="167"/>
        <v>0.26</v>
      </c>
      <c r="S281" s="28">
        <f t="shared" si="168"/>
        <v>0.26</v>
      </c>
      <c r="T281" s="19">
        <f t="shared" si="151"/>
        <v>0.74484323891893522</v>
      </c>
      <c r="U281" s="19">
        <f t="shared" si="152"/>
        <v>1.0533674103210617</v>
      </c>
      <c r="V281" s="19">
        <f t="shared" si="153"/>
        <v>1.4896864778378704</v>
      </c>
      <c r="W281" s="19">
        <f t="shared" si="154"/>
        <v>1.8244858737133318</v>
      </c>
      <c r="X281" s="19">
        <f t="shared" si="155"/>
        <v>2.1067348206421235</v>
      </c>
      <c r="Y281" s="19">
        <f t="shared" si="156"/>
        <v>2.3554011347608084</v>
      </c>
      <c r="Z281" s="19">
        <f t="shared" si="157"/>
        <v>2.5802126669635204</v>
      </c>
      <c r="AA281" s="19">
        <f t="shared" si="158"/>
        <v>2.786948206889662</v>
      </c>
      <c r="AB281" s="19">
        <f t="shared" si="159"/>
        <v>2.9793729556757409</v>
      </c>
      <c r="AC281" s="19">
        <f t="shared" si="160"/>
        <v>3.1601022309631857</v>
      </c>
      <c r="AD281" s="19">
        <f t="shared" si="161"/>
        <v>3.3310402296077122</v>
      </c>
      <c r="AE281" s="19">
        <f t="shared" si="142"/>
        <v>1.4167717002370277</v>
      </c>
      <c r="AF281" s="19">
        <f t="shared" si="142"/>
        <v>2.0036177532615937</v>
      </c>
      <c r="AG281" s="19">
        <f t="shared" si="142"/>
        <v>2.8335434004740554</v>
      </c>
      <c r="AH281" s="19">
        <f t="shared" si="142"/>
        <v>3.4703677475960828</v>
      </c>
      <c r="AI281" s="19">
        <f t="shared" si="142"/>
        <v>4.0072355065231875</v>
      </c>
      <c r="AJ281" s="19">
        <f t="shared" si="142"/>
        <v>4.4802254972183251</v>
      </c>
      <c r="AK281" s="19">
        <f t="shared" si="142"/>
        <v>4.9078411350725508</v>
      </c>
      <c r="AL281" s="19">
        <f t="shared" si="142"/>
        <v>5.3010742975641518</v>
      </c>
      <c r="AM281" s="19">
        <f t="shared" si="142"/>
        <v>5.6670868009481108</v>
      </c>
      <c r="AN281" s="19">
        <f t="shared" si="142"/>
        <v>6.0108532597847812</v>
      </c>
      <c r="AO281" s="19">
        <f t="shared" si="142"/>
        <v>6.3359956606558976</v>
      </c>
      <c r="AP281" s="43">
        <f t="shared" si="162"/>
        <v>0.26</v>
      </c>
    </row>
    <row r="282" spans="1:42" x14ac:dyDescent="0.25">
      <c r="A282" s="15">
        <v>0.26100000000000001</v>
      </c>
      <c r="B282" s="6">
        <f t="shared" si="169"/>
        <v>2.1448399999570253</v>
      </c>
      <c r="C282" s="6">
        <f t="shared" si="143"/>
        <v>0.16314099969452528</v>
      </c>
      <c r="D282" s="6">
        <f t="shared" si="163"/>
        <v>1.0724199999785127</v>
      </c>
      <c r="E282" s="6">
        <f t="shared" si="144"/>
        <v>0.87835983514730454</v>
      </c>
      <c r="F282" s="6">
        <f t="shared" si="145"/>
        <v>0.18573367447654965</v>
      </c>
      <c r="G282" s="6">
        <f t="shared" si="146"/>
        <v>0.35386683723827483</v>
      </c>
      <c r="H282" s="6">
        <f t="shared" si="147"/>
        <v>0.20771757217869669</v>
      </c>
      <c r="I282" s="6">
        <f t="shared" si="148"/>
        <v>0.3516973817115473</v>
      </c>
      <c r="J282" s="6">
        <f t="shared" si="164"/>
        <v>0.28032672784984719</v>
      </c>
      <c r="K282" s="9"/>
      <c r="L282" s="15">
        <f t="shared" si="165"/>
        <v>0.26100000000000001</v>
      </c>
      <c r="M282" s="6">
        <f t="shared" si="170"/>
        <v>0.28496978168992892</v>
      </c>
      <c r="N282" s="15">
        <f t="shared" si="149"/>
        <v>1.4198621665512345</v>
      </c>
      <c r="O282" s="15">
        <f t="shared" si="150"/>
        <v>0.75050625582591368</v>
      </c>
      <c r="P282" s="15">
        <f t="shared" si="166"/>
        <v>1.4198621665512345</v>
      </c>
      <c r="Q282" s="15">
        <f t="shared" si="167"/>
        <v>0.26100000000000001</v>
      </c>
      <c r="S282" s="28">
        <f t="shared" si="168"/>
        <v>0.26100000000000001</v>
      </c>
      <c r="T282" s="19">
        <f t="shared" si="151"/>
        <v>0.75050625582591368</v>
      </c>
      <c r="U282" s="19">
        <f t="shared" si="152"/>
        <v>1.0613761256348591</v>
      </c>
      <c r="V282" s="19">
        <f t="shared" si="153"/>
        <v>1.5010125116518274</v>
      </c>
      <c r="W282" s="19">
        <f t="shared" si="154"/>
        <v>1.8383573755401832</v>
      </c>
      <c r="X282" s="19">
        <f t="shared" si="155"/>
        <v>2.1227522512697181</v>
      </c>
      <c r="Y282" s="19">
        <f t="shared" si="156"/>
        <v>2.3733091666149013</v>
      </c>
      <c r="Z282" s="19">
        <f t="shared" si="157"/>
        <v>2.5998299329775358</v>
      </c>
      <c r="AA282" s="19">
        <f t="shared" si="158"/>
        <v>2.8081372759310832</v>
      </c>
      <c r="AB282" s="19">
        <f t="shared" si="159"/>
        <v>3.0020250233036547</v>
      </c>
      <c r="AC282" s="19">
        <f t="shared" si="160"/>
        <v>3.1841283769045767</v>
      </c>
      <c r="AD282" s="19">
        <f t="shared" si="161"/>
        <v>3.3563660111311808</v>
      </c>
      <c r="AE282" s="19">
        <f t="shared" ref="AE282:AO291" si="171">$M282*AE$21^0.5/RMannings_n*(Diameter/1000)^(2/3)</f>
        <v>1.4198621665512345</v>
      </c>
      <c r="AF282" s="19">
        <f t="shared" si="171"/>
        <v>2.0079883326372028</v>
      </c>
      <c r="AG282" s="19">
        <f t="shared" si="171"/>
        <v>2.8397243331024691</v>
      </c>
      <c r="AH282" s="19">
        <f t="shared" si="171"/>
        <v>3.4779378131331495</v>
      </c>
      <c r="AI282" s="19">
        <f t="shared" si="171"/>
        <v>4.0159766652744056</v>
      </c>
      <c r="AJ282" s="19">
        <f t="shared" si="171"/>
        <v>4.4899984098032437</v>
      </c>
      <c r="AK282" s="19">
        <f t="shared" si="171"/>
        <v>4.9185468244231227</v>
      </c>
      <c r="AL282" s="19">
        <f t="shared" si="171"/>
        <v>5.3126377636772792</v>
      </c>
      <c r="AM282" s="19">
        <f t="shared" si="171"/>
        <v>5.6794486662049382</v>
      </c>
      <c r="AN282" s="19">
        <f t="shared" si="171"/>
        <v>6.023964997911607</v>
      </c>
      <c r="AO282" s="19">
        <f t="shared" si="171"/>
        <v>6.3498166461773771</v>
      </c>
      <c r="AP282" s="43">
        <f t="shared" si="162"/>
        <v>0.26100000000000001</v>
      </c>
    </row>
    <row r="283" spans="1:42" x14ac:dyDescent="0.25">
      <c r="A283" s="15">
        <v>0.26200000000000001</v>
      </c>
      <c r="B283" s="6">
        <f t="shared" si="169"/>
        <v>2.1493911282250369</v>
      </c>
      <c r="C283" s="6">
        <f t="shared" si="143"/>
        <v>0.16401990274292377</v>
      </c>
      <c r="D283" s="6">
        <f t="shared" si="163"/>
        <v>1.0746955641125184</v>
      </c>
      <c r="E283" s="6">
        <f t="shared" si="144"/>
        <v>0.87944527970761199</v>
      </c>
      <c r="F283" s="6">
        <f t="shared" si="145"/>
        <v>0.18650381840409133</v>
      </c>
      <c r="G283" s="6">
        <f t="shared" si="146"/>
        <v>0.35525190920204569</v>
      </c>
      <c r="H283" s="6">
        <f t="shared" si="147"/>
        <v>0.20883662629590594</v>
      </c>
      <c r="I283" s="6">
        <f t="shared" si="148"/>
        <v>0.35308866092271252</v>
      </c>
      <c r="J283" s="6">
        <f t="shared" si="164"/>
        <v>0.28242066872834298</v>
      </c>
      <c r="K283" s="9"/>
      <c r="L283" s="15">
        <f t="shared" si="165"/>
        <v>0.26200000000000001</v>
      </c>
      <c r="M283" s="6">
        <f t="shared" si="170"/>
        <v>0.28558850904753402</v>
      </c>
      <c r="N283" s="15">
        <f t="shared" si="149"/>
        <v>1.4229449761083179</v>
      </c>
      <c r="O283" s="15">
        <f t="shared" si="150"/>
        <v>0.75618780095101135</v>
      </c>
      <c r="P283" s="15">
        <f t="shared" si="166"/>
        <v>1.4229449761083179</v>
      </c>
      <c r="Q283" s="15">
        <f t="shared" si="167"/>
        <v>0.26200000000000001</v>
      </c>
      <c r="S283" s="28">
        <f t="shared" si="168"/>
        <v>0.26200000000000001</v>
      </c>
      <c r="T283" s="19">
        <f t="shared" si="151"/>
        <v>0.75618780095101135</v>
      </c>
      <c r="U283" s="19">
        <f t="shared" si="152"/>
        <v>1.0694110438060067</v>
      </c>
      <c r="V283" s="19">
        <f t="shared" si="153"/>
        <v>1.5123756019020227</v>
      </c>
      <c r="W283" s="19">
        <f t="shared" si="154"/>
        <v>1.8522742620472701</v>
      </c>
      <c r="X283" s="19">
        <f t="shared" si="155"/>
        <v>2.1388220876120134</v>
      </c>
      <c r="Y283" s="19">
        <f t="shared" si="156"/>
        <v>2.3912757898392365</v>
      </c>
      <c r="Z283" s="19">
        <f t="shared" si="157"/>
        <v>2.6195113826218659</v>
      </c>
      <c r="AA283" s="19">
        <f t="shared" si="158"/>
        <v>2.8293956712166946</v>
      </c>
      <c r="AB283" s="19">
        <f t="shared" si="159"/>
        <v>3.0247512038040454</v>
      </c>
      <c r="AC283" s="19">
        <f t="shared" si="160"/>
        <v>3.2082331314180199</v>
      </c>
      <c r="AD283" s="19">
        <f t="shared" si="161"/>
        <v>3.381774653365083</v>
      </c>
      <c r="AE283" s="19">
        <f t="shared" si="171"/>
        <v>1.4229449761083179</v>
      </c>
      <c r="AF283" s="19">
        <f t="shared" si="171"/>
        <v>2.012348083723043</v>
      </c>
      <c r="AG283" s="19">
        <f t="shared" si="171"/>
        <v>2.8458899522166359</v>
      </c>
      <c r="AH283" s="19">
        <f t="shared" si="171"/>
        <v>3.4854891235221794</v>
      </c>
      <c r="AI283" s="19">
        <f t="shared" si="171"/>
        <v>4.0246961674460859</v>
      </c>
      <c r="AJ283" s="19">
        <f t="shared" si="171"/>
        <v>4.4997471095961625</v>
      </c>
      <c r="AK283" s="19">
        <f t="shared" si="171"/>
        <v>4.9292259899889785</v>
      </c>
      <c r="AL283" s="19">
        <f t="shared" si="171"/>
        <v>5.3241725808285576</v>
      </c>
      <c r="AM283" s="19">
        <f t="shared" si="171"/>
        <v>5.6917799044332718</v>
      </c>
      <c r="AN283" s="19">
        <f t="shared" si="171"/>
        <v>6.0370442511691289</v>
      </c>
      <c r="AO283" s="19">
        <f t="shared" si="171"/>
        <v>6.3636033896400264</v>
      </c>
      <c r="AP283" s="43">
        <f t="shared" si="162"/>
        <v>0.26200000000000001</v>
      </c>
    </row>
    <row r="284" spans="1:42" x14ac:dyDescent="0.25">
      <c r="A284" s="15">
        <v>0.26300000000000001</v>
      </c>
      <c r="B284" s="6">
        <f t="shared" si="169"/>
        <v>2.1539366579763217</v>
      </c>
      <c r="C284" s="6">
        <f t="shared" si="143"/>
        <v>0.16489988829368307</v>
      </c>
      <c r="D284" s="6">
        <f t="shared" si="163"/>
        <v>1.0769683289881609</v>
      </c>
      <c r="E284" s="6">
        <f t="shared" si="144"/>
        <v>0.88052484348824589</v>
      </c>
      <c r="F284" s="6">
        <f t="shared" si="145"/>
        <v>0.18727454371465932</v>
      </c>
      <c r="G284" s="6">
        <f t="shared" si="146"/>
        <v>0.35663727185732969</v>
      </c>
      <c r="H284" s="6">
        <f t="shared" si="147"/>
        <v>0.20995705869792822</v>
      </c>
      <c r="I284" s="6">
        <f t="shared" si="148"/>
        <v>0.35448032241268651</v>
      </c>
      <c r="J284" s="6">
        <f t="shared" si="164"/>
        <v>0.28452196429534021</v>
      </c>
      <c r="K284" s="9"/>
      <c r="L284" s="15">
        <f t="shared" si="165"/>
        <v>0.26300000000000001</v>
      </c>
      <c r="M284" s="6">
        <f t="shared" si="170"/>
        <v>0.28620570495943753</v>
      </c>
      <c r="N284" s="15">
        <f t="shared" si="149"/>
        <v>1.4260201552359613</v>
      </c>
      <c r="O284" s="15">
        <f t="shared" si="150"/>
        <v>0.76188782834155999</v>
      </c>
      <c r="P284" s="15">
        <f t="shared" si="166"/>
        <v>1.4260201552359613</v>
      </c>
      <c r="Q284" s="15">
        <f t="shared" si="167"/>
        <v>0.26300000000000001</v>
      </c>
      <c r="S284" s="28">
        <f t="shared" si="168"/>
        <v>0.26300000000000001</v>
      </c>
      <c r="T284" s="19">
        <f t="shared" si="151"/>
        <v>0.76188782834155999</v>
      </c>
      <c r="U284" s="19">
        <f t="shared" si="152"/>
        <v>1.0774720998476188</v>
      </c>
      <c r="V284" s="19">
        <f t="shared" si="153"/>
        <v>1.52377565668312</v>
      </c>
      <c r="W284" s="19">
        <f t="shared" si="154"/>
        <v>1.8662364206740021</v>
      </c>
      <c r="X284" s="19">
        <f t="shared" si="155"/>
        <v>2.1549441996952376</v>
      </c>
      <c r="Y284" s="19">
        <f t="shared" si="156"/>
        <v>2.4093008591187157</v>
      </c>
      <c r="Z284" s="19">
        <f t="shared" si="157"/>
        <v>2.6392568567117944</v>
      </c>
      <c r="AA284" s="19">
        <f t="shared" si="158"/>
        <v>2.8507232208073545</v>
      </c>
      <c r="AB284" s="19">
        <f t="shared" si="159"/>
        <v>3.04755131336624</v>
      </c>
      <c r="AC284" s="19">
        <f t="shared" si="160"/>
        <v>3.2324162995428556</v>
      </c>
      <c r="AD284" s="19">
        <f t="shared" si="161"/>
        <v>3.407265950802838</v>
      </c>
      <c r="AE284" s="19">
        <f t="shared" si="171"/>
        <v>1.4260201552359613</v>
      </c>
      <c r="AF284" s="19">
        <f t="shared" si="171"/>
        <v>2.016697043752083</v>
      </c>
      <c r="AG284" s="19">
        <f t="shared" si="171"/>
        <v>2.8520403104719225</v>
      </c>
      <c r="AH284" s="19">
        <f t="shared" si="171"/>
        <v>3.4930217432525623</v>
      </c>
      <c r="AI284" s="19">
        <f t="shared" si="171"/>
        <v>4.0333940875041661</v>
      </c>
      <c r="AJ284" s="19">
        <f t="shared" si="171"/>
        <v>4.5094716798525241</v>
      </c>
      <c r="AK284" s="19">
        <f t="shared" si="171"/>
        <v>4.9398787229718852</v>
      </c>
      <c r="AL284" s="19">
        <f t="shared" si="171"/>
        <v>5.3356788475271566</v>
      </c>
      <c r="AM284" s="19">
        <f t="shared" si="171"/>
        <v>5.704080620943845</v>
      </c>
      <c r="AN284" s="19">
        <f t="shared" si="171"/>
        <v>6.0500911312562469</v>
      </c>
      <c r="AO284" s="19">
        <f t="shared" si="171"/>
        <v>6.3773560087848242</v>
      </c>
      <c r="AP284" s="43">
        <f t="shared" si="162"/>
        <v>0.26300000000000001</v>
      </c>
    </row>
    <row r="285" spans="1:42" x14ac:dyDescent="0.25">
      <c r="A285" s="15">
        <v>0.26400000000000001</v>
      </c>
      <c r="B285" s="6">
        <f t="shared" si="169"/>
        <v>2.1584766332147138</v>
      </c>
      <c r="C285" s="6">
        <f t="shared" si="143"/>
        <v>0.16578095047684421</v>
      </c>
      <c r="D285" s="6">
        <f t="shared" si="163"/>
        <v>1.0792383166073569</v>
      </c>
      <c r="E285" s="6">
        <f t="shared" si="144"/>
        <v>0.88159854809317828</v>
      </c>
      <c r="F285" s="6">
        <f t="shared" si="145"/>
        <v>0.18804585242956007</v>
      </c>
      <c r="G285" s="6">
        <f t="shared" si="146"/>
        <v>0.35802292621478005</v>
      </c>
      <c r="H285" s="6">
        <f t="shared" si="147"/>
        <v>0.2110788619108997</v>
      </c>
      <c r="I285" s="6">
        <f t="shared" si="148"/>
        <v>0.35587236817307066</v>
      </c>
      <c r="J285" s="6">
        <f t="shared" si="164"/>
        <v>0.28663060994315043</v>
      </c>
      <c r="K285" s="9"/>
      <c r="L285" s="15">
        <f t="shared" si="165"/>
        <v>0.26400000000000001</v>
      </c>
      <c r="M285" s="6">
        <f t="shared" si="170"/>
        <v>0.2868213746604143</v>
      </c>
      <c r="N285" s="15">
        <f t="shared" si="149"/>
        <v>1.4290877300164337</v>
      </c>
      <c r="O285" s="15">
        <f t="shared" si="150"/>
        <v>0.76760629191802121</v>
      </c>
      <c r="P285" s="15">
        <f t="shared" si="166"/>
        <v>1.4290877300164337</v>
      </c>
      <c r="Q285" s="15">
        <f t="shared" si="167"/>
        <v>0.26400000000000001</v>
      </c>
      <c r="S285" s="28">
        <f t="shared" si="168"/>
        <v>0.26400000000000001</v>
      </c>
      <c r="T285" s="19">
        <f t="shared" si="151"/>
        <v>0.76760629191802121</v>
      </c>
      <c r="U285" s="19">
        <f t="shared" si="152"/>
        <v>1.0855592285933868</v>
      </c>
      <c r="V285" s="19">
        <f t="shared" si="153"/>
        <v>1.5352125838360424</v>
      </c>
      <c r="W285" s="19">
        <f t="shared" si="154"/>
        <v>1.8802437385490229</v>
      </c>
      <c r="X285" s="19">
        <f t="shared" si="155"/>
        <v>2.1711184571867737</v>
      </c>
      <c r="Y285" s="19">
        <f t="shared" si="156"/>
        <v>2.4273842287370462</v>
      </c>
      <c r="Z285" s="19">
        <f t="shared" si="157"/>
        <v>2.6590661956231205</v>
      </c>
      <c r="AA285" s="19">
        <f t="shared" si="158"/>
        <v>2.872119752289219</v>
      </c>
      <c r="AB285" s="19">
        <f t="shared" si="159"/>
        <v>3.0704251676720848</v>
      </c>
      <c r="AC285" s="19">
        <f t="shared" si="160"/>
        <v>3.2566776857801596</v>
      </c>
      <c r="AD285" s="19">
        <f t="shared" si="161"/>
        <v>3.4328396973704862</v>
      </c>
      <c r="AE285" s="19">
        <f t="shared" si="171"/>
        <v>1.4290877300164337</v>
      </c>
      <c r="AF285" s="19">
        <f t="shared" si="171"/>
        <v>2.0210352496102209</v>
      </c>
      <c r="AG285" s="19">
        <f t="shared" si="171"/>
        <v>2.8581754600328675</v>
      </c>
      <c r="AH285" s="19">
        <f t="shared" si="171"/>
        <v>3.5005357362125502</v>
      </c>
      <c r="AI285" s="19">
        <f t="shared" si="171"/>
        <v>4.0420704992204417</v>
      </c>
      <c r="AJ285" s="19">
        <f t="shared" si="171"/>
        <v>4.519172203051709</v>
      </c>
      <c r="AK285" s="19">
        <f t="shared" si="171"/>
        <v>4.9505051137234766</v>
      </c>
      <c r="AL285" s="19">
        <f t="shared" si="171"/>
        <v>5.3471566613639938</v>
      </c>
      <c r="AM285" s="19">
        <f t="shared" si="171"/>
        <v>5.716350920065735</v>
      </c>
      <c r="AN285" s="19">
        <f t="shared" si="171"/>
        <v>6.0631057488306617</v>
      </c>
      <c r="AO285" s="19">
        <f t="shared" si="171"/>
        <v>6.3910746202552255</v>
      </c>
      <c r="AP285" s="43">
        <f t="shared" si="162"/>
        <v>0.26400000000000001</v>
      </c>
    </row>
    <row r="286" spans="1:42" x14ac:dyDescent="0.25">
      <c r="A286" s="15">
        <v>0.26500000000000001</v>
      </c>
      <c r="B286" s="6">
        <f t="shared" si="169"/>
        <v>2.1630110975615615</v>
      </c>
      <c r="C286" s="6">
        <f t="shared" si="143"/>
        <v>0.1666630834439406</v>
      </c>
      <c r="D286" s="6">
        <f t="shared" si="163"/>
        <v>1.0815055487807808</v>
      </c>
      <c r="E286" s="6">
        <f t="shared" si="144"/>
        <v>0.88266641490429432</v>
      </c>
      <c r="F286" s="6">
        <f t="shared" si="145"/>
        <v>0.1888177465798464</v>
      </c>
      <c r="G286" s="6">
        <f t="shared" si="146"/>
        <v>0.35940887328992321</v>
      </c>
      <c r="H286" s="6">
        <f t="shared" si="147"/>
        <v>0.21220202848832137</v>
      </c>
      <c r="I286" s="6">
        <f t="shared" si="148"/>
        <v>0.35726480020681417</v>
      </c>
      <c r="J286" s="6">
        <f t="shared" si="164"/>
        <v>0.28874660107133288</v>
      </c>
      <c r="K286" s="9"/>
      <c r="L286" s="15">
        <f t="shared" si="165"/>
        <v>0.26500000000000001</v>
      </c>
      <c r="M286" s="6">
        <f t="shared" si="170"/>
        <v>0.2874355233365814</v>
      </c>
      <c r="N286" s="15">
        <f t="shared" si="149"/>
        <v>1.4321477262895685</v>
      </c>
      <c r="O286" s="15">
        <f t="shared" si="150"/>
        <v>0.77334314547450012</v>
      </c>
      <c r="P286" s="15">
        <f t="shared" si="166"/>
        <v>1.4321477262895685</v>
      </c>
      <c r="Q286" s="15">
        <f t="shared" si="167"/>
        <v>0.26500000000000001</v>
      </c>
      <c r="S286" s="28">
        <f t="shared" si="168"/>
        <v>0.26500000000000001</v>
      </c>
      <c r="T286" s="19">
        <f t="shared" si="151"/>
        <v>0.77334314547450012</v>
      </c>
      <c r="U286" s="19">
        <f t="shared" si="152"/>
        <v>1.0936723646983073</v>
      </c>
      <c r="V286" s="19">
        <f t="shared" si="153"/>
        <v>1.5466862909490002</v>
      </c>
      <c r="W286" s="19">
        <f t="shared" si="154"/>
        <v>1.8942961024914671</v>
      </c>
      <c r="X286" s="19">
        <f t="shared" si="155"/>
        <v>2.1873447293966146</v>
      </c>
      <c r="Y286" s="19">
        <f t="shared" si="156"/>
        <v>2.4455257525783565</v>
      </c>
      <c r="Z286" s="19">
        <f t="shared" si="157"/>
        <v>2.6789392392939275</v>
      </c>
      <c r="AA286" s="19">
        <f t="shared" si="158"/>
        <v>2.8935850927756577</v>
      </c>
      <c r="AB286" s="19">
        <f t="shared" si="159"/>
        <v>3.0933725818980005</v>
      </c>
      <c r="AC286" s="19">
        <f t="shared" si="160"/>
        <v>3.2810170940949219</v>
      </c>
      <c r="AD286" s="19">
        <f t="shared" si="161"/>
        <v>3.4584956864289818</v>
      </c>
      <c r="AE286" s="19">
        <f t="shared" si="171"/>
        <v>1.4321477262895685</v>
      </c>
      <c r="AF286" s="19">
        <f t="shared" si="171"/>
        <v>2.0253627378404988</v>
      </c>
      <c r="AG286" s="19">
        <f t="shared" si="171"/>
        <v>2.8642954525791371</v>
      </c>
      <c r="AH286" s="19">
        <f t="shared" si="171"/>
        <v>3.5080311656965488</v>
      </c>
      <c r="AI286" s="19">
        <f t="shared" si="171"/>
        <v>4.0507254756809976</v>
      </c>
      <c r="AJ286" s="19">
        <f t="shared" si="171"/>
        <v>4.528848760906441</v>
      </c>
      <c r="AK286" s="19">
        <f t="shared" si="171"/>
        <v>4.9611052517555576</v>
      </c>
      <c r="AL286" s="19">
        <f t="shared" si="171"/>
        <v>5.3586061190228689</v>
      </c>
      <c r="AM286" s="19">
        <f t="shared" si="171"/>
        <v>5.7285909051582742</v>
      </c>
      <c r="AN286" s="19">
        <f t="shared" si="171"/>
        <v>6.076088213521496</v>
      </c>
      <c r="AO286" s="19">
        <f t="shared" si="171"/>
        <v>6.4047593396104752</v>
      </c>
      <c r="AP286" s="43">
        <f t="shared" si="162"/>
        <v>0.26500000000000001</v>
      </c>
    </row>
    <row r="287" spans="1:42" x14ac:dyDescent="0.25">
      <c r="A287" s="15">
        <v>0.26600000000000001</v>
      </c>
      <c r="B287" s="6">
        <f t="shared" si="169"/>
        <v>2.1675400942609957</v>
      </c>
      <c r="C287" s="6">
        <f t="shared" si="143"/>
        <v>0.1675462813677781</v>
      </c>
      <c r="D287" s="6">
        <f t="shared" si="163"/>
        <v>1.0837700471304978</v>
      </c>
      <c r="E287" s="6">
        <f t="shared" si="144"/>
        <v>0.88372846508415692</v>
      </c>
      <c r="F287" s="6">
        <f t="shared" si="145"/>
        <v>0.18959022820637872</v>
      </c>
      <c r="G287" s="6">
        <f t="shared" si="146"/>
        <v>0.36079511410318937</v>
      </c>
      <c r="H287" s="6">
        <f t="shared" si="147"/>
        <v>0.21332655101077927</v>
      </c>
      <c r="I287" s="6">
        <f t="shared" si="148"/>
        <v>0.35865762052825984</v>
      </c>
      <c r="J287" s="6">
        <f t="shared" si="164"/>
        <v>0.29086993308676429</v>
      </c>
      <c r="K287" s="9"/>
      <c r="L287" s="15">
        <f t="shared" si="165"/>
        <v>0.26600000000000001</v>
      </c>
      <c r="M287" s="6">
        <f t="shared" si="170"/>
        <v>0.28804815612598622</v>
      </c>
      <c r="N287" s="15">
        <f t="shared" si="149"/>
        <v>1.4352001696556904</v>
      </c>
      <c r="O287" s="15">
        <f t="shared" si="150"/>
        <v>0.77909834267925726</v>
      </c>
      <c r="P287" s="15">
        <f t="shared" si="166"/>
        <v>1.4352001696556904</v>
      </c>
      <c r="Q287" s="15">
        <f t="shared" si="167"/>
        <v>0.26600000000000001</v>
      </c>
      <c r="S287" s="28">
        <f t="shared" si="168"/>
        <v>0.26600000000000001</v>
      </c>
      <c r="T287" s="19">
        <f t="shared" si="151"/>
        <v>0.77909834267925726</v>
      </c>
      <c r="U287" s="19">
        <f t="shared" si="152"/>
        <v>1.1018114426394068</v>
      </c>
      <c r="V287" s="19">
        <f t="shared" si="153"/>
        <v>1.5581966853585145</v>
      </c>
      <c r="W287" s="19">
        <f t="shared" si="154"/>
        <v>1.9083933990122142</v>
      </c>
      <c r="X287" s="19">
        <f t="shared" si="155"/>
        <v>2.2036228852788136</v>
      </c>
      <c r="Y287" s="19">
        <f t="shared" si="156"/>
        <v>2.4637252841288237</v>
      </c>
      <c r="Z287" s="19">
        <f t="shared" si="157"/>
        <v>2.6988758272263631</v>
      </c>
      <c r="AA287" s="19">
        <f t="shared" si="158"/>
        <v>2.915119068909179</v>
      </c>
      <c r="AB287" s="19">
        <f t="shared" si="159"/>
        <v>3.116393370717029</v>
      </c>
      <c r="AC287" s="19">
        <f t="shared" si="160"/>
        <v>3.3054343279182206</v>
      </c>
      <c r="AD287" s="19">
        <f t="shared" si="161"/>
        <v>3.4842337107764894</v>
      </c>
      <c r="AE287" s="19">
        <f t="shared" si="171"/>
        <v>1.4352001696556904</v>
      </c>
      <c r="AF287" s="19">
        <f t="shared" si="171"/>
        <v>2.0296795446472444</v>
      </c>
      <c r="AG287" s="19">
        <f t="shared" si="171"/>
        <v>2.8704003393113808</v>
      </c>
      <c r="AH287" s="19">
        <f t="shared" si="171"/>
        <v>3.515508094412291</v>
      </c>
      <c r="AI287" s="19">
        <f t="shared" si="171"/>
        <v>4.0593590892944889</v>
      </c>
      <c r="AJ287" s="19">
        <f t="shared" si="171"/>
        <v>4.5385014343720576</v>
      </c>
      <c r="AK287" s="19">
        <f t="shared" si="171"/>
        <v>4.9716792257502576</v>
      </c>
      <c r="AL287" s="19">
        <f t="shared" si="171"/>
        <v>5.3700273162914289</v>
      </c>
      <c r="AM287" s="19">
        <f t="shared" si="171"/>
        <v>5.7408006786227617</v>
      </c>
      <c r="AN287" s="19">
        <f t="shared" si="171"/>
        <v>6.0890386339417342</v>
      </c>
      <c r="AO287" s="19">
        <f t="shared" si="171"/>
        <v>6.4184102813387094</v>
      </c>
      <c r="AP287" s="43">
        <f t="shared" si="162"/>
        <v>0.26600000000000001</v>
      </c>
    </row>
    <row r="288" spans="1:42" x14ac:dyDescent="0.25">
      <c r="A288" s="15">
        <v>0.26700000000000002</v>
      </c>
      <c r="B288" s="6">
        <f t="shared" si="169"/>
        <v>2.1720636661850996</v>
      </c>
      <c r="C288" s="6">
        <f t="shared" si="143"/>
        <v>0.16843053844221623</v>
      </c>
      <c r="D288" s="6">
        <f t="shared" si="163"/>
        <v>1.0860318330925498</v>
      </c>
      <c r="E288" s="6">
        <f t="shared" si="144"/>
        <v>0.88478471957872318</v>
      </c>
      <c r="F288" s="6">
        <f t="shared" si="145"/>
        <v>0.19036329935988483</v>
      </c>
      <c r="G288" s="6">
        <f t="shared" si="146"/>
        <v>0.36218164967994243</v>
      </c>
      <c r="H288" s="6">
        <f t="shared" si="147"/>
        <v>0.2144524220856657</v>
      </c>
      <c r="I288" s="6">
        <f t="shared" si="148"/>
        <v>0.36005083116318881</v>
      </c>
      <c r="J288" s="6">
        <f t="shared" si="164"/>
        <v>0.29300060140370454</v>
      </c>
      <c r="K288" s="9"/>
      <c r="L288" s="15">
        <f t="shared" si="165"/>
        <v>0.26700000000000002</v>
      </c>
      <c r="M288" s="6">
        <f t="shared" si="170"/>
        <v>0.28865927811918357</v>
      </c>
      <c r="N288" s="15">
        <f t="shared" si="149"/>
        <v>1.4382450854784932</v>
      </c>
      <c r="O288" s="15">
        <f t="shared" si="150"/>
        <v>0.78487183707520514</v>
      </c>
      <c r="P288" s="15">
        <f t="shared" si="166"/>
        <v>1.4382450854784932</v>
      </c>
      <c r="Q288" s="15">
        <f t="shared" si="167"/>
        <v>0.26700000000000002</v>
      </c>
      <c r="S288" s="28">
        <f t="shared" si="168"/>
        <v>0.26700000000000002</v>
      </c>
      <c r="T288" s="19">
        <f t="shared" si="151"/>
        <v>0.78487183707520514</v>
      </c>
      <c r="U288" s="19">
        <f t="shared" si="152"/>
        <v>1.1099763967164413</v>
      </c>
      <c r="V288" s="19">
        <f t="shared" si="153"/>
        <v>1.5697436741504103</v>
      </c>
      <c r="W288" s="19">
        <f t="shared" si="154"/>
        <v>1.9225355143151046</v>
      </c>
      <c r="X288" s="19">
        <f t="shared" si="155"/>
        <v>2.2199527934328827</v>
      </c>
      <c r="Y288" s="19">
        <f t="shared" si="156"/>
        <v>2.4819826764782369</v>
      </c>
      <c r="Z288" s="19">
        <f t="shared" si="157"/>
        <v>2.7188757984883551</v>
      </c>
      <c r="AA288" s="19">
        <f t="shared" si="158"/>
        <v>2.9367215068632753</v>
      </c>
      <c r="AB288" s="19">
        <f t="shared" si="159"/>
        <v>3.1394873483008205</v>
      </c>
      <c r="AC288" s="19">
        <f t="shared" si="160"/>
        <v>3.3299291901493238</v>
      </c>
      <c r="AD288" s="19">
        <f t="shared" si="161"/>
        <v>3.5100535626505973</v>
      </c>
      <c r="AE288" s="19">
        <f t="shared" si="171"/>
        <v>1.4382450854784932</v>
      </c>
      <c r="AF288" s="19">
        <f t="shared" si="171"/>
        <v>2.0339857059001365</v>
      </c>
      <c r="AG288" s="19">
        <f t="shared" si="171"/>
        <v>2.8764901709569863</v>
      </c>
      <c r="AH288" s="19">
        <f t="shared" si="171"/>
        <v>3.5229665844878841</v>
      </c>
      <c r="AI288" s="19">
        <f t="shared" si="171"/>
        <v>4.067971411800273</v>
      </c>
      <c r="AJ288" s="19">
        <f t="shared" si="171"/>
        <v>4.5481303036555998</v>
      </c>
      <c r="AK288" s="19">
        <f t="shared" si="171"/>
        <v>4.9822271235699871</v>
      </c>
      <c r="AL288" s="19">
        <f t="shared" si="171"/>
        <v>5.3814203480719236</v>
      </c>
      <c r="AM288" s="19">
        <f t="shared" si="171"/>
        <v>5.7529803419139727</v>
      </c>
      <c r="AN288" s="19">
        <f t="shared" si="171"/>
        <v>6.1019571177004091</v>
      </c>
      <c r="AO288" s="19">
        <f t="shared" si="171"/>
        <v>6.4320275588698141</v>
      </c>
      <c r="AP288" s="43">
        <f t="shared" si="162"/>
        <v>0.26700000000000002</v>
      </c>
    </row>
    <row r="289" spans="1:42" x14ac:dyDescent="0.25">
      <c r="A289" s="15">
        <v>0.26800000000000002</v>
      </c>
      <c r="B289" s="6">
        <f t="shared" si="169"/>
        <v>2.1765818558390033</v>
      </c>
      <c r="C289" s="6">
        <f t="shared" si="143"/>
        <v>0.16931584888195347</v>
      </c>
      <c r="D289" s="6">
        <f t="shared" si="163"/>
        <v>1.0882909279195017</v>
      </c>
      <c r="E289" s="6">
        <f t="shared" si="144"/>
        <v>0.88583519912001685</v>
      </c>
      <c r="F289" s="6">
        <f t="shared" si="145"/>
        <v>0.19113696210102149</v>
      </c>
      <c r="G289" s="6">
        <f t="shared" si="146"/>
        <v>0.36356848105051076</v>
      </c>
      <c r="H289" s="6">
        <f t="shared" si="147"/>
        <v>0.21557963434690605</v>
      </c>
      <c r="I289" s="6">
        <f t="shared" si="148"/>
        <v>0.36144443414886646</v>
      </c>
      <c r="J289" s="6">
        <f t="shared" si="164"/>
        <v>0.29513860144386705</v>
      </c>
      <c r="K289" s="9"/>
      <c r="L289" s="15">
        <f t="shared" si="165"/>
        <v>0.26800000000000002</v>
      </c>
      <c r="M289" s="6">
        <f t="shared" si="170"/>
        <v>0.28926889435980463</v>
      </c>
      <c r="N289" s="15">
        <f t="shared" si="149"/>
        <v>1.441282498887873</v>
      </c>
      <c r="O289" s="15">
        <f t="shared" si="150"/>
        <v>0.79066358208040699</v>
      </c>
      <c r="P289" s="15">
        <f t="shared" si="166"/>
        <v>1.441282498887873</v>
      </c>
      <c r="Q289" s="15">
        <f t="shared" si="167"/>
        <v>0.26800000000000002</v>
      </c>
      <c r="S289" s="28">
        <f t="shared" si="168"/>
        <v>0.26800000000000002</v>
      </c>
      <c r="T289" s="19">
        <f t="shared" si="151"/>
        <v>0.79066358208040699</v>
      </c>
      <c r="U289" s="19">
        <f t="shared" si="152"/>
        <v>1.1181671610526045</v>
      </c>
      <c r="V289" s="19">
        <f t="shared" si="153"/>
        <v>1.581327164160814</v>
      </c>
      <c r="W289" s="19">
        <f t="shared" si="154"/>
        <v>1.9367223342981628</v>
      </c>
      <c r="X289" s="19">
        <f t="shared" si="155"/>
        <v>2.236334322105209</v>
      </c>
      <c r="Y289" s="19">
        <f t="shared" si="156"/>
        <v>2.5002977823215788</v>
      </c>
      <c r="Z289" s="19">
        <f t="shared" si="157"/>
        <v>2.7389389917153411</v>
      </c>
      <c r="AA289" s="19">
        <f t="shared" si="158"/>
        <v>2.9583922323442993</v>
      </c>
      <c r="AB289" s="19">
        <f t="shared" si="159"/>
        <v>3.162654328321628</v>
      </c>
      <c r="AC289" s="19">
        <f t="shared" si="160"/>
        <v>3.3545014831578133</v>
      </c>
      <c r="AD289" s="19">
        <f t="shared" si="161"/>
        <v>3.5359550337305499</v>
      </c>
      <c r="AE289" s="19">
        <f t="shared" si="171"/>
        <v>1.441282498887873</v>
      </c>
      <c r="AF289" s="19">
        <f t="shared" si="171"/>
        <v>2.0382812571382156</v>
      </c>
      <c r="AG289" s="19">
        <f t="shared" si="171"/>
        <v>2.8825649977757459</v>
      </c>
      <c r="AH289" s="19">
        <f t="shared" si="171"/>
        <v>3.5304066974787527</v>
      </c>
      <c r="AI289" s="19">
        <f t="shared" si="171"/>
        <v>4.0765625142764312</v>
      </c>
      <c r="AJ289" s="19">
        <f t="shared" si="171"/>
        <v>4.5577354482247783</v>
      </c>
      <c r="AK289" s="19">
        <f t="shared" si="171"/>
        <v>4.9927490322672607</v>
      </c>
      <c r="AL289" s="19">
        <f t="shared" si="171"/>
        <v>5.3927853083918151</v>
      </c>
      <c r="AM289" s="19">
        <f t="shared" si="171"/>
        <v>5.7651299955514919</v>
      </c>
      <c r="AN289" s="19">
        <f t="shared" si="171"/>
        <v>6.1148437714146464</v>
      </c>
      <c r="AO289" s="19">
        <f t="shared" si="171"/>
        <v>6.4456112845880984</v>
      </c>
      <c r="AP289" s="43">
        <f t="shared" si="162"/>
        <v>0.26800000000000002</v>
      </c>
    </row>
    <row r="290" spans="1:42" x14ac:dyDescent="0.25">
      <c r="A290" s="15">
        <v>0.26900000000000002</v>
      </c>
      <c r="B290" s="6">
        <f t="shared" si="169"/>
        <v>2.1810947053658833</v>
      </c>
      <c r="C290" s="6">
        <f t="shared" si="143"/>
        <v>0.17020220692231436</v>
      </c>
      <c r="D290" s="6">
        <f t="shared" si="163"/>
        <v>1.0905473526829417</v>
      </c>
      <c r="E290" s="6">
        <f t="shared" si="144"/>
        <v>0.88687992422875372</v>
      </c>
      <c r="F290" s="6">
        <f t="shared" si="145"/>
        <v>0.19191121850043585</v>
      </c>
      <c r="G290" s="6">
        <f t="shared" si="146"/>
        <v>0.36495560925021797</v>
      </c>
      <c r="H290" s="6">
        <f t="shared" si="147"/>
        <v>0.21670818045468751</v>
      </c>
      <c r="I290" s="6">
        <f t="shared" si="148"/>
        <v>0.36283843153408796</v>
      </c>
      <c r="J290" s="6">
        <f t="shared" si="164"/>
        <v>0.29728392863648678</v>
      </c>
      <c r="K290" s="9"/>
      <c r="L290" s="15">
        <f t="shared" si="165"/>
        <v>0.26900000000000002</v>
      </c>
      <c r="M290" s="6">
        <f t="shared" si="170"/>
        <v>0.28987700984511655</v>
      </c>
      <c r="N290" s="15">
        <f t="shared" si="149"/>
        <v>1.4443124347827176</v>
      </c>
      <c r="O290" s="15">
        <f t="shared" si="150"/>
        <v>0.79647353098856566</v>
      </c>
      <c r="P290" s="15">
        <f t="shared" si="166"/>
        <v>1.4443124347827176</v>
      </c>
      <c r="Q290" s="15">
        <f t="shared" si="167"/>
        <v>0.26900000000000002</v>
      </c>
      <c r="S290" s="28">
        <f t="shared" si="168"/>
        <v>0.26900000000000002</v>
      </c>
      <c r="T290" s="19">
        <f t="shared" si="151"/>
        <v>0.79647353098856566</v>
      </c>
      <c r="U290" s="19">
        <f t="shared" si="152"/>
        <v>1.1263836695952174</v>
      </c>
      <c r="V290" s="19">
        <f t="shared" si="153"/>
        <v>1.5929470619771313</v>
      </c>
      <c r="W290" s="19">
        <f t="shared" si="154"/>
        <v>1.9509537445547913</v>
      </c>
      <c r="X290" s="19">
        <f t="shared" si="155"/>
        <v>2.2527673391904348</v>
      </c>
      <c r="Y290" s="19">
        <f t="shared" si="156"/>
        <v>2.5186704539605689</v>
      </c>
      <c r="Z290" s="19">
        <f t="shared" si="157"/>
        <v>2.7590652451119615</v>
      </c>
      <c r="AA290" s="19">
        <f t="shared" si="158"/>
        <v>2.9801310705932909</v>
      </c>
      <c r="AB290" s="19">
        <f t="shared" si="159"/>
        <v>3.1858941239542626</v>
      </c>
      <c r="AC290" s="19">
        <f t="shared" si="160"/>
        <v>3.3791510087856516</v>
      </c>
      <c r="AD290" s="19">
        <f t="shared" si="161"/>
        <v>3.5619379151394361</v>
      </c>
      <c r="AE290" s="19">
        <f t="shared" si="171"/>
        <v>1.4443124347827176</v>
      </c>
      <c r="AF290" s="19">
        <f t="shared" si="171"/>
        <v>2.0425662335738259</v>
      </c>
      <c r="AG290" s="19">
        <f t="shared" si="171"/>
        <v>2.8886248695654353</v>
      </c>
      <c r="AH290" s="19">
        <f t="shared" si="171"/>
        <v>3.5378284943744647</v>
      </c>
      <c r="AI290" s="19">
        <f t="shared" si="171"/>
        <v>4.0851324671476519</v>
      </c>
      <c r="AJ290" s="19">
        <f t="shared" si="171"/>
        <v>4.5673169468167876</v>
      </c>
      <c r="AK290" s="19">
        <f t="shared" si="171"/>
        <v>5.0032450380943558</v>
      </c>
      <c r="AL290" s="19">
        <f t="shared" si="171"/>
        <v>5.4041222904142128</v>
      </c>
      <c r="AM290" s="19">
        <f t="shared" si="171"/>
        <v>5.7772497391308706</v>
      </c>
      <c r="AN290" s="19">
        <f t="shared" si="171"/>
        <v>6.127698700721476</v>
      </c>
      <c r="AO290" s="19">
        <f t="shared" si="171"/>
        <v>6.4591615698447766</v>
      </c>
      <c r="AP290" s="43">
        <f t="shared" si="162"/>
        <v>0.26900000000000002</v>
      </c>
    </row>
    <row r="291" spans="1:42" x14ac:dyDescent="0.25">
      <c r="A291" s="15">
        <v>0.27</v>
      </c>
      <c r="B291" s="6">
        <f t="shared" si="169"/>
        <v>2.1856022565518884</v>
      </c>
      <c r="C291" s="6">
        <f t="shared" si="143"/>
        <v>0.17108960681903973</v>
      </c>
      <c r="D291" s="6">
        <f t="shared" si="163"/>
        <v>1.0928011282759442</v>
      </c>
      <c r="E291" s="6">
        <f t="shared" si="144"/>
        <v>0.88791891521692456</v>
      </c>
      <c r="F291" s="6">
        <f t="shared" si="145"/>
        <v>0.19268607063882787</v>
      </c>
      <c r="G291" s="6">
        <f t="shared" si="146"/>
        <v>0.36634303531941392</v>
      </c>
      <c r="H291" s="6">
        <f t="shared" si="147"/>
        <v>0.21783805309519214</v>
      </c>
      <c r="I291" s="6">
        <f t="shared" si="148"/>
        <v>0.36423282537922425</v>
      </c>
      <c r="J291" s="6">
        <f t="shared" si="164"/>
        <v>0.29943657841839122</v>
      </c>
      <c r="K291" s="9"/>
      <c r="L291" s="15">
        <f t="shared" si="165"/>
        <v>0.27</v>
      </c>
      <c r="M291" s="6">
        <f t="shared" si="170"/>
        <v>0.29048362952657253</v>
      </c>
      <c r="N291" s="15">
        <f t="shared" si="149"/>
        <v>1.4473349178336465</v>
      </c>
      <c r="O291" s="15">
        <f t="shared" si="150"/>
        <v>0.80230163696950751</v>
      </c>
      <c r="P291" s="15">
        <f t="shared" si="166"/>
        <v>1.4473349178336465</v>
      </c>
      <c r="Q291" s="15">
        <f t="shared" si="167"/>
        <v>0.27</v>
      </c>
      <c r="S291" s="28">
        <f t="shared" si="168"/>
        <v>0.27</v>
      </c>
      <c r="T291" s="19">
        <f t="shared" si="151"/>
        <v>0.80230163696950751</v>
      </c>
      <c r="U291" s="19">
        <f t="shared" si="152"/>
        <v>1.1346258561164129</v>
      </c>
      <c r="V291" s="19">
        <f t="shared" si="153"/>
        <v>1.604603273939015</v>
      </c>
      <c r="W291" s="19">
        <f t="shared" si="154"/>
        <v>1.9652296303749619</v>
      </c>
      <c r="X291" s="19">
        <f t="shared" si="155"/>
        <v>2.2692517122328257</v>
      </c>
      <c r="Y291" s="19">
        <f t="shared" si="156"/>
        <v>2.5371005433051943</v>
      </c>
      <c r="Z291" s="19">
        <f t="shared" si="157"/>
        <v>2.7792543964537355</v>
      </c>
      <c r="AA291" s="19">
        <f t="shared" si="158"/>
        <v>3.0019378463877824</v>
      </c>
      <c r="AB291" s="19">
        <f t="shared" si="159"/>
        <v>3.2092065478780301</v>
      </c>
      <c r="AC291" s="19">
        <f t="shared" si="160"/>
        <v>3.4038775683492379</v>
      </c>
      <c r="AD291" s="19">
        <f t="shared" si="161"/>
        <v>3.5880019974463542</v>
      </c>
      <c r="AE291" s="19">
        <f t="shared" si="171"/>
        <v>1.4473349178336465</v>
      </c>
      <c r="AF291" s="19">
        <f t="shared" si="171"/>
        <v>2.0468406700964921</v>
      </c>
      <c r="AG291" s="19">
        <f t="shared" si="171"/>
        <v>2.8946698356672931</v>
      </c>
      <c r="AH291" s="19">
        <f t="shared" si="171"/>
        <v>3.545232035605451</v>
      </c>
      <c r="AI291" s="19">
        <f t="shared" si="171"/>
        <v>4.0936813401929841</v>
      </c>
      <c r="AJ291" s="19">
        <f t="shared" si="171"/>
        <v>4.5768748774469765</v>
      </c>
      <c r="AK291" s="19">
        <f t="shared" si="171"/>
        <v>5.0137152265128044</v>
      </c>
      <c r="AL291" s="19">
        <f t="shared" si="171"/>
        <v>5.4154313864481187</v>
      </c>
      <c r="AM291" s="19">
        <f t="shared" si="171"/>
        <v>5.7893396713345862</v>
      </c>
      <c r="AN291" s="19">
        <f t="shared" si="171"/>
        <v>6.1405220102894758</v>
      </c>
      <c r="AO291" s="19">
        <f t="shared" si="171"/>
        <v>6.4726785249702115</v>
      </c>
      <c r="AP291" s="43">
        <f t="shared" si="162"/>
        <v>0.27</v>
      </c>
    </row>
    <row r="292" spans="1:42" x14ac:dyDescent="0.25">
      <c r="A292" s="15">
        <v>0.27100000000000002</v>
      </c>
      <c r="B292" s="6">
        <f t="shared" si="169"/>
        <v>2.1901045508309771</v>
      </c>
      <c r="C292" s="6">
        <f t="shared" si="143"/>
        <v>0.17197804284807894</v>
      </c>
      <c r="D292" s="6">
        <f t="shared" si="163"/>
        <v>1.0950522754154886</v>
      </c>
      <c r="E292" s="6">
        <f t="shared" si="144"/>
        <v>0.88895219219033372</v>
      </c>
      <c r="F292" s="6">
        <f t="shared" si="145"/>
        <v>0.19346152060701222</v>
      </c>
      <c r="G292" s="6">
        <f t="shared" si="146"/>
        <v>0.36773076030350615</v>
      </c>
      <c r="H292" s="6">
        <f t="shared" si="147"/>
        <v>0.21896924498033235</v>
      </c>
      <c r="I292" s="6">
        <f t="shared" si="148"/>
        <v>0.36562761775626812</v>
      </c>
      <c r="J292" s="6">
        <f t="shared" si="164"/>
        <v>0.30159654623406917</v>
      </c>
      <c r="K292" s="9"/>
      <c r="L292" s="15">
        <f t="shared" si="165"/>
        <v>0.27100000000000002</v>
      </c>
      <c r="M292" s="6">
        <f t="shared" si="170"/>
        <v>0.29108875831035352</v>
      </c>
      <c r="N292" s="15">
        <f t="shared" si="149"/>
        <v>1.4503499724857103</v>
      </c>
      <c r="O292" s="15">
        <f t="shared" si="150"/>
        <v>0.80814785306965864</v>
      </c>
      <c r="P292" s="15">
        <f t="shared" si="166"/>
        <v>1.4503499724857103</v>
      </c>
      <c r="Q292" s="15">
        <f t="shared" si="167"/>
        <v>0.27100000000000002</v>
      </c>
      <c r="S292" s="28">
        <f t="shared" si="168"/>
        <v>0.27100000000000002</v>
      </c>
      <c r="T292" s="19">
        <f t="shared" si="151"/>
        <v>0.80814785306965864</v>
      </c>
      <c r="U292" s="19">
        <f t="shared" si="152"/>
        <v>1.1428936542138106</v>
      </c>
      <c r="V292" s="19">
        <f t="shared" si="153"/>
        <v>1.6162957061393173</v>
      </c>
      <c r="W292" s="19">
        <f t="shared" si="154"/>
        <v>1.9795498767463759</v>
      </c>
      <c r="X292" s="19">
        <f t="shared" si="155"/>
        <v>2.2857873084276212</v>
      </c>
      <c r="Y292" s="19">
        <f t="shared" si="156"/>
        <v>2.5555879018752194</v>
      </c>
      <c r="Z292" s="19">
        <f t="shared" si="157"/>
        <v>2.7995062830887134</v>
      </c>
      <c r="AA292" s="19">
        <f t="shared" si="158"/>
        <v>3.0238123840435907</v>
      </c>
      <c r="AB292" s="19">
        <f t="shared" si="159"/>
        <v>3.2325914122786346</v>
      </c>
      <c r="AC292" s="19">
        <f t="shared" si="160"/>
        <v>3.4286809626414319</v>
      </c>
      <c r="AD292" s="19">
        <f t="shared" si="161"/>
        <v>3.6141470706685372</v>
      </c>
      <c r="AE292" s="19">
        <f t="shared" ref="AE292:AO301" si="172">$M292*AE$21^0.5/RMannings_n*(Diameter/1000)^(2/3)</f>
        <v>1.4503499724857103</v>
      </c>
      <c r="AF292" s="19">
        <f t="shared" si="172"/>
        <v>2.0511046012767369</v>
      </c>
      <c r="AG292" s="19">
        <f t="shared" si="172"/>
        <v>2.9006999449714206</v>
      </c>
      <c r="AH292" s="19">
        <f t="shared" si="172"/>
        <v>3.552617381049612</v>
      </c>
      <c r="AI292" s="19">
        <f t="shared" si="172"/>
        <v>4.1022092025534738</v>
      </c>
      <c r="AJ292" s="19">
        <f t="shared" si="172"/>
        <v>4.5864093174173854</v>
      </c>
      <c r="AK292" s="19">
        <f t="shared" si="172"/>
        <v>5.0241596822027468</v>
      </c>
      <c r="AL292" s="19">
        <f t="shared" si="172"/>
        <v>5.426712687958541</v>
      </c>
      <c r="AM292" s="19">
        <f t="shared" si="172"/>
        <v>5.8013998899428412</v>
      </c>
      <c r="AN292" s="19">
        <f t="shared" si="172"/>
        <v>6.1533138038302102</v>
      </c>
      <c r="AO292" s="19">
        <f t="shared" si="172"/>
        <v>6.4861622592859947</v>
      </c>
      <c r="AP292" s="43">
        <f t="shared" si="162"/>
        <v>0.27100000000000002</v>
      </c>
    </row>
    <row r="293" spans="1:42" x14ac:dyDescent="0.25">
      <c r="A293" s="15">
        <v>0.27200000000000002</v>
      </c>
      <c r="B293" s="6">
        <f t="shared" si="169"/>
        <v>2.1946016292896804</v>
      </c>
      <c r="C293" s="6">
        <f t="shared" si="143"/>
        <v>0.17286750930538508</v>
      </c>
      <c r="D293" s="6">
        <f t="shared" si="163"/>
        <v>1.0973008146448402</v>
      </c>
      <c r="E293" s="6">
        <f t="shared" si="144"/>
        <v>0.88997977505109627</v>
      </c>
      <c r="F293" s="6">
        <f t="shared" si="145"/>
        <v>0.19423757050598175</v>
      </c>
      <c r="G293" s="6">
        <f t="shared" si="146"/>
        <v>0.36911878525299091</v>
      </c>
      <c r="H293" s="6">
        <f t="shared" si="147"/>
        <v>0.22010174884749001</v>
      </c>
      <c r="I293" s="6">
        <f t="shared" si="148"/>
        <v>0.36702281074888038</v>
      </c>
      <c r="J293" s="6">
        <f t="shared" si="164"/>
        <v>0.30376382753574266</v>
      </c>
      <c r="K293" s="9"/>
      <c r="L293" s="15">
        <f t="shared" si="165"/>
        <v>0.27200000000000002</v>
      </c>
      <c r="M293" s="6">
        <f t="shared" si="170"/>
        <v>0.29169240105790084</v>
      </c>
      <c r="N293" s="15">
        <f t="shared" si="149"/>
        <v>1.4533576229610439</v>
      </c>
      <c r="O293" s="15">
        <f t="shared" si="150"/>
        <v>0.81401213221251678</v>
      </c>
      <c r="P293" s="15">
        <f t="shared" si="166"/>
        <v>1.4533576229610439</v>
      </c>
      <c r="Q293" s="15">
        <f t="shared" si="167"/>
        <v>0.27200000000000002</v>
      </c>
      <c r="S293" s="28">
        <f t="shared" si="168"/>
        <v>0.27200000000000002</v>
      </c>
      <c r="T293" s="19">
        <f t="shared" si="151"/>
        <v>0.81401213221251678</v>
      </c>
      <c r="U293" s="19">
        <f t="shared" si="152"/>
        <v>1.1511869973111821</v>
      </c>
      <c r="V293" s="19">
        <f t="shared" si="153"/>
        <v>1.6280242644250336</v>
      </c>
      <c r="W293" s="19">
        <f t="shared" si="154"/>
        <v>1.9939143683556242</v>
      </c>
      <c r="X293" s="19">
        <f t="shared" si="155"/>
        <v>2.3023739946223643</v>
      </c>
      <c r="Y293" s="19">
        <f t="shared" si="156"/>
        <v>2.5741323808016707</v>
      </c>
      <c r="Z293" s="19">
        <f t="shared" si="157"/>
        <v>2.8198207419391075</v>
      </c>
      <c r="AA293" s="19">
        <f t="shared" si="158"/>
        <v>3.0457545074165702</v>
      </c>
      <c r="AB293" s="19">
        <f t="shared" si="159"/>
        <v>3.2560485288500671</v>
      </c>
      <c r="AC293" s="19">
        <f t="shared" si="160"/>
        <v>3.4535609919335459</v>
      </c>
      <c r="AD293" s="19">
        <f t="shared" si="161"/>
        <v>3.6403729242734673</v>
      </c>
      <c r="AE293" s="19">
        <f t="shared" si="172"/>
        <v>1.4533576229610439</v>
      </c>
      <c r="AF293" s="19">
        <f t="shared" si="172"/>
        <v>2.0553580613698315</v>
      </c>
      <c r="AG293" s="19">
        <f t="shared" si="172"/>
        <v>2.9067152459220877</v>
      </c>
      <c r="AH293" s="19">
        <f t="shared" si="172"/>
        <v>3.5599845900388183</v>
      </c>
      <c r="AI293" s="19">
        <f t="shared" si="172"/>
        <v>4.1107161227396629</v>
      </c>
      <c r="AJ293" s="19">
        <f t="shared" si="172"/>
        <v>4.595920343325127</v>
      </c>
      <c r="AK293" s="19">
        <f t="shared" si="172"/>
        <v>5.0345784890721212</v>
      </c>
      <c r="AL293" s="19">
        <f t="shared" si="172"/>
        <v>5.4379662855764073</v>
      </c>
      <c r="AM293" s="19">
        <f t="shared" si="172"/>
        <v>5.8134304918441755</v>
      </c>
      <c r="AN293" s="19">
        <f t="shared" si="172"/>
        <v>6.1660741841094939</v>
      </c>
      <c r="AO293" s="19">
        <f t="shared" si="172"/>
        <v>6.4996128811168061</v>
      </c>
      <c r="AP293" s="43">
        <f t="shared" si="162"/>
        <v>0.27200000000000002</v>
      </c>
    </row>
    <row r="294" spans="1:42" x14ac:dyDescent="0.25">
      <c r="A294" s="15">
        <v>0.27300000000000002</v>
      </c>
      <c r="B294" s="6">
        <f t="shared" si="169"/>
        <v>2.1990935326717862</v>
      </c>
      <c r="C294" s="6">
        <f t="shared" si="143"/>
        <v>0.17375800050671272</v>
      </c>
      <c r="D294" s="6">
        <f t="shared" si="163"/>
        <v>1.0995467663358931</v>
      </c>
      <c r="E294" s="6">
        <f t="shared" si="144"/>
        <v>0.89100168350009301</v>
      </c>
      <c r="F294" s="6">
        <f t="shared" si="145"/>
        <v>0.19501422244697092</v>
      </c>
      <c r="G294" s="6">
        <f t="shared" si="146"/>
        <v>0.37050711122348545</v>
      </c>
      <c r="H294" s="6">
        <f t="shared" si="147"/>
        <v>0.22123555745925907</v>
      </c>
      <c r="I294" s="6">
        <f t="shared" si="148"/>
        <v>0.36841840645243684</v>
      </c>
      <c r="J294" s="6">
        <f t="shared" si="164"/>
        <v>0.30593841778343855</v>
      </c>
      <c r="K294" s="9"/>
      <c r="L294" s="15">
        <f t="shared" si="165"/>
        <v>0.27300000000000002</v>
      </c>
      <c r="M294" s="6">
        <f t="shared" si="170"/>
        <v>0.2922945625864411</v>
      </c>
      <c r="N294" s="15">
        <f t="shared" si="149"/>
        <v>1.4563578932614833</v>
      </c>
      <c r="O294" s="15">
        <f t="shared" si="150"/>
        <v>0.81989442719911987</v>
      </c>
      <c r="P294" s="15">
        <f t="shared" si="166"/>
        <v>1.4563578932614833</v>
      </c>
      <c r="Q294" s="15">
        <f t="shared" si="167"/>
        <v>0.27300000000000002</v>
      </c>
      <c r="S294" s="28">
        <f t="shared" si="168"/>
        <v>0.27300000000000002</v>
      </c>
      <c r="T294" s="19">
        <f t="shared" si="151"/>
        <v>0.81989442719911987</v>
      </c>
      <c r="U294" s="19">
        <f t="shared" si="152"/>
        <v>1.1595058186591154</v>
      </c>
      <c r="V294" s="19">
        <f t="shared" si="153"/>
        <v>1.6397888543982397</v>
      </c>
      <c r="W294" s="19">
        <f t="shared" si="154"/>
        <v>2.0083229895893333</v>
      </c>
      <c r="X294" s="19">
        <f t="shared" si="155"/>
        <v>2.3190116373182308</v>
      </c>
      <c r="Y294" s="19">
        <f t="shared" si="156"/>
        <v>2.5927338308283265</v>
      </c>
      <c r="Z294" s="19">
        <f t="shared" si="157"/>
        <v>2.8401976095029151</v>
      </c>
      <c r="AA294" s="19">
        <f t="shared" si="158"/>
        <v>3.0677640399043762</v>
      </c>
      <c r="AB294" s="19">
        <f t="shared" si="159"/>
        <v>3.2795777087964795</v>
      </c>
      <c r="AC294" s="19">
        <f t="shared" si="160"/>
        <v>3.4785174559773466</v>
      </c>
      <c r="AD294" s="19">
        <f t="shared" si="161"/>
        <v>3.6666793471809687</v>
      </c>
      <c r="AE294" s="19">
        <f t="shared" si="172"/>
        <v>1.4563578932614833</v>
      </c>
      <c r="AF294" s="19">
        <f t="shared" si="172"/>
        <v>2.0596010843194978</v>
      </c>
      <c r="AG294" s="19">
        <f t="shared" si="172"/>
        <v>2.9127157865229667</v>
      </c>
      <c r="AH294" s="19">
        <f t="shared" si="172"/>
        <v>3.5673337213653218</v>
      </c>
      <c r="AI294" s="19">
        <f t="shared" si="172"/>
        <v>4.1192021686389957</v>
      </c>
      <c r="AJ294" s="19">
        <f t="shared" si="172"/>
        <v>4.6054080310706738</v>
      </c>
      <c r="AK294" s="19">
        <f t="shared" si="172"/>
        <v>5.044971730265722</v>
      </c>
      <c r="AL294" s="19">
        <f t="shared" si="172"/>
        <v>5.4491922691083641</v>
      </c>
      <c r="AM294" s="19">
        <f t="shared" si="172"/>
        <v>5.8254315730459334</v>
      </c>
      <c r="AN294" s="19">
        <f t="shared" si="172"/>
        <v>6.1788032529584935</v>
      </c>
      <c r="AO294" s="19">
        <f t="shared" si="172"/>
        <v>6.5130304978021183</v>
      </c>
      <c r="AP294" s="43">
        <f t="shared" si="162"/>
        <v>0.27300000000000002</v>
      </c>
    </row>
    <row r="295" spans="1:42" x14ac:dyDescent="0.25">
      <c r="A295" s="15">
        <v>0.27400000000000002</v>
      </c>
      <c r="B295" s="6">
        <f t="shared" si="169"/>
        <v>2.2035803013829445</v>
      </c>
      <c r="C295" s="6">
        <f t="shared" si="143"/>
        <v>0.17464951078741758</v>
      </c>
      <c r="D295" s="6">
        <f t="shared" si="163"/>
        <v>1.1017901506914722</v>
      </c>
      <c r="E295" s="6">
        <f t="shared" si="144"/>
        <v>0.89201793703938492</v>
      </c>
      <c r="F295" s="6">
        <f t="shared" si="145"/>
        <v>0.19579147855151971</v>
      </c>
      <c r="G295" s="6">
        <f t="shared" si="146"/>
        <v>0.37189573927575986</v>
      </c>
      <c r="H295" s="6">
        <f t="shared" si="147"/>
        <v>0.22237066360319047</v>
      </c>
      <c r="I295" s="6">
        <f t="shared" si="148"/>
        <v>0.36981440697407481</v>
      </c>
      <c r="J295" s="6">
        <f t="shared" si="164"/>
        <v>0.30812031244505994</v>
      </c>
      <c r="K295" s="9"/>
      <c r="L295" s="15">
        <f t="shared" si="165"/>
        <v>0.27400000000000002</v>
      </c>
      <c r="M295" s="6">
        <f t="shared" si="170"/>
        <v>0.29289524766950142</v>
      </c>
      <c r="N295" s="15">
        <f t="shared" si="149"/>
        <v>1.459350807171131</v>
      </c>
      <c r="O295" s="15">
        <f t="shared" si="150"/>
        <v>0.82579469070850164</v>
      </c>
      <c r="P295" s="15">
        <f t="shared" si="166"/>
        <v>1.459350807171131</v>
      </c>
      <c r="Q295" s="15">
        <f t="shared" si="167"/>
        <v>0.27400000000000002</v>
      </c>
      <c r="S295" s="28">
        <f t="shared" si="168"/>
        <v>0.27400000000000002</v>
      </c>
      <c r="T295" s="19">
        <f t="shared" si="151"/>
        <v>0.82579469070850164</v>
      </c>
      <c r="U295" s="19">
        <f t="shared" si="152"/>
        <v>1.1678500513356584</v>
      </c>
      <c r="V295" s="19">
        <f t="shared" si="153"/>
        <v>1.6515893814170033</v>
      </c>
      <c r="W295" s="19">
        <f t="shared" si="154"/>
        <v>2.0227756245352819</v>
      </c>
      <c r="X295" s="19">
        <f t="shared" si="155"/>
        <v>2.3357001026713169</v>
      </c>
      <c r="Y295" s="19">
        <f t="shared" si="156"/>
        <v>2.6113921023131508</v>
      </c>
      <c r="Z295" s="19">
        <f t="shared" si="157"/>
        <v>2.8606367218555033</v>
      </c>
      <c r="AA295" s="19">
        <f t="shared" si="158"/>
        <v>3.0898408044481678</v>
      </c>
      <c r="AB295" s="19">
        <f t="shared" si="159"/>
        <v>3.3031787628340066</v>
      </c>
      <c r="AC295" s="19">
        <f t="shared" si="160"/>
        <v>3.5035501540069749</v>
      </c>
      <c r="AD295" s="19">
        <f t="shared" si="161"/>
        <v>3.6930661277652468</v>
      </c>
      <c r="AE295" s="19">
        <f t="shared" si="172"/>
        <v>1.459350807171131</v>
      </c>
      <c r="AF295" s="19">
        <f t="shared" si="172"/>
        <v>2.0638337037615369</v>
      </c>
      <c r="AG295" s="19">
        <f t="shared" si="172"/>
        <v>2.9187016143422619</v>
      </c>
      <c r="AH295" s="19">
        <f t="shared" si="172"/>
        <v>3.5746648332880371</v>
      </c>
      <c r="AI295" s="19">
        <f t="shared" si="172"/>
        <v>4.1276674075230737</v>
      </c>
      <c r="AJ295" s="19">
        <f t="shared" si="172"/>
        <v>4.6148724558659593</v>
      </c>
      <c r="AK295" s="19">
        <f t="shared" si="172"/>
        <v>5.0553394881741012</v>
      </c>
      <c r="AL295" s="19">
        <f t="shared" si="172"/>
        <v>5.4603907275463763</v>
      </c>
      <c r="AM295" s="19">
        <f t="shared" si="172"/>
        <v>5.8374032286845239</v>
      </c>
      <c r="AN295" s="19">
        <f t="shared" si="172"/>
        <v>6.1915011112846097</v>
      </c>
      <c r="AO295" s="19">
        <f t="shared" si="172"/>
        <v>6.5264152157076714</v>
      </c>
      <c r="AP295" s="43">
        <f t="shared" si="162"/>
        <v>0.27400000000000002</v>
      </c>
    </row>
    <row r="296" spans="1:42" x14ac:dyDescent="0.25">
      <c r="A296" s="15">
        <v>0.27500000000000002</v>
      </c>
      <c r="B296" s="6">
        <f t="shared" si="169"/>
        <v>2.2080619754952004</v>
      </c>
      <c r="C296" s="6">
        <f t="shared" si="143"/>
        <v>0.17554203450225897</v>
      </c>
      <c r="D296" s="6">
        <f t="shared" si="163"/>
        <v>1.1040309877476002</v>
      </c>
      <c r="E296" s="6">
        <f t="shared" si="144"/>
        <v>0.89302855497458755</v>
      </c>
      <c r="F296" s="6">
        <f t="shared" si="145"/>
        <v>0.19656934095153797</v>
      </c>
      <c r="G296" s="6">
        <f t="shared" si="146"/>
        <v>0.37328467047576902</v>
      </c>
      <c r="H296" s="6">
        <f t="shared" si="147"/>
        <v>0.22350706009154045</v>
      </c>
      <c r="I296" s="6">
        <f t="shared" si="148"/>
        <v>0.3712108144327399</v>
      </c>
      <c r="J296" s="6">
        <f t="shared" si="164"/>
        <v>0.31030950699645893</v>
      </c>
      <c r="K296" s="9"/>
      <c r="L296" s="15">
        <f t="shared" si="165"/>
        <v>0.27500000000000002</v>
      </c>
      <c r="M296" s="6">
        <f t="shared" si="170"/>
        <v>0.29349446103741805</v>
      </c>
      <c r="N296" s="15">
        <f t="shared" si="149"/>
        <v>1.4623363882588909</v>
      </c>
      <c r="O296" s="15">
        <f t="shared" si="150"/>
        <v>0.8317128752981493</v>
      </c>
      <c r="P296" s="15">
        <f t="shared" si="166"/>
        <v>1.4623363882588909</v>
      </c>
      <c r="Q296" s="15">
        <f t="shared" si="167"/>
        <v>0.27500000000000002</v>
      </c>
      <c r="S296" s="28">
        <f t="shared" si="168"/>
        <v>0.27500000000000002</v>
      </c>
      <c r="T296" s="19">
        <f t="shared" si="151"/>
        <v>0.8317128752981493</v>
      </c>
      <c r="U296" s="19">
        <f t="shared" si="152"/>
        <v>1.1762196282469657</v>
      </c>
      <c r="V296" s="19">
        <f t="shared" si="153"/>
        <v>1.6634257505962986</v>
      </c>
      <c r="W296" s="19">
        <f t="shared" si="154"/>
        <v>2.0372721569835215</v>
      </c>
      <c r="X296" s="19">
        <f t="shared" si="155"/>
        <v>2.3524392564939314</v>
      </c>
      <c r="Y296" s="19">
        <f t="shared" si="156"/>
        <v>2.6301070452297468</v>
      </c>
      <c r="Z296" s="19">
        <f t="shared" si="157"/>
        <v>2.8811379146511853</v>
      </c>
      <c r="AA296" s="19">
        <f t="shared" si="158"/>
        <v>3.1119846235343145</v>
      </c>
      <c r="AB296" s="19">
        <f t="shared" si="159"/>
        <v>3.3268515011925972</v>
      </c>
      <c r="AC296" s="19">
        <f t="shared" si="160"/>
        <v>3.5286588847408962</v>
      </c>
      <c r="AD296" s="19">
        <f t="shared" si="161"/>
        <v>3.7195330538569347</v>
      </c>
      <c r="AE296" s="19">
        <f t="shared" si="172"/>
        <v>1.4623363882588909</v>
      </c>
      <c r="AF296" s="19">
        <f t="shared" si="172"/>
        <v>2.0680559530274119</v>
      </c>
      <c r="AG296" s="19">
        <f t="shared" si="172"/>
        <v>2.9246727765177818</v>
      </c>
      <c r="AH296" s="19">
        <f t="shared" si="172"/>
        <v>3.5819779835387529</v>
      </c>
      <c r="AI296" s="19">
        <f t="shared" si="172"/>
        <v>4.1361119060548237</v>
      </c>
      <c r="AJ296" s="19">
        <f t="shared" si="172"/>
        <v>4.6243136922424046</v>
      </c>
      <c r="AK296" s="19">
        <f t="shared" si="172"/>
        <v>5.0656818444423353</v>
      </c>
      <c r="AL296" s="19">
        <f t="shared" si="172"/>
        <v>5.4715617490772059</v>
      </c>
      <c r="AM296" s="19">
        <f t="shared" si="172"/>
        <v>5.8493455530355636</v>
      </c>
      <c r="AN296" s="19">
        <f t="shared" si="172"/>
        <v>6.2041678590822347</v>
      </c>
      <c r="AO296" s="19">
        <f t="shared" si="172"/>
        <v>6.5397671402368109</v>
      </c>
      <c r="AP296" s="43">
        <f t="shared" si="162"/>
        <v>0.27500000000000002</v>
      </c>
    </row>
    <row r="297" spans="1:42" x14ac:dyDescent="0.25">
      <c r="A297" s="15">
        <v>0.27600000000000002</v>
      </c>
      <c r="B297" s="6">
        <f t="shared" si="169"/>
        <v>2.2125385947514551</v>
      </c>
      <c r="C297" s="6">
        <f t="shared" si="143"/>
        <v>0.17643556602520466</v>
      </c>
      <c r="D297" s="6">
        <f t="shared" si="163"/>
        <v>1.1062692973757275</v>
      </c>
      <c r="E297" s="6">
        <f t="shared" si="144"/>
        <v>0.89403355641720739</v>
      </c>
      <c r="F297" s="6">
        <f t="shared" si="145"/>
        <v>0.19734781178937058</v>
      </c>
      <c r="G297" s="6">
        <f t="shared" si="146"/>
        <v>0.3746739058946853</v>
      </c>
      <c r="H297" s="6">
        <f t="shared" si="147"/>
        <v>0.22464473976102234</v>
      </c>
      <c r="I297" s="6">
        <f t="shared" si="148"/>
        <v>0.37260763095923338</v>
      </c>
      <c r="J297" s="6">
        <f t="shared" si="164"/>
        <v>0.31250599692151043</v>
      </c>
      <c r="K297" s="9"/>
      <c r="L297" s="15">
        <f t="shared" si="165"/>
        <v>0.27600000000000002</v>
      </c>
      <c r="M297" s="6">
        <f t="shared" si="170"/>
        <v>0.29409220737783581</v>
      </c>
      <c r="N297" s="15">
        <f t="shared" si="149"/>
        <v>1.4653146598809577</v>
      </c>
      <c r="O297" s="15">
        <f t="shared" si="150"/>
        <v>0.83764893340445157</v>
      </c>
      <c r="P297" s="15">
        <f t="shared" si="166"/>
        <v>1.4653146598809577</v>
      </c>
      <c r="Q297" s="15">
        <f t="shared" si="167"/>
        <v>0.27600000000000002</v>
      </c>
      <c r="S297" s="28">
        <f t="shared" si="168"/>
        <v>0.27600000000000002</v>
      </c>
      <c r="T297" s="19">
        <f t="shared" si="151"/>
        <v>0.83764893340445157</v>
      </c>
      <c r="U297" s="19">
        <f t="shared" si="152"/>
        <v>1.184614482127933</v>
      </c>
      <c r="V297" s="19">
        <f t="shared" si="153"/>
        <v>1.6752978668089031</v>
      </c>
      <c r="W297" s="19">
        <f t="shared" si="154"/>
        <v>2.0518124704274734</v>
      </c>
      <c r="X297" s="19">
        <f t="shared" si="155"/>
        <v>2.3692289642558659</v>
      </c>
      <c r="Y297" s="19">
        <f t="shared" si="156"/>
        <v>2.6488785091687679</v>
      </c>
      <c r="Z297" s="19">
        <f t="shared" si="157"/>
        <v>2.9017010231247777</v>
      </c>
      <c r="AA297" s="19">
        <f t="shared" si="158"/>
        <v>3.1341953191960799</v>
      </c>
      <c r="AB297" s="19">
        <f t="shared" si="159"/>
        <v>3.3505957336178063</v>
      </c>
      <c r="AC297" s="19">
        <f t="shared" si="160"/>
        <v>3.5538434463837985</v>
      </c>
      <c r="AD297" s="19">
        <f t="shared" si="161"/>
        <v>3.7460799127450963</v>
      </c>
      <c r="AE297" s="19">
        <f t="shared" si="172"/>
        <v>1.4653146598809577</v>
      </c>
      <c r="AF297" s="19">
        <f t="shared" si="172"/>
        <v>2.0722678651477695</v>
      </c>
      <c r="AG297" s="19">
        <f t="shared" si="172"/>
        <v>2.9306293197619153</v>
      </c>
      <c r="AH297" s="19">
        <f t="shared" si="172"/>
        <v>3.5892732293282266</v>
      </c>
      <c r="AI297" s="19">
        <f t="shared" si="172"/>
        <v>4.144535730295539</v>
      </c>
      <c r="AJ297" s="19">
        <f t="shared" si="172"/>
        <v>4.6337318140587795</v>
      </c>
      <c r="AK297" s="19">
        <f t="shared" si="172"/>
        <v>5.0759988799786546</v>
      </c>
      <c r="AL297" s="19">
        <f t="shared" si="172"/>
        <v>5.4827054210917314</v>
      </c>
      <c r="AM297" s="19">
        <f t="shared" si="172"/>
        <v>5.8612586395238306</v>
      </c>
      <c r="AN297" s="19">
        <f t="shared" si="172"/>
        <v>6.2168035954433067</v>
      </c>
      <c r="AO297" s="19">
        <f t="shared" si="172"/>
        <v>6.5530863758416107</v>
      </c>
      <c r="AP297" s="43">
        <f t="shared" si="162"/>
        <v>0.27600000000000002</v>
      </c>
    </row>
    <row r="298" spans="1:42" x14ac:dyDescent="0.25">
      <c r="A298" s="15">
        <v>0.27700000000000002</v>
      </c>
      <c r="B298" s="6">
        <f t="shared" si="169"/>
        <v>2.2170101985698518</v>
      </c>
      <c r="C298" s="6">
        <f t="shared" si="143"/>
        <v>0.17733009974923786</v>
      </c>
      <c r="D298" s="6">
        <f t="shared" si="163"/>
        <v>1.1085050992849259</v>
      </c>
      <c r="E298" s="6">
        <f t="shared" si="144"/>
        <v>0.89503296028693824</v>
      </c>
      <c r="F298" s="6">
        <f t="shared" si="145"/>
        <v>0.19812689321786281</v>
      </c>
      <c r="G298" s="6">
        <f t="shared" si="146"/>
        <v>0.37606344660893143</v>
      </c>
      <c r="H298" s="6">
        <f t="shared" si="147"/>
        <v>0.22578369547256061</v>
      </c>
      <c r="I298" s="6">
        <f t="shared" si="148"/>
        <v>0.37400485869625993</v>
      </c>
      <c r="J298" s="6">
        <f t="shared" si="164"/>
        <v>0.31470977771218561</v>
      </c>
      <c r="K298" s="9"/>
      <c r="L298" s="15">
        <f t="shared" si="165"/>
        <v>0.27700000000000002</v>
      </c>
      <c r="M298" s="6">
        <f t="shared" si="170"/>
        <v>0.29468849133620023</v>
      </c>
      <c r="N298" s="15">
        <f t="shared" si="149"/>
        <v>1.4682856451832669</v>
      </c>
      <c r="O298" s="15">
        <f t="shared" si="150"/>
        <v>0.8436028173431418</v>
      </c>
      <c r="P298" s="15">
        <f t="shared" si="166"/>
        <v>1.4682856451832669</v>
      </c>
      <c r="Q298" s="15">
        <f t="shared" si="167"/>
        <v>0.27700000000000002</v>
      </c>
      <c r="S298" s="28">
        <f t="shared" si="168"/>
        <v>0.27700000000000002</v>
      </c>
      <c r="T298" s="19">
        <f t="shared" si="151"/>
        <v>0.8436028173431418</v>
      </c>
      <c r="U298" s="19">
        <f t="shared" si="152"/>
        <v>1.193034545542824</v>
      </c>
      <c r="V298" s="19">
        <f t="shared" si="153"/>
        <v>1.6872056346862836</v>
      </c>
      <c r="W298" s="19">
        <f t="shared" si="154"/>
        <v>2.0663964480650172</v>
      </c>
      <c r="X298" s="19">
        <f t="shared" si="155"/>
        <v>2.3860690910856479</v>
      </c>
      <c r="Y298" s="19">
        <f t="shared" si="156"/>
        <v>2.6677063433393235</v>
      </c>
      <c r="Z298" s="19">
        <f t="shared" si="157"/>
        <v>2.9223258820931379</v>
      </c>
      <c r="AA298" s="19">
        <f t="shared" si="158"/>
        <v>3.1564727130152752</v>
      </c>
      <c r="AB298" s="19">
        <f t="shared" si="159"/>
        <v>3.3744112693725672</v>
      </c>
      <c r="AC298" s="19">
        <f t="shared" si="160"/>
        <v>3.5791036366284721</v>
      </c>
      <c r="AD298" s="19">
        <f t="shared" si="161"/>
        <v>3.772706491179207</v>
      </c>
      <c r="AE298" s="19">
        <f t="shared" si="172"/>
        <v>1.4682856451832669</v>
      </c>
      <c r="AF298" s="19">
        <f t="shared" si="172"/>
        <v>2.0764694728559059</v>
      </c>
      <c r="AG298" s="19">
        <f t="shared" si="172"/>
        <v>2.9365712903665337</v>
      </c>
      <c r="AH298" s="19">
        <f t="shared" si="172"/>
        <v>3.596550627352193</v>
      </c>
      <c r="AI298" s="19">
        <f t="shared" si="172"/>
        <v>4.1529389457118118</v>
      </c>
      <c r="AJ298" s="19">
        <f t="shared" si="172"/>
        <v>4.6431268945089608</v>
      </c>
      <c r="AK298" s="19">
        <f t="shared" si="172"/>
        <v>5.0862906749629353</v>
      </c>
      <c r="AL298" s="19">
        <f t="shared" si="172"/>
        <v>5.493821830194114</v>
      </c>
      <c r="AM298" s="19">
        <f t="shared" si="172"/>
        <v>5.8731425807330675</v>
      </c>
      <c r="AN298" s="19">
        <f t="shared" si="172"/>
        <v>6.2294084185677185</v>
      </c>
      <c r="AO298" s="19">
        <f t="shared" si="172"/>
        <v>6.5663730260338422</v>
      </c>
      <c r="AP298" s="43">
        <f t="shared" si="162"/>
        <v>0.27700000000000002</v>
      </c>
    </row>
    <row r="299" spans="1:42" x14ac:dyDescent="0.25">
      <c r="A299" s="15">
        <v>0.27800000000000002</v>
      </c>
      <c r="B299" s="6">
        <f t="shared" si="169"/>
        <v>2.221476826048093</v>
      </c>
      <c r="C299" s="6">
        <f t="shared" si="143"/>
        <v>0.17822563008616638</v>
      </c>
      <c r="D299" s="6">
        <f t="shared" si="163"/>
        <v>1.1107384130240465</v>
      </c>
      <c r="E299" s="6">
        <f t="shared" si="144"/>
        <v>0.89602678531392121</v>
      </c>
      <c r="F299" s="6">
        <f t="shared" si="145"/>
        <v>0.19890658740042619</v>
      </c>
      <c r="G299" s="6">
        <f t="shared" si="146"/>
        <v>0.37745329370021313</v>
      </c>
      <c r="H299" s="6">
        <f t="shared" si="147"/>
        <v>0.22692392011104801</v>
      </c>
      <c r="I299" s="6">
        <f t="shared" si="148"/>
        <v>0.37540249979847479</v>
      </c>
      <c r="J299" s="6">
        <f t="shared" si="164"/>
        <v>0.31692084486862626</v>
      </c>
      <c r="K299" s="9"/>
      <c r="L299" s="15">
        <f t="shared" si="165"/>
        <v>0.27800000000000002</v>
      </c>
      <c r="M299" s="6">
        <f t="shared" si="170"/>
        <v>0.29528331751624182</v>
      </c>
      <c r="N299" s="15">
        <f t="shared" si="149"/>
        <v>1.4712493671039097</v>
      </c>
      <c r="O299" s="15">
        <f t="shared" si="150"/>
        <v>0.84957447930973584</v>
      </c>
      <c r="P299" s="15">
        <f t="shared" si="166"/>
        <v>1.4712493671039097</v>
      </c>
      <c r="Q299" s="15">
        <f t="shared" si="167"/>
        <v>0.27800000000000002</v>
      </c>
      <c r="S299" s="28">
        <f t="shared" si="168"/>
        <v>0.27800000000000002</v>
      </c>
      <c r="T299" s="19">
        <f t="shared" si="151"/>
        <v>0.84957447930973584</v>
      </c>
      <c r="U299" s="19">
        <f t="shared" si="152"/>
        <v>1.201479750885889</v>
      </c>
      <c r="V299" s="19">
        <f t="shared" si="153"/>
        <v>1.6991489586194717</v>
      </c>
      <c r="W299" s="19">
        <f t="shared" si="154"/>
        <v>2.081023972799557</v>
      </c>
      <c r="X299" s="19">
        <f t="shared" si="155"/>
        <v>2.402959501771778</v>
      </c>
      <c r="Y299" s="19">
        <f t="shared" si="156"/>
        <v>2.6865903965703599</v>
      </c>
      <c r="Z299" s="19">
        <f t="shared" si="157"/>
        <v>2.9430123259566727</v>
      </c>
      <c r="AA299" s="19">
        <f t="shared" si="158"/>
        <v>3.1788166261238979</v>
      </c>
      <c r="AB299" s="19">
        <f t="shared" si="159"/>
        <v>3.3982979172389434</v>
      </c>
      <c r="AC299" s="19">
        <f t="shared" si="160"/>
        <v>3.6044392526576661</v>
      </c>
      <c r="AD299" s="19">
        <f t="shared" si="161"/>
        <v>3.7994125753711154</v>
      </c>
      <c r="AE299" s="19">
        <f t="shared" si="172"/>
        <v>1.4712493671039097</v>
      </c>
      <c r="AF299" s="19">
        <f t="shared" si="172"/>
        <v>2.080660808591182</v>
      </c>
      <c r="AG299" s="19">
        <f t="shared" si="172"/>
        <v>2.9424987342078195</v>
      </c>
      <c r="AH299" s="19">
        <f t="shared" si="172"/>
        <v>3.6038102337972693</v>
      </c>
      <c r="AI299" s="19">
        <f t="shared" si="172"/>
        <v>4.1613216171823639</v>
      </c>
      <c r="AJ299" s="19">
        <f t="shared" si="172"/>
        <v>4.6524990061295597</v>
      </c>
      <c r="AK299" s="19">
        <f t="shared" si="172"/>
        <v>5.0965573088550533</v>
      </c>
      <c r="AL299" s="19">
        <f t="shared" si="172"/>
        <v>5.5049110622108302</v>
      </c>
      <c r="AM299" s="19">
        <f t="shared" si="172"/>
        <v>5.884997468415639</v>
      </c>
      <c r="AN299" s="19">
        <f t="shared" si="172"/>
        <v>6.2419824257735446</v>
      </c>
      <c r="AO299" s="19">
        <f t="shared" si="172"/>
        <v>6.57962719339577</v>
      </c>
      <c r="AP299" s="43">
        <f t="shared" si="162"/>
        <v>0.27800000000000002</v>
      </c>
    </row>
    <row r="300" spans="1:42" x14ac:dyDescent="0.25">
      <c r="A300" s="15">
        <v>0.27900000000000003</v>
      </c>
      <c r="B300" s="6">
        <f t="shared" si="169"/>
        <v>2.225938515967691</v>
      </c>
      <c r="C300" s="6">
        <f t="shared" si="143"/>
        <v>0.17912215146643445</v>
      </c>
      <c r="D300" s="6">
        <f t="shared" si="163"/>
        <v>1.1129692579838455</v>
      </c>
      <c r="E300" s="6">
        <f t="shared" si="144"/>
        <v>0.89701505004096782</v>
      </c>
      <c r="F300" s="6">
        <f t="shared" si="145"/>
        <v>0.19968689651110505</v>
      </c>
      <c r="G300" s="6">
        <f t="shared" si="146"/>
        <v>0.37884344825555255</v>
      </c>
      <c r="H300" s="6">
        <f t="shared" si="147"/>
        <v>0.22806540658510588</v>
      </c>
      <c r="I300" s="6">
        <f t="shared" si="148"/>
        <v>0.3768005564325318</v>
      </c>
      <c r="J300" s="6">
        <f t="shared" si="164"/>
        <v>0.31913919389922024</v>
      </c>
      <c r="K300" s="9"/>
      <c r="L300" s="15">
        <f t="shared" si="165"/>
        <v>0.27900000000000003</v>
      </c>
      <c r="M300" s="6">
        <f t="shared" si="170"/>
        <v>0.29587669048045268</v>
      </c>
      <c r="N300" s="15">
        <f t="shared" si="149"/>
        <v>1.4742058483755067</v>
      </c>
      <c r="O300" s="15">
        <f t="shared" si="150"/>
        <v>0.85556387137996415</v>
      </c>
      <c r="P300" s="15">
        <f t="shared" si="166"/>
        <v>1.4742058483755067</v>
      </c>
      <c r="Q300" s="15">
        <f t="shared" si="167"/>
        <v>0.27900000000000003</v>
      </c>
      <c r="S300" s="28">
        <f t="shared" si="168"/>
        <v>0.27900000000000003</v>
      </c>
      <c r="T300" s="19">
        <f t="shared" si="151"/>
        <v>0.85556387137996415</v>
      </c>
      <c r="U300" s="19">
        <f t="shared" si="152"/>
        <v>1.2099500303819759</v>
      </c>
      <c r="V300" s="19">
        <f t="shared" si="153"/>
        <v>1.7111277427599283</v>
      </c>
      <c r="W300" s="19">
        <f t="shared" si="154"/>
        <v>2.0956949272410883</v>
      </c>
      <c r="X300" s="19">
        <f t="shared" si="155"/>
        <v>2.4199000607639518</v>
      </c>
      <c r="Y300" s="19">
        <f t="shared" si="156"/>
        <v>2.7055305173120328</v>
      </c>
      <c r="Z300" s="19">
        <f t="shared" si="157"/>
        <v>2.963760188700844</v>
      </c>
      <c r="AA300" s="19">
        <f t="shared" si="158"/>
        <v>3.2012268792057537</v>
      </c>
      <c r="AB300" s="19">
        <f t="shared" si="159"/>
        <v>3.4222554855198566</v>
      </c>
      <c r="AC300" s="19">
        <f t="shared" si="160"/>
        <v>3.6298500911459266</v>
      </c>
      <c r="AD300" s="19">
        <f t="shared" si="161"/>
        <v>3.8261979509969732</v>
      </c>
      <c r="AE300" s="19">
        <f t="shared" si="172"/>
        <v>1.4742058483755067</v>
      </c>
      <c r="AF300" s="19">
        <f t="shared" si="172"/>
        <v>2.0848419045023765</v>
      </c>
      <c r="AG300" s="19">
        <f t="shared" si="172"/>
        <v>2.9484116967510134</v>
      </c>
      <c r="AH300" s="19">
        <f t="shared" si="172"/>
        <v>3.6110521043467765</v>
      </c>
      <c r="AI300" s="19">
        <f t="shared" si="172"/>
        <v>4.169683809004753</v>
      </c>
      <c r="AJ300" s="19">
        <f t="shared" si="172"/>
        <v>4.6618482208074372</v>
      </c>
      <c r="AK300" s="19">
        <f t="shared" si="172"/>
        <v>5.1067988604031171</v>
      </c>
      <c r="AL300" s="19">
        <f t="shared" si="172"/>
        <v>5.51597320219956</v>
      </c>
      <c r="AM300" s="19">
        <f t="shared" si="172"/>
        <v>5.8968233935020269</v>
      </c>
      <c r="AN300" s="19">
        <f t="shared" si="172"/>
        <v>6.2545257135071282</v>
      </c>
      <c r="AO300" s="19">
        <f t="shared" si="172"/>
        <v>6.5928489795907614</v>
      </c>
      <c r="AP300" s="43">
        <f t="shared" si="162"/>
        <v>0.27900000000000003</v>
      </c>
    </row>
    <row r="301" spans="1:42" x14ac:dyDescent="0.25">
      <c r="A301" s="15">
        <v>0.28000000000000003</v>
      </c>
      <c r="B301" s="6">
        <f t="shared" si="169"/>
        <v>2.2303953067981466</v>
      </c>
      <c r="C301" s="6">
        <f t="shared" si="143"/>
        <v>0.18001965833893627</v>
      </c>
      <c r="D301" s="6">
        <f t="shared" si="163"/>
        <v>1.1151976533990733</v>
      </c>
      <c r="E301" s="6">
        <f t="shared" si="144"/>
        <v>0.897997772825746</v>
      </c>
      <c r="F301" s="6">
        <f t="shared" si="145"/>
        <v>0.20046782273464345</v>
      </c>
      <c r="G301" s="6">
        <f t="shared" si="146"/>
        <v>0.38023391136732176</v>
      </c>
      <c r="H301" s="6">
        <f t="shared" si="147"/>
        <v>0.22920814782684676</v>
      </c>
      <c r="I301" s="6">
        <f t="shared" si="148"/>
        <v>0.37819903077713174</v>
      </c>
      <c r="J301" s="6">
        <f t="shared" si="164"/>
        <v>0.32136482032067648</v>
      </c>
      <c r="K301" s="9"/>
      <c r="L301" s="15">
        <f t="shared" si="165"/>
        <v>0.28000000000000003</v>
      </c>
      <c r="M301" s="6">
        <f t="shared" si="170"/>
        <v>0.29646861475055586</v>
      </c>
      <c r="N301" s="15">
        <f t="shared" si="149"/>
        <v>1.4771551115275465</v>
      </c>
      <c r="O301" s="15">
        <f t="shared" si="150"/>
        <v>0.86157094551019919</v>
      </c>
      <c r="P301" s="15">
        <f t="shared" si="166"/>
        <v>1.4771551115275465</v>
      </c>
      <c r="Q301" s="15">
        <f t="shared" si="167"/>
        <v>0.28000000000000003</v>
      </c>
      <c r="S301" s="28">
        <f t="shared" si="168"/>
        <v>0.28000000000000003</v>
      </c>
      <c r="T301" s="19">
        <f t="shared" si="151"/>
        <v>0.86157094551019919</v>
      </c>
      <c r="U301" s="19">
        <f t="shared" si="152"/>
        <v>1.2184453160871349</v>
      </c>
      <c r="V301" s="19">
        <f t="shared" si="153"/>
        <v>1.7231418910203984</v>
      </c>
      <c r="W301" s="19">
        <f t="shared" si="154"/>
        <v>2.1104091937072376</v>
      </c>
      <c r="X301" s="19">
        <f t="shared" si="155"/>
        <v>2.4368906321742698</v>
      </c>
      <c r="Y301" s="19">
        <f t="shared" si="156"/>
        <v>2.7245265536370513</v>
      </c>
      <c r="Z301" s="19">
        <f t="shared" si="157"/>
        <v>2.9845693038976435</v>
      </c>
      <c r="AA301" s="19">
        <f t="shared" si="158"/>
        <v>3.2237032924980462</v>
      </c>
      <c r="AB301" s="19">
        <f t="shared" si="159"/>
        <v>3.4462837820407968</v>
      </c>
      <c r="AC301" s="19">
        <f t="shared" si="160"/>
        <v>3.6553359482614041</v>
      </c>
      <c r="AD301" s="19">
        <f t="shared" si="161"/>
        <v>3.8530624031991456</v>
      </c>
      <c r="AE301" s="19">
        <f t="shared" si="172"/>
        <v>1.4771551115275465</v>
      </c>
      <c r="AF301" s="19">
        <f t="shared" si="172"/>
        <v>2.0890127924509985</v>
      </c>
      <c r="AG301" s="19">
        <f t="shared" si="172"/>
        <v>2.9543102230550931</v>
      </c>
      <c r="AH301" s="19">
        <f t="shared" si="172"/>
        <v>3.6182762941864666</v>
      </c>
      <c r="AI301" s="19">
        <f t="shared" si="172"/>
        <v>4.1780255849019969</v>
      </c>
      <c r="AJ301" s="19">
        <f t="shared" si="172"/>
        <v>4.6711746097870916</v>
      </c>
      <c r="AK301" s="19">
        <f t="shared" si="172"/>
        <v>5.1170154076515644</v>
      </c>
      <c r="AL301" s="19">
        <f t="shared" si="172"/>
        <v>5.5270083344579302</v>
      </c>
      <c r="AM301" s="19">
        <f t="shared" si="172"/>
        <v>5.9086204461101861</v>
      </c>
      <c r="AN301" s="19">
        <f t="shared" si="172"/>
        <v>6.2670383773529945</v>
      </c>
      <c r="AO301" s="19">
        <f t="shared" si="172"/>
        <v>6.6060384853737544</v>
      </c>
      <c r="AP301" s="43">
        <f t="shared" si="162"/>
        <v>0.28000000000000003</v>
      </c>
    </row>
    <row r="302" spans="1:42" x14ac:dyDescent="0.25">
      <c r="A302" s="15">
        <v>0.28100000000000003</v>
      </c>
      <c r="B302" s="6">
        <f t="shared" si="169"/>
        <v>2.2348472367010648</v>
      </c>
      <c r="C302" s="6">
        <f t="shared" si="143"/>
        <v>0.1809181451708321</v>
      </c>
      <c r="D302" s="6">
        <f t="shared" si="163"/>
        <v>1.1174236183505324</v>
      </c>
      <c r="E302" s="6">
        <f t="shared" si="144"/>
        <v>0.89897497184293174</v>
      </c>
      <c r="F302" s="6">
        <f t="shared" si="145"/>
        <v>0.20124936826655279</v>
      </c>
      <c r="G302" s="6">
        <f t="shared" si="146"/>
        <v>0.38162468413327644</v>
      </c>
      <c r="H302" s="6">
        <f t="shared" si="147"/>
        <v>0.23035213679164035</v>
      </c>
      <c r="I302" s="6">
        <f t="shared" si="148"/>
        <v>0.37959792502307038</v>
      </c>
      <c r="J302" s="6">
        <f t="shared" si="164"/>
        <v>0.32359771965810258</v>
      </c>
      <c r="K302" s="9"/>
      <c r="L302" s="15">
        <f t="shared" si="165"/>
        <v>0.28100000000000003</v>
      </c>
      <c r="M302" s="6">
        <f t="shared" si="170"/>
        <v>0.29705909480796761</v>
      </c>
      <c r="N302" s="15">
        <f t="shared" si="149"/>
        <v>1.4800971788886894</v>
      </c>
      <c r="O302" s="15">
        <f t="shared" si="150"/>
        <v>0.86759565353787838</v>
      </c>
      <c r="P302" s="15">
        <f t="shared" si="166"/>
        <v>1.4800971788886894</v>
      </c>
      <c r="Q302" s="15">
        <f t="shared" si="167"/>
        <v>0.28100000000000003</v>
      </c>
      <c r="S302" s="28">
        <f t="shared" si="168"/>
        <v>0.28100000000000003</v>
      </c>
      <c r="T302" s="19">
        <f t="shared" si="151"/>
        <v>0.86759565353787838</v>
      </c>
      <c r="U302" s="19">
        <f t="shared" si="152"/>
        <v>1.2269655398892167</v>
      </c>
      <c r="V302" s="19">
        <f t="shared" si="153"/>
        <v>1.7351913070757568</v>
      </c>
      <c r="W302" s="19">
        <f t="shared" si="154"/>
        <v>2.1251666542243011</v>
      </c>
      <c r="X302" s="19">
        <f t="shared" si="155"/>
        <v>2.4539310797784335</v>
      </c>
      <c r="Y302" s="19">
        <f t="shared" si="156"/>
        <v>2.7435783532420186</v>
      </c>
      <c r="Z302" s="19">
        <f t="shared" si="157"/>
        <v>3.0054395047070601</v>
      </c>
      <c r="AA302" s="19">
        <f t="shared" si="158"/>
        <v>3.2462456857929682</v>
      </c>
      <c r="AB302" s="19">
        <f t="shared" si="159"/>
        <v>3.4703826141515135</v>
      </c>
      <c r="AC302" s="19">
        <f t="shared" si="160"/>
        <v>3.6808966196676498</v>
      </c>
      <c r="AD302" s="19">
        <f t="shared" si="161"/>
        <v>3.8800057165881041</v>
      </c>
      <c r="AE302" s="19">
        <f t="shared" ref="AE302:AO311" si="173">$M302*AE$21^0.5/RMannings_n*(Diameter/1000)^(2/3)</f>
        <v>1.4800971788886894</v>
      </c>
      <c r="AF302" s="19">
        <f t="shared" si="173"/>
        <v>2.0931735040145418</v>
      </c>
      <c r="AG302" s="19">
        <f t="shared" si="173"/>
        <v>2.9601943577773788</v>
      </c>
      <c r="AH302" s="19">
        <f t="shared" si="173"/>
        <v>3.6254828580101632</v>
      </c>
      <c r="AI302" s="19">
        <f t="shared" si="173"/>
        <v>4.1863470080290837</v>
      </c>
      <c r="AJ302" s="19">
        <f t="shared" si="173"/>
        <v>4.6804782436779444</v>
      </c>
      <c r="AK302" s="19">
        <f t="shared" si="173"/>
        <v>5.1272070279491428</v>
      </c>
      <c r="AL302" s="19">
        <f t="shared" si="173"/>
        <v>5.5380165425321364</v>
      </c>
      <c r="AM302" s="19">
        <f t="shared" si="173"/>
        <v>5.9203887155547577</v>
      </c>
      <c r="AN302" s="19">
        <f t="shared" si="173"/>
        <v>6.279520512043625</v>
      </c>
      <c r="AO302" s="19">
        <f t="shared" si="173"/>
        <v>6.6191958106015525</v>
      </c>
      <c r="AP302" s="43">
        <f t="shared" si="162"/>
        <v>0.28100000000000003</v>
      </c>
    </row>
    <row r="303" spans="1:42" x14ac:dyDescent="0.25">
      <c r="A303" s="15">
        <v>0.28199999999999997</v>
      </c>
      <c r="B303" s="6">
        <f t="shared" si="169"/>
        <v>2.2392943435342056</v>
      </c>
      <c r="C303" s="6">
        <f t="shared" si="143"/>
        <v>0.18181760644736616</v>
      </c>
      <c r="D303" s="6">
        <f t="shared" si="163"/>
        <v>1.1196471717671028</v>
      </c>
      <c r="E303" s="6">
        <f t="shared" si="144"/>
        <v>0.89994666508632604</v>
      </c>
      <c r="F303" s="6">
        <f t="shared" si="145"/>
        <v>0.20203153531317947</v>
      </c>
      <c r="G303" s="6">
        <f t="shared" si="146"/>
        <v>0.38301576765658973</v>
      </c>
      <c r="H303" s="6">
        <f t="shared" si="147"/>
        <v>0.23149736645788149</v>
      </c>
      <c r="I303" s="6">
        <f t="shared" si="148"/>
        <v>0.38099724137328728</v>
      </c>
      <c r="J303" s="6">
        <f t="shared" si="164"/>
        <v>0.3258378874450803</v>
      </c>
      <c r="K303" s="9"/>
      <c r="L303" s="15">
        <f t="shared" si="165"/>
        <v>0.28199999999999997</v>
      </c>
      <c r="M303" s="6">
        <f t="shared" si="170"/>
        <v>0.29764813509425164</v>
      </c>
      <c r="N303" s="15">
        <f t="shared" si="149"/>
        <v>1.48303207258903</v>
      </c>
      <c r="O303" s="15">
        <f t="shared" si="150"/>
        <v>0.87363794718191745</v>
      </c>
      <c r="P303" s="15">
        <f t="shared" si="166"/>
        <v>1.48303207258903</v>
      </c>
      <c r="Q303" s="15">
        <f t="shared" si="167"/>
        <v>0.28199999999999997</v>
      </c>
      <c r="S303" s="28">
        <f t="shared" si="168"/>
        <v>0.28199999999999997</v>
      </c>
      <c r="T303" s="19">
        <f t="shared" si="151"/>
        <v>0.87363794718191745</v>
      </c>
      <c r="U303" s="19">
        <f t="shared" si="152"/>
        <v>1.2355106335084576</v>
      </c>
      <c r="V303" s="19">
        <f t="shared" si="153"/>
        <v>1.7472758943638349</v>
      </c>
      <c r="W303" s="19">
        <f t="shared" si="154"/>
        <v>2.1399671905282593</v>
      </c>
      <c r="X303" s="19">
        <f t="shared" si="155"/>
        <v>2.4710212670169152</v>
      </c>
      <c r="Y303" s="19">
        <f t="shared" si="156"/>
        <v>2.7626857634487401</v>
      </c>
      <c r="Z303" s="19">
        <f t="shared" si="157"/>
        <v>3.0263706238785129</v>
      </c>
      <c r="AA303" s="19">
        <f t="shared" si="158"/>
        <v>3.268853878439244</v>
      </c>
      <c r="AB303" s="19">
        <f t="shared" si="159"/>
        <v>3.4945517887276698</v>
      </c>
      <c r="AC303" s="19">
        <f t="shared" si="160"/>
        <v>3.706531900525373</v>
      </c>
      <c r="AD303" s="19">
        <f t="shared" si="161"/>
        <v>3.9070276752442772</v>
      </c>
      <c r="AE303" s="19">
        <f t="shared" si="173"/>
        <v>1.48303207258903</v>
      </c>
      <c r="AF303" s="19">
        <f t="shared" si="173"/>
        <v>2.0973240704896869</v>
      </c>
      <c r="AG303" s="19">
        <f t="shared" si="173"/>
        <v>2.9660641451780601</v>
      </c>
      <c r="AH303" s="19">
        <f t="shared" si="173"/>
        <v>3.6326718500253072</v>
      </c>
      <c r="AI303" s="19">
        <f t="shared" si="173"/>
        <v>4.1946481409793739</v>
      </c>
      <c r="AJ303" s="19">
        <f t="shared" si="173"/>
        <v>4.6897591924614996</v>
      </c>
      <c r="AK303" s="19">
        <f t="shared" si="173"/>
        <v>5.1373737979567506</v>
      </c>
      <c r="AL303" s="19">
        <f t="shared" si="173"/>
        <v>5.5489979092254123</v>
      </c>
      <c r="AM303" s="19">
        <f t="shared" si="173"/>
        <v>5.9321282903561201</v>
      </c>
      <c r="AN303" s="19">
        <f t="shared" si="173"/>
        <v>6.2919722114690604</v>
      </c>
      <c r="AO303" s="19">
        <f t="shared" si="173"/>
        <v>6.6323210542429472</v>
      </c>
      <c r="AP303" s="43">
        <f t="shared" si="162"/>
        <v>0.28199999999999997</v>
      </c>
    </row>
    <row r="304" spans="1:42" x14ac:dyDescent="0.25">
      <c r="A304" s="15">
        <v>0.28299999999999997</v>
      </c>
      <c r="B304" s="6">
        <f t="shared" si="169"/>
        <v>2.2437366648554695</v>
      </c>
      <c r="C304" s="6">
        <f t="shared" si="143"/>
        <v>0.18271803667168707</v>
      </c>
      <c r="D304" s="6">
        <f t="shared" si="163"/>
        <v>1.1218683324277348</v>
      </c>
      <c r="E304" s="6">
        <f t="shared" si="144"/>
        <v>0.90091287037093659</v>
      </c>
      <c r="F304" s="6">
        <f t="shared" si="145"/>
        <v>0.2028143260917738</v>
      </c>
      <c r="G304" s="6">
        <f t="shared" si="146"/>
        <v>0.38440716304588685</v>
      </c>
      <c r="H304" s="6">
        <f t="shared" si="147"/>
        <v>0.2326438298267616</v>
      </c>
      <c r="I304" s="6">
        <f t="shared" si="148"/>
        <v>0.3823969820429145</v>
      </c>
      <c r="J304" s="6">
        <f t="shared" si="164"/>
        <v>0.32808531922374423</v>
      </c>
      <c r="K304" s="9"/>
      <c r="L304" s="15">
        <f t="shared" si="165"/>
        <v>0.28299999999999997</v>
      </c>
      <c r="M304" s="6">
        <f t="shared" si="170"/>
        <v>0.29823574001156766</v>
      </c>
      <c r="N304" s="15">
        <f t="shared" si="149"/>
        <v>1.4859598145623327</v>
      </c>
      <c r="O304" s="15">
        <f t="shared" si="150"/>
        <v>0.87969777804312588</v>
      </c>
      <c r="P304" s="15">
        <f t="shared" si="166"/>
        <v>1.4859598145623327</v>
      </c>
      <c r="Q304" s="15">
        <f t="shared" si="167"/>
        <v>0.28299999999999997</v>
      </c>
      <c r="S304" s="28">
        <f t="shared" si="168"/>
        <v>0.28299999999999997</v>
      </c>
      <c r="T304" s="19">
        <f t="shared" si="151"/>
        <v>0.87969777804312588</v>
      </c>
      <c r="U304" s="19">
        <f t="shared" si="152"/>
        <v>1.2440805284980652</v>
      </c>
      <c r="V304" s="19">
        <f t="shared" si="153"/>
        <v>1.7593955560862518</v>
      </c>
      <c r="W304" s="19">
        <f t="shared" si="154"/>
        <v>2.1548106840657892</v>
      </c>
      <c r="X304" s="19">
        <f t="shared" si="155"/>
        <v>2.4881610569961303</v>
      </c>
      <c r="Y304" s="19">
        <f t="shared" si="156"/>
        <v>2.7818486312055377</v>
      </c>
      <c r="Z304" s="19">
        <f t="shared" si="157"/>
        <v>3.0473624937522859</v>
      </c>
      <c r="AA304" s="19">
        <f t="shared" si="158"/>
        <v>3.2915276893436847</v>
      </c>
      <c r="AB304" s="19">
        <f t="shared" si="159"/>
        <v>3.5187911121725035</v>
      </c>
      <c r="AC304" s="19">
        <f t="shared" si="160"/>
        <v>3.732241585494195</v>
      </c>
      <c r="AD304" s="19">
        <f t="shared" si="161"/>
        <v>3.9341280627199033</v>
      </c>
      <c r="AE304" s="19">
        <f t="shared" si="173"/>
        <v>1.4859598145623327</v>
      </c>
      <c r="AF304" s="19">
        <f t="shared" si="173"/>
        <v>2.1014645228954603</v>
      </c>
      <c r="AG304" s="19">
        <f t="shared" si="173"/>
        <v>2.9719196291246655</v>
      </c>
      <c r="AH304" s="19">
        <f t="shared" si="173"/>
        <v>3.6398433239584267</v>
      </c>
      <c r="AI304" s="19">
        <f t="shared" si="173"/>
        <v>4.2029290457909205</v>
      </c>
      <c r="AJ304" s="19">
        <f t="shared" si="173"/>
        <v>4.6990175254984115</v>
      </c>
      <c r="AK304" s="19">
        <f t="shared" si="173"/>
        <v>5.1475157936551748</v>
      </c>
      <c r="AL304" s="19">
        <f t="shared" si="173"/>
        <v>5.5599525166063888</v>
      </c>
      <c r="AM304" s="19">
        <f t="shared" si="173"/>
        <v>5.9438392582493309</v>
      </c>
      <c r="AN304" s="19">
        <f t="shared" si="173"/>
        <v>6.3043935686863799</v>
      </c>
      <c r="AO304" s="19">
        <f t="shared" si="173"/>
        <v>6.6454143143887165</v>
      </c>
      <c r="AP304" s="43">
        <f t="shared" si="162"/>
        <v>0.28299999999999997</v>
      </c>
    </row>
    <row r="305" spans="1:42" x14ac:dyDescent="0.25">
      <c r="A305" s="15">
        <v>0.28399999999999997</v>
      </c>
      <c r="B305" s="6">
        <f t="shared" si="169"/>
        <v>2.2481742379268215</v>
      </c>
      <c r="C305" s="6">
        <f t="shared" si="143"/>
        <v>0.18361943036466977</v>
      </c>
      <c r="D305" s="6">
        <f t="shared" si="163"/>
        <v>1.1240871189634107</v>
      </c>
      <c r="E305" s="6">
        <f t="shared" si="144"/>
        <v>0.90187360533502692</v>
      </c>
      <c r="F305" s="6">
        <f t="shared" si="145"/>
        <v>0.20359774283055887</v>
      </c>
      <c r="G305" s="6">
        <f t="shared" si="146"/>
        <v>0.38579887141527941</v>
      </c>
      <c r="H305" s="6">
        <f t="shared" si="147"/>
        <v>0.23379151992204206</v>
      </c>
      <c r="I305" s="6">
        <f t="shared" si="148"/>
        <v>0.38379714925932601</v>
      </c>
      <c r="J305" s="6">
        <f t="shared" si="164"/>
        <v>0.33034001054485967</v>
      </c>
      <c r="K305" s="9"/>
      <c r="L305" s="15">
        <f t="shared" si="165"/>
        <v>0.28399999999999997</v>
      </c>
      <c r="M305" s="6">
        <f t="shared" si="170"/>
        <v>0.29882191392311186</v>
      </c>
      <c r="N305" s="15">
        <f t="shared" si="149"/>
        <v>1.4888804265482258</v>
      </c>
      <c r="O305" s="15">
        <f t="shared" si="150"/>
        <v>0.88577509760460937</v>
      </c>
      <c r="P305" s="15">
        <f t="shared" si="166"/>
        <v>1.4888804265482258</v>
      </c>
      <c r="Q305" s="15">
        <f t="shared" si="167"/>
        <v>0.28399999999999997</v>
      </c>
      <c r="S305" s="28">
        <f t="shared" si="168"/>
        <v>0.28399999999999997</v>
      </c>
      <c r="T305" s="19">
        <f t="shared" si="151"/>
        <v>0.88577509760460937</v>
      </c>
      <c r="U305" s="19">
        <f t="shared" si="152"/>
        <v>1.2526751562447904</v>
      </c>
      <c r="V305" s="19">
        <f t="shared" si="153"/>
        <v>1.7715501952092187</v>
      </c>
      <c r="W305" s="19">
        <f t="shared" si="154"/>
        <v>2.1696970159952587</v>
      </c>
      <c r="X305" s="19">
        <f t="shared" si="155"/>
        <v>2.5053503124895808</v>
      </c>
      <c r="Y305" s="19">
        <f t="shared" si="156"/>
        <v>2.8010668030885215</v>
      </c>
      <c r="Z305" s="19">
        <f t="shared" si="157"/>
        <v>3.0684149462609298</v>
      </c>
      <c r="AA305" s="19">
        <f t="shared" si="158"/>
        <v>3.3142669369726954</v>
      </c>
      <c r="AB305" s="19">
        <f t="shared" si="159"/>
        <v>3.5431003904184375</v>
      </c>
      <c r="AC305" s="19">
        <f t="shared" si="160"/>
        <v>3.7580254687343717</v>
      </c>
      <c r="AD305" s="19">
        <f t="shared" si="161"/>
        <v>3.9613066620408346</v>
      </c>
      <c r="AE305" s="19">
        <f t="shared" si="173"/>
        <v>1.4888804265482258</v>
      </c>
      <c r="AF305" s="19">
        <f t="shared" si="173"/>
        <v>2.1055948919763394</v>
      </c>
      <c r="AG305" s="19">
        <f t="shared" si="173"/>
        <v>2.9777608530964517</v>
      </c>
      <c r="AH305" s="19">
        <f t="shared" si="173"/>
        <v>3.6469973330605217</v>
      </c>
      <c r="AI305" s="19">
        <f t="shared" si="173"/>
        <v>4.2111897839526788</v>
      </c>
      <c r="AJ305" s="19">
        <f t="shared" si="173"/>
        <v>4.7082533115354215</v>
      </c>
      <c r="AK305" s="19">
        <f t="shared" si="173"/>
        <v>5.1576330903526983</v>
      </c>
      <c r="AL305" s="19">
        <f t="shared" si="173"/>
        <v>5.5708804460173056</v>
      </c>
      <c r="AM305" s="19">
        <f t="shared" si="173"/>
        <v>5.9555217061929033</v>
      </c>
      <c r="AN305" s="19">
        <f t="shared" si="173"/>
        <v>6.3167846759290187</v>
      </c>
      <c r="AO305" s="19">
        <f t="shared" si="173"/>
        <v>6.6584756882614293</v>
      </c>
      <c r="AP305" s="43">
        <f t="shared" si="162"/>
        <v>0.28399999999999997</v>
      </c>
    </row>
    <row r="306" spans="1:42" x14ac:dyDescent="0.25">
      <c r="A306" s="15">
        <v>0.28499999999999998</v>
      </c>
      <c r="B306" s="6">
        <f t="shared" si="169"/>
        <v>2.2526070997181549</v>
      </c>
      <c r="C306" s="6">
        <f t="shared" si="143"/>
        <v>0.18452178206474004</v>
      </c>
      <c r="D306" s="6">
        <f t="shared" si="163"/>
        <v>1.1263035498590774</v>
      </c>
      <c r="E306" s="6">
        <f t="shared" si="144"/>
        <v>0.90282888744213308</v>
      </c>
      <c r="F306" s="6">
        <f t="shared" si="145"/>
        <v>0.2043817877688002</v>
      </c>
      <c r="G306" s="6">
        <f t="shared" si="146"/>
        <v>0.38719089388440009</v>
      </c>
      <c r="H306" s="6">
        <f t="shared" si="147"/>
        <v>0.23494042978983054</v>
      </c>
      <c r="I306" s="6">
        <f t="shared" si="148"/>
        <v>0.38519774526218648</v>
      </c>
      <c r="J306" s="6">
        <f t="shared" si="164"/>
        <v>0.33260195696790157</v>
      </c>
      <c r="K306" s="9"/>
      <c r="L306" s="15">
        <f t="shared" si="165"/>
        <v>0.28499999999999998</v>
      </c>
      <c r="M306" s="6">
        <f t="shared" si="170"/>
        <v>0.29940666115355163</v>
      </c>
      <c r="N306" s="15">
        <f t="shared" si="149"/>
        <v>1.4917939300943681</v>
      </c>
      <c r="O306" s="15">
        <f t="shared" si="150"/>
        <v>0.89186985723217516</v>
      </c>
      <c r="P306" s="15">
        <f t="shared" si="166"/>
        <v>1.4917939300943681</v>
      </c>
      <c r="Q306" s="15">
        <f t="shared" si="167"/>
        <v>0.28499999999999998</v>
      </c>
      <c r="S306" s="28">
        <f t="shared" si="168"/>
        <v>0.28499999999999998</v>
      </c>
      <c r="T306" s="19">
        <f t="shared" si="151"/>
        <v>0.89186985723217516</v>
      </c>
      <c r="U306" s="19">
        <f t="shared" si="152"/>
        <v>1.2612944479694983</v>
      </c>
      <c r="V306" s="19">
        <f t="shared" si="153"/>
        <v>1.7837397144643503</v>
      </c>
      <c r="W306" s="19">
        <f t="shared" si="154"/>
        <v>2.1846260671877107</v>
      </c>
      <c r="X306" s="19">
        <f t="shared" si="155"/>
        <v>2.5225888959389966</v>
      </c>
      <c r="Y306" s="19">
        <f t="shared" si="156"/>
        <v>2.8203401253028697</v>
      </c>
      <c r="Z306" s="19">
        <f t="shared" si="157"/>
        <v>3.0895278129306569</v>
      </c>
      <c r="AA306" s="19">
        <f t="shared" si="158"/>
        <v>3.3370714393537892</v>
      </c>
      <c r="AB306" s="19">
        <f t="shared" si="159"/>
        <v>3.5674794289287006</v>
      </c>
      <c r="AC306" s="19">
        <f t="shared" si="160"/>
        <v>3.783883343908494</v>
      </c>
      <c r="AD306" s="19">
        <f t="shared" si="161"/>
        <v>3.9885632557083528</v>
      </c>
      <c r="AE306" s="19">
        <f t="shared" si="173"/>
        <v>1.4917939300943681</v>
      </c>
      <c r="AF306" s="19">
        <f t="shared" si="173"/>
        <v>2.1097152082053166</v>
      </c>
      <c r="AG306" s="19">
        <f t="shared" si="173"/>
        <v>2.9835878601887362</v>
      </c>
      <c r="AH306" s="19">
        <f t="shared" si="173"/>
        <v>3.6541339301123603</v>
      </c>
      <c r="AI306" s="19">
        <f t="shared" si="173"/>
        <v>4.2194304164106331</v>
      </c>
      <c r="AJ306" s="19">
        <f t="shared" si="173"/>
        <v>4.7174666187122094</v>
      </c>
      <c r="AK306" s="19">
        <f t="shared" si="173"/>
        <v>5.1677257626925996</v>
      </c>
      <c r="AL306" s="19">
        <f t="shared" si="173"/>
        <v>5.5817817780821217</v>
      </c>
      <c r="AM306" s="19">
        <f t="shared" si="173"/>
        <v>5.9671757203774725</v>
      </c>
      <c r="AN306" s="19">
        <f t="shared" si="173"/>
        <v>6.3291456246159479</v>
      </c>
      <c r="AO306" s="19">
        <f t="shared" si="173"/>
        <v>6.6715052722251533</v>
      </c>
      <c r="AP306" s="43">
        <f t="shared" si="162"/>
        <v>0.28499999999999998</v>
      </c>
    </row>
    <row r="307" spans="1:42" x14ac:dyDescent="0.25">
      <c r="A307" s="15">
        <v>0.28599999999999998</v>
      </c>
      <c r="B307" s="6">
        <f t="shared" si="169"/>
        <v>2.2570352869110932</v>
      </c>
      <c r="C307" s="6">
        <f t="shared" si="143"/>
        <v>0.18542508632770055</v>
      </c>
      <c r="D307" s="6">
        <f t="shared" si="163"/>
        <v>1.1285176434555466</v>
      </c>
      <c r="E307" s="6">
        <f t="shared" si="144"/>
        <v>0.90377873398304742</v>
      </c>
      <c r="F307" s="6">
        <f t="shared" si="145"/>
        <v>0.20516646315687556</v>
      </c>
      <c r="G307" s="6">
        <f t="shared" si="146"/>
        <v>0.38858323157843777</v>
      </c>
      <c r="H307" s="6">
        <f t="shared" si="147"/>
        <v>0.2360905524983597</v>
      </c>
      <c r="I307" s="6">
        <f t="shared" si="148"/>
        <v>0.38659877230350115</v>
      </c>
      <c r="J307" s="6">
        <f t="shared" si="164"/>
        <v>0.33487115406113349</v>
      </c>
      <c r="K307" s="9"/>
      <c r="L307" s="15">
        <f t="shared" si="165"/>
        <v>0.28599999999999998</v>
      </c>
      <c r="M307" s="6">
        <f t="shared" si="170"/>
        <v>0.29998998598945242</v>
      </c>
      <c r="N307" s="15">
        <f t="shared" si="149"/>
        <v>1.4947003465585758</v>
      </c>
      <c r="O307" s="15">
        <f t="shared" si="150"/>
        <v>0.89798200817472384</v>
      </c>
      <c r="P307" s="15">
        <f t="shared" si="166"/>
        <v>1.4947003465585758</v>
      </c>
      <c r="Q307" s="15">
        <f t="shared" si="167"/>
        <v>0.28599999999999998</v>
      </c>
      <c r="S307" s="28">
        <f t="shared" si="168"/>
        <v>0.28599999999999998</v>
      </c>
      <c r="T307" s="19">
        <f t="shared" si="151"/>
        <v>0.89798200817472384</v>
      </c>
      <c r="U307" s="19">
        <f t="shared" si="152"/>
        <v>1.2699383347277218</v>
      </c>
      <c r="V307" s="19">
        <f t="shared" si="153"/>
        <v>1.7959640163494477</v>
      </c>
      <c r="W307" s="19">
        <f t="shared" si="154"/>
        <v>2.1995977182278259</v>
      </c>
      <c r="X307" s="19">
        <f t="shared" si="155"/>
        <v>2.5398766694554435</v>
      </c>
      <c r="Y307" s="19">
        <f t="shared" si="156"/>
        <v>2.8396684436840678</v>
      </c>
      <c r="Z307" s="19">
        <f t="shared" si="157"/>
        <v>3.1107009248827051</v>
      </c>
      <c r="AA307" s="19">
        <f t="shared" si="158"/>
        <v>3.3599410140770534</v>
      </c>
      <c r="AB307" s="19">
        <f t="shared" si="159"/>
        <v>3.5919280326988954</v>
      </c>
      <c r="AC307" s="19">
        <f t="shared" si="160"/>
        <v>3.8098150041831658</v>
      </c>
      <c r="AD307" s="19">
        <f t="shared" si="161"/>
        <v>4.0158976257009096</v>
      </c>
      <c r="AE307" s="19">
        <f t="shared" si="173"/>
        <v>1.4947003465585758</v>
      </c>
      <c r="AF307" s="19">
        <f t="shared" si="173"/>
        <v>2.113825501786903</v>
      </c>
      <c r="AG307" s="19">
        <f t="shared" si="173"/>
        <v>2.9894006931171515</v>
      </c>
      <c r="AH307" s="19">
        <f t="shared" si="173"/>
        <v>3.6612531674296931</v>
      </c>
      <c r="AI307" s="19">
        <f t="shared" si="173"/>
        <v>4.227651003573806</v>
      </c>
      <c r="AJ307" s="19">
        <f t="shared" si="173"/>
        <v>4.7266575145681182</v>
      </c>
      <c r="AK307" s="19">
        <f t="shared" si="173"/>
        <v>5.1777938846605238</v>
      </c>
      <c r="AL307" s="19">
        <f t="shared" si="173"/>
        <v>5.5926565927144649</v>
      </c>
      <c r="AM307" s="19">
        <f t="shared" si="173"/>
        <v>5.978801386234303</v>
      </c>
      <c r="AN307" s="19">
        <f t="shared" si="173"/>
        <v>6.3414765053607089</v>
      </c>
      <c r="AO307" s="19">
        <f t="shared" si="173"/>
        <v>6.6845031617949386</v>
      </c>
      <c r="AP307" s="43">
        <f t="shared" si="162"/>
        <v>0.28599999999999998</v>
      </c>
    </row>
    <row r="308" spans="1:42" x14ac:dyDescent="0.25">
      <c r="A308" s="15">
        <v>0.28699999999999998</v>
      </c>
      <c r="B308" s="6">
        <f t="shared" si="169"/>
        <v>2.2614588359027348</v>
      </c>
      <c r="C308" s="6">
        <f t="shared" si="143"/>
        <v>0.18632933772655927</v>
      </c>
      <c r="D308" s="6">
        <f t="shared" si="163"/>
        <v>1.1307294179513674</v>
      </c>
      <c r="E308" s="6">
        <f t="shared" si="144"/>
        <v>0.90472316207777059</v>
      </c>
      <c r="F308" s="6">
        <f t="shared" si="145"/>
        <v>0.20595177125634623</v>
      </c>
      <c r="G308" s="6">
        <f t="shared" si="146"/>
        <v>0.38997588562817309</v>
      </c>
      <c r="H308" s="6">
        <f t="shared" si="147"/>
        <v>0.2372418811377687</v>
      </c>
      <c r="I308" s="6">
        <f t="shared" si="148"/>
        <v>0.38800023264766598</v>
      </c>
      <c r="J308" s="6">
        <f t="shared" si="164"/>
        <v>0.3371475974016892</v>
      </c>
      <c r="K308" s="9"/>
      <c r="L308" s="15">
        <f t="shared" si="165"/>
        <v>0.28699999999999998</v>
      </c>
      <c r="M308" s="6">
        <f t="shared" si="170"/>
        <v>0.30057189267969936</v>
      </c>
      <c r="N308" s="15">
        <f t="shared" si="149"/>
        <v>1.4975996971109218</v>
      </c>
      <c r="O308" s="15">
        <f t="shared" si="150"/>
        <v>0.90411150156464315</v>
      </c>
      <c r="P308" s="15">
        <f t="shared" si="166"/>
        <v>1.4975996971109218</v>
      </c>
      <c r="Q308" s="15">
        <f t="shared" si="167"/>
        <v>0.28699999999999998</v>
      </c>
      <c r="S308" s="28">
        <f t="shared" si="168"/>
        <v>0.28699999999999998</v>
      </c>
      <c r="T308" s="19">
        <f t="shared" si="151"/>
        <v>0.90411150156464315</v>
      </c>
      <c r="U308" s="19">
        <f t="shared" si="152"/>
        <v>1.2786067474102223</v>
      </c>
      <c r="V308" s="19">
        <f t="shared" si="153"/>
        <v>1.8082230031292863</v>
      </c>
      <c r="W308" s="19">
        <f t="shared" si="154"/>
        <v>2.214611849414891</v>
      </c>
      <c r="X308" s="19">
        <f t="shared" si="155"/>
        <v>2.5572134948204446</v>
      </c>
      <c r="Y308" s="19">
        <f t="shared" si="156"/>
        <v>2.85905160369916</v>
      </c>
      <c r="Z308" s="19">
        <f t="shared" si="157"/>
        <v>3.1319341128347018</v>
      </c>
      <c r="AA308" s="19">
        <f t="shared" si="158"/>
        <v>3.3828754782966275</v>
      </c>
      <c r="AB308" s="19">
        <f t="shared" si="159"/>
        <v>3.6164460062585726</v>
      </c>
      <c r="AC308" s="19">
        <f t="shared" si="160"/>
        <v>3.8358202422306666</v>
      </c>
      <c r="AD308" s="19">
        <f t="shared" si="161"/>
        <v>4.0433095534758996</v>
      </c>
      <c r="AE308" s="19">
        <f t="shared" si="173"/>
        <v>1.4975996971109218</v>
      </c>
      <c r="AF308" s="19">
        <f t="shared" si="173"/>
        <v>2.1179258026601051</v>
      </c>
      <c r="AG308" s="19">
        <f t="shared" si="173"/>
        <v>2.9951993942218436</v>
      </c>
      <c r="AH308" s="19">
        <f t="shared" si="173"/>
        <v>3.6683550968683973</v>
      </c>
      <c r="AI308" s="19">
        <f t="shared" si="173"/>
        <v>4.2358516053202102</v>
      </c>
      <c r="AJ308" s="19">
        <f t="shared" si="173"/>
        <v>4.7358260660487996</v>
      </c>
      <c r="AK308" s="19">
        <f t="shared" si="173"/>
        <v>5.1878375295917571</v>
      </c>
      <c r="AL308" s="19">
        <f t="shared" si="173"/>
        <v>5.603504969125499</v>
      </c>
      <c r="AM308" s="19">
        <f t="shared" si="173"/>
        <v>5.9903987884436871</v>
      </c>
      <c r="AN308" s="19">
        <f t="shared" si="173"/>
        <v>6.3537774079803153</v>
      </c>
      <c r="AO308" s="19">
        <f t="shared" si="173"/>
        <v>6.6974694516462332</v>
      </c>
      <c r="AP308" s="43">
        <f t="shared" si="162"/>
        <v>0.28699999999999998</v>
      </c>
    </row>
    <row r="309" spans="1:42" x14ac:dyDescent="0.25">
      <c r="A309" s="15">
        <v>0.28799999999999998</v>
      </c>
      <c r="B309" s="6">
        <f t="shared" si="169"/>
        <v>2.2658777828093406</v>
      </c>
      <c r="C309" s="6">
        <f t="shared" si="143"/>
        <v>0.18723453085135958</v>
      </c>
      <c r="D309" s="6">
        <f t="shared" si="163"/>
        <v>1.1329388914046703</v>
      </c>
      <c r="E309" s="6">
        <f t="shared" si="144"/>
        <v>0.90566218867743387</v>
      </c>
      <c r="F309" s="6">
        <f t="shared" si="145"/>
        <v>0.20673771434002769</v>
      </c>
      <c r="G309" s="6">
        <f t="shared" si="146"/>
        <v>0.3913688571700138</v>
      </c>
      <c r="H309" s="6">
        <f t="shared" si="147"/>
        <v>0.23839440881988685</v>
      </c>
      <c r="I309" s="6">
        <f t="shared" si="148"/>
        <v>0.38940212857151718</v>
      </c>
      <c r="J309" s="6">
        <f t="shared" si="164"/>
        <v>0.33943128257565208</v>
      </c>
      <c r="K309" s="9"/>
      <c r="L309" s="15">
        <f t="shared" si="165"/>
        <v>0.28799999999999998</v>
      </c>
      <c r="M309" s="6">
        <f t="shared" si="170"/>
        <v>0.30115238543591205</v>
      </c>
      <c r="N309" s="15">
        <f t="shared" si="149"/>
        <v>1.5004920027358049</v>
      </c>
      <c r="O309" s="15">
        <f t="shared" si="150"/>
        <v>0.91025828841819545</v>
      </c>
      <c r="P309" s="15">
        <f t="shared" si="166"/>
        <v>1.5004920027358049</v>
      </c>
      <c r="Q309" s="15">
        <f t="shared" si="167"/>
        <v>0.28799999999999998</v>
      </c>
      <c r="S309" s="28">
        <f t="shared" si="168"/>
        <v>0.28799999999999998</v>
      </c>
      <c r="T309" s="19">
        <f t="shared" si="151"/>
        <v>0.91025828841819545</v>
      </c>
      <c r="U309" s="19">
        <f t="shared" si="152"/>
        <v>1.2872996167435324</v>
      </c>
      <c r="V309" s="19">
        <f t="shared" si="153"/>
        <v>1.8205165768363909</v>
      </c>
      <c r="W309" s="19">
        <f t="shared" si="154"/>
        <v>2.2296683407637419</v>
      </c>
      <c r="X309" s="19">
        <f t="shared" si="155"/>
        <v>2.5745992334870649</v>
      </c>
      <c r="Y309" s="19">
        <f t="shared" si="156"/>
        <v>2.8784894504479652</v>
      </c>
      <c r="Z309" s="19">
        <f t="shared" si="157"/>
        <v>3.1532272071019989</v>
      </c>
      <c r="AA309" s="19">
        <f t="shared" si="158"/>
        <v>3.4058746487321465</v>
      </c>
      <c r="AB309" s="19">
        <f t="shared" si="159"/>
        <v>3.6410331536727818</v>
      </c>
      <c r="AC309" s="19">
        <f t="shared" si="160"/>
        <v>3.8618988502305966</v>
      </c>
      <c r="AD309" s="19">
        <f t="shared" si="161"/>
        <v>4.0707988199713894</v>
      </c>
      <c r="AE309" s="19">
        <f t="shared" si="173"/>
        <v>1.5004920027358049</v>
      </c>
      <c r="AF309" s="19">
        <f t="shared" si="173"/>
        <v>2.1220161405013425</v>
      </c>
      <c r="AG309" s="19">
        <f t="shared" si="173"/>
        <v>3.0009840054716097</v>
      </c>
      <c r="AH309" s="19">
        <f t="shared" si="173"/>
        <v>3.6754397698295427</v>
      </c>
      <c r="AI309" s="19">
        <f t="shared" si="173"/>
        <v>4.2440322810026849</v>
      </c>
      <c r="AJ309" s="19">
        <f t="shared" si="173"/>
        <v>4.7449723395127466</v>
      </c>
      <c r="AK309" s="19">
        <f t="shared" si="173"/>
        <v>5.1978567701783858</v>
      </c>
      <c r="AL309" s="19">
        <f t="shared" si="173"/>
        <v>5.6143269858316502</v>
      </c>
      <c r="AM309" s="19">
        <f t="shared" si="173"/>
        <v>6.0019680109432194</v>
      </c>
      <c r="AN309" s="19">
        <f t="shared" si="173"/>
        <v>6.3660484215040265</v>
      </c>
      <c r="AO309" s="19">
        <f t="shared" si="173"/>
        <v>6.7104042356241207</v>
      </c>
      <c r="AP309" s="43">
        <f t="shared" si="162"/>
        <v>0.28799999999999998</v>
      </c>
    </row>
    <row r="310" spans="1:42" x14ac:dyDescent="0.25">
      <c r="A310" s="15">
        <v>0.28899999999999998</v>
      </c>
      <c r="B310" s="6">
        <f t="shared" si="169"/>
        <v>2.2702921634699633</v>
      </c>
      <c r="C310" s="6">
        <f t="shared" si="143"/>
        <v>0.18814066030901236</v>
      </c>
      <c r="D310" s="6">
        <f t="shared" si="163"/>
        <v>1.1351460817349817</v>
      </c>
      <c r="E310" s="6">
        <f t="shared" si="144"/>
        <v>0.90659583056618998</v>
      </c>
      <c r="F310" s="6">
        <f t="shared" si="145"/>
        <v>0.2075242946920616</v>
      </c>
      <c r="G310" s="6">
        <f t="shared" si="146"/>
        <v>0.39276214734603077</v>
      </c>
      <c r="H310" s="6">
        <f t="shared" si="147"/>
        <v>0.23954812867801981</v>
      </c>
      <c r="I310" s="6">
        <f t="shared" si="148"/>
        <v>0.39080446236438204</v>
      </c>
      <c r="J310" s="6">
        <f t="shared" si="164"/>
        <v>0.34172220517813767</v>
      </c>
      <c r="K310" s="9"/>
      <c r="L310" s="15">
        <f t="shared" si="165"/>
        <v>0.28899999999999998</v>
      </c>
      <c r="M310" s="6">
        <f t="shared" si="170"/>
        <v>0.30173146843285259</v>
      </c>
      <c r="N310" s="15">
        <f t="shared" si="149"/>
        <v>1.5033772842339801</v>
      </c>
      <c r="O310" s="15">
        <f t="shared" si="150"/>
        <v>0.91642231963589649</v>
      </c>
      <c r="P310" s="15">
        <f t="shared" si="166"/>
        <v>1.5033772842339801</v>
      </c>
      <c r="Q310" s="15">
        <f t="shared" si="167"/>
        <v>0.28899999999999998</v>
      </c>
      <c r="S310" s="28">
        <f t="shared" si="168"/>
        <v>0.28899999999999998</v>
      </c>
      <c r="T310" s="19">
        <f t="shared" si="151"/>
        <v>0.91642231963589649</v>
      </c>
      <c r="U310" s="19">
        <f t="shared" si="152"/>
        <v>1.2960168732904966</v>
      </c>
      <c r="V310" s="19">
        <f t="shared" si="153"/>
        <v>1.832844639271793</v>
      </c>
      <c r="W310" s="19">
        <f t="shared" si="154"/>
        <v>2.2447670720056956</v>
      </c>
      <c r="X310" s="19">
        <f t="shared" si="155"/>
        <v>2.5920337465809933</v>
      </c>
      <c r="Y310" s="19">
        <f t="shared" si="156"/>
        <v>2.8979818286642818</v>
      </c>
      <c r="Z310" s="19">
        <f t="shared" si="157"/>
        <v>3.1745800375989965</v>
      </c>
      <c r="AA310" s="19">
        <f t="shared" si="158"/>
        <v>3.4289383416701629</v>
      </c>
      <c r="AB310" s="19">
        <f t="shared" si="159"/>
        <v>3.6656892785435859</v>
      </c>
      <c r="AC310" s="19">
        <f t="shared" si="160"/>
        <v>3.888050619871489</v>
      </c>
      <c r="AD310" s="19">
        <f t="shared" si="161"/>
        <v>4.0983652056078101</v>
      </c>
      <c r="AE310" s="19">
        <f t="shared" si="173"/>
        <v>1.5033772842339801</v>
      </c>
      <c r="AF310" s="19">
        <f t="shared" si="173"/>
        <v>2.1260965447273263</v>
      </c>
      <c r="AG310" s="19">
        <f t="shared" si="173"/>
        <v>3.0067545684679602</v>
      </c>
      <c r="AH310" s="19">
        <f t="shared" si="173"/>
        <v>3.6825072372643644</v>
      </c>
      <c r="AI310" s="19">
        <f t="shared" si="173"/>
        <v>4.2521930894546527</v>
      </c>
      <c r="AJ310" s="19">
        <f t="shared" si="173"/>
        <v>4.7540964007377235</v>
      </c>
      <c r="AK310" s="19">
        <f t="shared" si="173"/>
        <v>5.2078516784763416</v>
      </c>
      <c r="AL310" s="19">
        <f t="shared" si="173"/>
        <v>5.6251227206622199</v>
      </c>
      <c r="AM310" s="19">
        <f t="shared" si="173"/>
        <v>6.0135091369359204</v>
      </c>
      <c r="AN310" s="19">
        <f t="shared" si="173"/>
        <v>6.3782896341819777</v>
      </c>
      <c r="AO310" s="19">
        <f t="shared" si="173"/>
        <v>6.7233076067524049</v>
      </c>
      <c r="AP310" s="43">
        <f t="shared" si="162"/>
        <v>0.28899999999999998</v>
      </c>
    </row>
    <row r="311" spans="1:42" x14ac:dyDescent="0.25">
      <c r="A311" s="15">
        <v>0.28999999999999998</v>
      </c>
      <c r="B311" s="6">
        <f t="shared" si="169"/>
        <v>2.2747020134500211</v>
      </c>
      <c r="C311" s="6">
        <f t="shared" si="143"/>
        <v>0.18904772072312984</v>
      </c>
      <c r="D311" s="6">
        <f t="shared" si="163"/>
        <v>1.1373510067250105</v>
      </c>
      <c r="E311" s="6">
        <f t="shared" si="144"/>
        <v>0.90752410436307418</v>
      </c>
      <c r="F311" s="6">
        <f t="shared" si="145"/>
        <v>0.20831151460798808</v>
      </c>
      <c r="G311" s="6">
        <f t="shared" si="146"/>
        <v>0.39415575730399399</v>
      </c>
      <c r="H311" s="6">
        <f t="shared" si="147"/>
        <v>0.24070303386673803</v>
      </c>
      <c r="I311" s="6">
        <f t="shared" si="148"/>
        <v>0.39220723632812932</v>
      </c>
      <c r="J311" s="6">
        <f t="shared" si="164"/>
        <v>0.34402036081337517</v>
      </c>
      <c r="K311" s="9"/>
      <c r="L311" s="15">
        <f t="shared" si="165"/>
        <v>0.28999999999999998</v>
      </c>
      <c r="M311" s="6">
        <f t="shared" si="170"/>
        <v>0.30230914580882801</v>
      </c>
      <c r="N311" s="15">
        <f t="shared" si="149"/>
        <v>1.5062555622245657</v>
      </c>
      <c r="O311" s="15">
        <f t="shared" si="150"/>
        <v>0.92260354600289374</v>
      </c>
      <c r="P311" s="15">
        <f t="shared" si="166"/>
        <v>1.5062555622245657</v>
      </c>
      <c r="Q311" s="15">
        <f t="shared" si="167"/>
        <v>0.28999999999999998</v>
      </c>
      <c r="S311" s="28">
        <f t="shared" si="168"/>
        <v>0.28999999999999998</v>
      </c>
      <c r="T311" s="19">
        <f t="shared" si="151"/>
        <v>0.92260354600289374</v>
      </c>
      <c r="U311" s="19">
        <f t="shared" si="152"/>
        <v>1.3047584474508018</v>
      </c>
      <c r="V311" s="19">
        <f t="shared" si="153"/>
        <v>1.8452070920057875</v>
      </c>
      <c r="W311" s="19">
        <f t="shared" si="154"/>
        <v>2.259907922589476</v>
      </c>
      <c r="X311" s="19">
        <f t="shared" si="155"/>
        <v>2.6095168949016037</v>
      </c>
      <c r="Y311" s="19">
        <f t="shared" si="156"/>
        <v>2.9175285827170798</v>
      </c>
      <c r="Z311" s="19">
        <f t="shared" si="157"/>
        <v>3.195992433840444</v>
      </c>
      <c r="AA311" s="19">
        <f t="shared" si="158"/>
        <v>3.4520663729655592</v>
      </c>
      <c r="AB311" s="19">
        <f t="shared" si="159"/>
        <v>3.6904141840115749</v>
      </c>
      <c r="AC311" s="19">
        <f t="shared" si="160"/>
        <v>3.9142753423524055</v>
      </c>
      <c r="AD311" s="19">
        <f t="shared" si="161"/>
        <v>4.1260084902896486</v>
      </c>
      <c r="AE311" s="19">
        <f t="shared" si="173"/>
        <v>1.5062555622245657</v>
      </c>
      <c r="AF311" s="19">
        <f t="shared" si="173"/>
        <v>2.1301670444978922</v>
      </c>
      <c r="AG311" s="19">
        <f t="shared" si="173"/>
        <v>3.0125111244491314</v>
      </c>
      <c r="AH311" s="19">
        <f t="shared" si="173"/>
        <v>3.6895575496791828</v>
      </c>
      <c r="AI311" s="19">
        <f t="shared" si="173"/>
        <v>4.2603340889957844</v>
      </c>
      <c r="AJ311" s="19">
        <f t="shared" si="173"/>
        <v>4.7631983149271058</v>
      </c>
      <c r="AK311" s="19">
        <f t="shared" si="173"/>
        <v>5.2178223259123451</v>
      </c>
      <c r="AL311" s="19">
        <f t="shared" si="173"/>
        <v>5.6358922507668829</v>
      </c>
      <c r="AM311" s="19">
        <f t="shared" si="173"/>
        <v>6.0250222488982628</v>
      </c>
      <c r="AN311" s="19">
        <f t="shared" si="173"/>
        <v>6.3905011334936761</v>
      </c>
      <c r="AO311" s="19">
        <f t="shared" si="173"/>
        <v>6.7361796572425865</v>
      </c>
      <c r="AP311" s="43">
        <f t="shared" si="162"/>
        <v>0.28999999999999998</v>
      </c>
    </row>
    <row r="312" spans="1:42" x14ac:dyDescent="0.25">
      <c r="A312" s="15">
        <v>0.29099999999999998</v>
      </c>
      <c r="B312" s="6">
        <f t="shared" si="169"/>
        <v>2.2791073680448202</v>
      </c>
      <c r="C312" s="6">
        <f t="shared" si="143"/>
        <v>0.18995570673386158</v>
      </c>
      <c r="D312" s="6">
        <f t="shared" si="163"/>
        <v>1.1395536840224101</v>
      </c>
      <c r="E312" s="6">
        <f t="shared" si="144"/>
        <v>0.90844702652383647</v>
      </c>
      <c r="F312" s="6">
        <f t="shared" si="145"/>
        <v>0.20909937639481876</v>
      </c>
      <c r="G312" s="6">
        <f t="shared" si="146"/>
        <v>0.39554968819740938</v>
      </c>
      <c r="H312" s="6">
        <f t="shared" si="147"/>
        <v>0.241859117561668</v>
      </c>
      <c r="I312" s="6">
        <f t="shared" si="148"/>
        <v>0.3936104527772204</v>
      </c>
      <c r="J312" s="6">
        <f t="shared" si="164"/>
        <v>0.34632574509479119</v>
      </c>
      <c r="K312" s="9"/>
      <c r="L312" s="15">
        <f t="shared" si="165"/>
        <v>0.29099999999999998</v>
      </c>
      <c r="M312" s="6">
        <f t="shared" si="170"/>
        <v>0.30288542166608678</v>
      </c>
      <c r="N312" s="15">
        <f t="shared" si="149"/>
        <v>1.5091268571470178</v>
      </c>
      <c r="O312" s="15">
        <f t="shared" si="150"/>
        <v>0.92880191818933866</v>
      </c>
      <c r="P312" s="15">
        <f t="shared" si="166"/>
        <v>1.5091268571470178</v>
      </c>
      <c r="Q312" s="15">
        <f t="shared" si="167"/>
        <v>0.29099999999999998</v>
      </c>
      <c r="S312" s="28">
        <f t="shared" si="168"/>
        <v>0.29099999999999998</v>
      </c>
      <c r="T312" s="19">
        <f t="shared" si="151"/>
        <v>0.92880191818933866</v>
      </c>
      <c r="U312" s="19">
        <f t="shared" si="152"/>
        <v>1.3135242694615088</v>
      </c>
      <c r="V312" s="19">
        <f t="shared" si="153"/>
        <v>1.8576038363786773</v>
      </c>
      <c r="W312" s="19">
        <f t="shared" si="154"/>
        <v>2.2750907716821254</v>
      </c>
      <c r="X312" s="19">
        <f t="shared" si="155"/>
        <v>2.6270485389230176</v>
      </c>
      <c r="Y312" s="19">
        <f t="shared" si="156"/>
        <v>2.9371295566116844</v>
      </c>
      <c r="Z312" s="19">
        <f t="shared" si="157"/>
        <v>3.2174642249427325</v>
      </c>
      <c r="AA312" s="19">
        <f t="shared" si="158"/>
        <v>3.4752585580429445</v>
      </c>
      <c r="AB312" s="19">
        <f t="shared" si="159"/>
        <v>3.7152076727573546</v>
      </c>
      <c r="AC312" s="19">
        <f t="shared" si="160"/>
        <v>3.9405728083845259</v>
      </c>
      <c r="AD312" s="19">
        <f t="shared" si="161"/>
        <v>4.153728453407119</v>
      </c>
      <c r="AE312" s="19">
        <f t="shared" ref="AE312:AO321" si="174">$M312*AE$21^0.5/RMannings_n*(Diameter/1000)^(2/3)</f>
        <v>1.5091268571470178</v>
      </c>
      <c r="AF312" s="19">
        <f t="shared" si="174"/>
        <v>2.1342276687187973</v>
      </c>
      <c r="AG312" s="19">
        <f t="shared" si="174"/>
        <v>3.0182537142940356</v>
      </c>
      <c r="AH312" s="19">
        <f t="shared" si="174"/>
        <v>3.6965907571402346</v>
      </c>
      <c r="AI312" s="19">
        <f t="shared" si="174"/>
        <v>4.2684553374375946</v>
      </c>
      <c r="AJ312" s="19">
        <f t="shared" si="174"/>
        <v>4.7722781467161317</v>
      </c>
      <c r="AK312" s="19">
        <f t="shared" si="174"/>
        <v>5.227768783290748</v>
      </c>
      <c r="AL312" s="19">
        <f t="shared" si="174"/>
        <v>5.6466356526230816</v>
      </c>
      <c r="AM312" s="19">
        <f t="shared" si="174"/>
        <v>6.0365074285880711</v>
      </c>
      <c r="AN312" s="19">
        <f t="shared" si="174"/>
        <v>6.4026830061563906</v>
      </c>
      <c r="AO312" s="19">
        <f t="shared" si="174"/>
        <v>6.7490204785026924</v>
      </c>
      <c r="AP312" s="43">
        <f t="shared" si="162"/>
        <v>0.29099999999999998</v>
      </c>
    </row>
    <row r="313" spans="1:42" x14ac:dyDescent="0.25">
      <c r="A313" s="15">
        <v>0.29199999999999998</v>
      </c>
      <c r="B313" s="6">
        <f t="shared" si="169"/>
        <v>2.2835082622830196</v>
      </c>
      <c r="C313" s="6">
        <f t="shared" si="143"/>
        <v>0.190864612997732</v>
      </c>
      <c r="D313" s="6">
        <f t="shared" si="163"/>
        <v>1.1417541311415098</v>
      </c>
      <c r="E313" s="6">
        <f t="shared" si="144"/>
        <v>0.90936461334274488</v>
      </c>
      <c r="F313" s="6">
        <f t="shared" si="145"/>
        <v>0.20988788237111003</v>
      </c>
      <c r="G313" s="6">
        <f t="shared" si="146"/>
        <v>0.39694394118555498</v>
      </c>
      <c r="H313" s="6">
        <f t="shared" si="147"/>
        <v>0.2430163729592853</v>
      </c>
      <c r="I313" s="6">
        <f t="shared" si="148"/>
        <v>0.39501411403875997</v>
      </c>
      <c r="J313" s="6">
        <f t="shared" si="164"/>
        <v>0.34863835364509282</v>
      </c>
      <c r="K313" s="9"/>
      <c r="L313" s="15">
        <f t="shared" si="165"/>
        <v>0.29199999999999998</v>
      </c>
      <c r="M313" s="6">
        <f t="shared" si="170"/>
        <v>0.30346030007120867</v>
      </c>
      <c r="N313" s="15">
        <f t="shared" si="149"/>
        <v>1.5119911892630737</v>
      </c>
      <c r="O313" s="15">
        <f t="shared" si="150"/>
        <v>0.93501738675075396</v>
      </c>
      <c r="P313" s="15">
        <f t="shared" si="166"/>
        <v>1.5119911892630737</v>
      </c>
      <c r="Q313" s="15">
        <f t="shared" si="167"/>
        <v>0.29199999999999998</v>
      </c>
      <c r="S313" s="28">
        <f t="shared" si="168"/>
        <v>0.29199999999999998</v>
      </c>
      <c r="T313" s="19">
        <f t="shared" si="151"/>
        <v>0.93501738675075396</v>
      </c>
      <c r="U313" s="19">
        <f t="shared" si="152"/>
        <v>1.3223142693975658</v>
      </c>
      <c r="V313" s="19">
        <f t="shared" si="153"/>
        <v>1.8700347735015079</v>
      </c>
      <c r="W313" s="19">
        <f t="shared" si="154"/>
        <v>2.2903154981699032</v>
      </c>
      <c r="X313" s="19">
        <f t="shared" si="155"/>
        <v>2.6446285387951316</v>
      </c>
      <c r="Y313" s="19">
        <f t="shared" si="156"/>
        <v>2.9567845939909265</v>
      </c>
      <c r="Z313" s="19">
        <f t="shared" si="157"/>
        <v>3.2389952396251696</v>
      </c>
      <c r="AA313" s="19">
        <f t="shared" si="158"/>
        <v>3.4985147118980255</v>
      </c>
      <c r="AB313" s="19">
        <f t="shared" si="159"/>
        <v>3.7400695470030159</v>
      </c>
      <c r="AC313" s="19">
        <f t="shared" si="160"/>
        <v>3.9669428081926972</v>
      </c>
      <c r="AD313" s="19">
        <f t="shared" si="161"/>
        <v>4.1815248738377937</v>
      </c>
      <c r="AE313" s="19">
        <f t="shared" si="174"/>
        <v>1.5119911892630737</v>
      </c>
      <c r="AF313" s="19">
        <f t="shared" si="174"/>
        <v>2.1382784460444642</v>
      </c>
      <c r="AG313" s="19">
        <f t="shared" si="174"/>
        <v>3.0239823785261475</v>
      </c>
      <c r="AH313" s="19">
        <f t="shared" si="174"/>
        <v>3.7036069092784376</v>
      </c>
      <c r="AI313" s="19">
        <f t="shared" si="174"/>
        <v>4.2765568920889283</v>
      </c>
      <c r="AJ313" s="19">
        <f t="shared" si="174"/>
        <v>4.7813359601780379</v>
      </c>
      <c r="AK313" s="19">
        <f t="shared" si="174"/>
        <v>5.2376911208002683</v>
      </c>
      <c r="AL313" s="19">
        <f t="shared" si="174"/>
        <v>5.6573530020432958</v>
      </c>
      <c r="AM313" s="19">
        <f t="shared" si="174"/>
        <v>6.047964757052295</v>
      </c>
      <c r="AN313" s="19">
        <f t="shared" si="174"/>
        <v>6.4148353381333925</v>
      </c>
      <c r="AO313" s="19">
        <f t="shared" si="174"/>
        <v>6.7618301611459657</v>
      </c>
      <c r="AP313" s="43">
        <f t="shared" si="162"/>
        <v>0.29199999999999998</v>
      </c>
    </row>
    <row r="314" spans="1:42" x14ac:dyDescent="0.25">
      <c r="A314" s="15">
        <v>0.29299999999999998</v>
      </c>
      <c r="B314" s="6">
        <f t="shared" si="169"/>
        <v>2.2879047309300491</v>
      </c>
      <c r="C314" s="6">
        <f t="shared" si="143"/>
        <v>0.19177443418747975</v>
      </c>
      <c r="D314" s="6">
        <f t="shared" si="163"/>
        <v>1.1439523654650245</v>
      </c>
      <c r="E314" s="6">
        <f t="shared" si="144"/>
        <v>0.9102768809543611</v>
      </c>
      <c r="F314" s="6">
        <f t="shared" si="145"/>
        <v>0.21067703486703715</v>
      </c>
      <c r="G314" s="6">
        <f t="shared" si="146"/>
        <v>0.39833851743351856</v>
      </c>
      <c r="H314" s="6">
        <f t="shared" si="147"/>
        <v>0.24417479327671016</v>
      </c>
      <c r="I314" s="6">
        <f t="shared" si="148"/>
        <v>0.39641822245254832</v>
      </c>
      <c r="J314" s="6">
        <f t="shared" si="164"/>
        <v>0.35095818209635182</v>
      </c>
      <c r="K314" s="9"/>
      <c r="L314" s="15">
        <f t="shared" si="165"/>
        <v>0.29299999999999998</v>
      </c>
      <c r="M314" s="6">
        <f t="shared" si="170"/>
        <v>0.30403378505548934</v>
      </c>
      <c r="N314" s="15">
        <f t="shared" si="149"/>
        <v>1.514848578658667</v>
      </c>
      <c r="O314" s="15">
        <f t="shared" si="150"/>
        <v>0.94124990212839499</v>
      </c>
      <c r="P314" s="15">
        <f t="shared" si="166"/>
        <v>1.514848578658667</v>
      </c>
      <c r="Q314" s="15">
        <f t="shared" si="167"/>
        <v>0.29299999999999998</v>
      </c>
      <c r="S314" s="28">
        <f t="shared" si="168"/>
        <v>0.29299999999999998</v>
      </c>
      <c r="T314" s="19">
        <f t="shared" si="151"/>
        <v>0.94124990212839499</v>
      </c>
      <c r="U314" s="19">
        <f t="shared" si="152"/>
        <v>1.3311283771723246</v>
      </c>
      <c r="V314" s="19">
        <f t="shared" si="153"/>
        <v>1.88249980425679</v>
      </c>
      <c r="W314" s="19">
        <f t="shared" si="154"/>
        <v>2.305581980659174</v>
      </c>
      <c r="X314" s="19">
        <f t="shared" si="155"/>
        <v>2.6622567543446491</v>
      </c>
      <c r="Y314" s="19">
        <f t="shared" si="156"/>
        <v>2.9764935381362974</v>
      </c>
      <c r="Z314" s="19">
        <f t="shared" si="157"/>
        <v>3.2605853062112273</v>
      </c>
      <c r="AA314" s="19">
        <f t="shared" si="158"/>
        <v>3.5218346490989592</v>
      </c>
      <c r="AB314" s="19">
        <f t="shared" si="159"/>
        <v>3.76499960851358</v>
      </c>
      <c r="AC314" s="19">
        <f t="shared" si="160"/>
        <v>3.9933851315169733</v>
      </c>
      <c r="AD314" s="19">
        <f t="shared" si="161"/>
        <v>4.2093975299482311</v>
      </c>
      <c r="AE314" s="19">
        <f t="shared" si="174"/>
        <v>1.514848578658667</v>
      </c>
      <c r="AF314" s="19">
        <f t="shared" si="174"/>
        <v>2.1423194048806931</v>
      </c>
      <c r="AG314" s="19">
        <f t="shared" si="174"/>
        <v>3.0296971573173339</v>
      </c>
      <c r="AH314" s="19">
        <f t="shared" si="174"/>
        <v>3.7106060552940807</v>
      </c>
      <c r="AI314" s="19">
        <f t="shared" si="174"/>
        <v>4.2846388097613861</v>
      </c>
      <c r="AJ314" s="19">
        <f t="shared" si="174"/>
        <v>4.790371818830125</v>
      </c>
      <c r="AK314" s="19">
        <f t="shared" si="174"/>
        <v>5.2475894080206205</v>
      </c>
      <c r="AL314" s="19">
        <f t="shared" si="174"/>
        <v>5.668044374182208</v>
      </c>
      <c r="AM314" s="19">
        <f t="shared" si="174"/>
        <v>6.0593943146346678</v>
      </c>
      <c r="AN314" s="19">
        <f t="shared" si="174"/>
        <v>6.4269582146420783</v>
      </c>
      <c r="AO314" s="19">
        <f t="shared" si="174"/>
        <v>6.774608794999434</v>
      </c>
      <c r="AP314" s="43">
        <f t="shared" si="162"/>
        <v>0.29299999999999998</v>
      </c>
    </row>
    <row r="315" spans="1:42" x14ac:dyDescent="0.25">
      <c r="A315" s="15">
        <v>0.29399999999999998</v>
      </c>
      <c r="B315" s="6">
        <f t="shared" si="169"/>
        <v>2.2922968084914674</v>
      </c>
      <c r="C315" s="6">
        <f t="shared" si="143"/>
        <v>0.19268516499189886</v>
      </c>
      <c r="D315" s="6">
        <f t="shared" si="163"/>
        <v>1.1461484042457337</v>
      </c>
      <c r="E315" s="6">
        <f t="shared" si="144"/>
        <v>0.91118384533528685</v>
      </c>
      <c r="F315" s="6">
        <f t="shared" si="145"/>
        <v>0.21146683622446885</v>
      </c>
      <c r="G315" s="6">
        <f t="shared" si="146"/>
        <v>0.3997334181122344</v>
      </c>
      <c r="H315" s="6">
        <f t="shared" si="147"/>
        <v>0.24533437175150502</v>
      </c>
      <c r="I315" s="6">
        <f t="shared" si="148"/>
        <v>0.39782278037113211</v>
      </c>
      <c r="J315" s="6">
        <f t="shared" si="164"/>
        <v>0.35328522609008989</v>
      </c>
      <c r="K315" s="9"/>
      <c r="L315" s="15">
        <f t="shared" si="165"/>
        <v>0.29399999999999998</v>
      </c>
      <c r="M315" s="6">
        <f t="shared" si="170"/>
        <v>0.3046058806153194</v>
      </c>
      <c r="N315" s="15">
        <f t="shared" si="149"/>
        <v>1.5176990452458172</v>
      </c>
      <c r="O315" s="15">
        <f t="shared" si="150"/>
        <v>0.94749941464961018</v>
      </c>
      <c r="P315" s="15">
        <f t="shared" si="166"/>
        <v>1.5176990452458172</v>
      </c>
      <c r="Q315" s="15">
        <f t="shared" si="167"/>
        <v>0.29399999999999998</v>
      </c>
      <c r="S315" s="28">
        <f t="shared" si="168"/>
        <v>0.29399999999999998</v>
      </c>
      <c r="T315" s="19">
        <f t="shared" si="151"/>
        <v>0.94749941464961018</v>
      </c>
      <c r="U315" s="19">
        <f t="shared" si="152"/>
        <v>1.3399665225380477</v>
      </c>
      <c r="V315" s="19">
        <f t="shared" si="153"/>
        <v>1.8949988292992204</v>
      </c>
      <c r="W315" s="19">
        <f t="shared" si="154"/>
        <v>2.3208900974772857</v>
      </c>
      <c r="X315" s="19">
        <f t="shared" si="155"/>
        <v>2.6799330450760954</v>
      </c>
      <c r="Y315" s="19">
        <f t="shared" si="156"/>
        <v>2.996256231969078</v>
      </c>
      <c r="Z315" s="19">
        <f t="shared" si="157"/>
        <v>3.2822342526297912</v>
      </c>
      <c r="AA315" s="19">
        <f t="shared" si="158"/>
        <v>3.545218183787699</v>
      </c>
      <c r="AB315" s="19">
        <f t="shared" si="159"/>
        <v>3.7899976585984407</v>
      </c>
      <c r="AC315" s="19">
        <f t="shared" si="160"/>
        <v>4.019899567614142</v>
      </c>
      <c r="AD315" s="19">
        <f t="shared" si="161"/>
        <v>4.237346199595577</v>
      </c>
      <c r="AE315" s="19">
        <f t="shared" si="174"/>
        <v>1.5176990452458172</v>
      </c>
      <c r="AF315" s="19">
        <f t="shared" si="174"/>
        <v>2.1463505733873327</v>
      </c>
      <c r="AG315" s="19">
        <f t="shared" si="174"/>
        <v>3.0353980904916344</v>
      </c>
      <c r="AH315" s="19">
        <f t="shared" si="174"/>
        <v>3.717588243961452</v>
      </c>
      <c r="AI315" s="19">
        <f t="shared" si="174"/>
        <v>4.2927011467746654</v>
      </c>
      <c r="AJ315" s="19">
        <f t="shared" si="174"/>
        <v>4.7993857856397257</v>
      </c>
      <c r="AK315" s="19">
        <f t="shared" si="174"/>
        <v>5.2574637139290639</v>
      </c>
      <c r="AL315" s="19">
        <f t="shared" si="174"/>
        <v>5.6787098435437704</v>
      </c>
      <c r="AM315" s="19">
        <f t="shared" si="174"/>
        <v>6.0707961809832689</v>
      </c>
      <c r="AN315" s="19">
        <f t="shared" si="174"/>
        <v>6.4390517201619968</v>
      </c>
      <c r="AO315" s="19">
        <f t="shared" si="174"/>
        <v>6.7873564691123534</v>
      </c>
      <c r="AP315" s="43">
        <f t="shared" si="162"/>
        <v>0.29399999999999998</v>
      </c>
    </row>
    <row r="316" spans="1:42" x14ac:dyDescent="0.25">
      <c r="A316" s="15">
        <v>0.29499999999999998</v>
      </c>
      <c r="B316" s="6">
        <f t="shared" si="169"/>
        <v>2.2966845292162814</v>
      </c>
      <c r="C316" s="6">
        <f t="shared" si="143"/>
        <v>0.19359680011568192</v>
      </c>
      <c r="D316" s="6">
        <f t="shared" si="163"/>
        <v>1.1483422646081407</v>
      </c>
      <c r="E316" s="6">
        <f t="shared" si="144"/>
        <v>0.91208552230588547</v>
      </c>
      <c r="F316" s="6">
        <f t="shared" si="145"/>
        <v>0.21225728879704275</v>
      </c>
      <c r="G316" s="6">
        <f t="shared" si="146"/>
        <v>0.40112864439852136</v>
      </c>
      <c r="H316" s="6">
        <f t="shared" si="147"/>
        <v>0.24649510164147515</v>
      </c>
      <c r="I316" s="6">
        <f t="shared" si="148"/>
        <v>0.39922779015985738</v>
      </c>
      <c r="J316" s="6">
        <f t="shared" si="164"/>
        <v>0.35561948127736498</v>
      </c>
      <c r="K316" s="9"/>
      <c r="L316" s="15">
        <f t="shared" si="165"/>
        <v>0.29499999999999998</v>
      </c>
      <c r="M316" s="6">
        <f t="shared" si="170"/>
        <v>0.30517659071255709</v>
      </c>
      <c r="N316" s="15">
        <f t="shared" si="149"/>
        <v>1.5205426087644864</v>
      </c>
      <c r="O316" s="15">
        <f t="shared" si="150"/>
        <v>0.95376587452819284</v>
      </c>
      <c r="P316" s="15">
        <f t="shared" si="166"/>
        <v>1.5205426087644864</v>
      </c>
      <c r="Q316" s="15">
        <f t="shared" si="167"/>
        <v>0.29499999999999998</v>
      </c>
      <c r="S316" s="28">
        <f t="shared" si="168"/>
        <v>0.29499999999999998</v>
      </c>
      <c r="T316" s="19">
        <f t="shared" si="151"/>
        <v>0.95376587452819284</v>
      </c>
      <c r="U316" s="19">
        <f t="shared" si="152"/>
        <v>1.3488286350864063</v>
      </c>
      <c r="V316" s="19">
        <f t="shared" si="153"/>
        <v>1.9075317490563857</v>
      </c>
      <c r="W316" s="19">
        <f t="shared" si="154"/>
        <v>2.3362397266734365</v>
      </c>
      <c r="X316" s="19">
        <f t="shared" si="155"/>
        <v>2.6976572701728125</v>
      </c>
      <c r="Y316" s="19">
        <f t="shared" si="156"/>
        <v>3.016072518051462</v>
      </c>
      <c r="Z316" s="19">
        <f t="shared" si="157"/>
        <v>3.3039419064163864</v>
      </c>
      <c r="AA316" s="19">
        <f t="shared" si="158"/>
        <v>3.5686651296813219</v>
      </c>
      <c r="AB316" s="19">
        <f t="shared" si="159"/>
        <v>3.8150634981127713</v>
      </c>
      <c r="AC316" s="19">
        <f t="shared" si="160"/>
        <v>4.0464859052592184</v>
      </c>
      <c r="AD316" s="19">
        <f t="shared" si="161"/>
        <v>4.2653706601291486</v>
      </c>
      <c r="AE316" s="19">
        <f t="shared" si="174"/>
        <v>1.5205426087644864</v>
      </c>
      <c r="AF316" s="19">
        <f t="shared" si="174"/>
        <v>2.1503719794809038</v>
      </c>
      <c r="AG316" s="19">
        <f t="shared" si="174"/>
        <v>3.0410852175289729</v>
      </c>
      <c r="AH316" s="19">
        <f t="shared" si="174"/>
        <v>3.7245535236333844</v>
      </c>
      <c r="AI316" s="19">
        <f t="shared" si="174"/>
        <v>4.3007439589618075</v>
      </c>
      <c r="AJ316" s="19">
        <f t="shared" si="174"/>
        <v>4.8083779230300836</v>
      </c>
      <c r="AK316" s="19">
        <f t="shared" si="174"/>
        <v>5.2673141069068325</v>
      </c>
      <c r="AL316" s="19">
        <f t="shared" si="174"/>
        <v>5.6893494839881606</v>
      </c>
      <c r="AM316" s="19">
        <f t="shared" si="174"/>
        <v>6.0821704350579457</v>
      </c>
      <c r="AN316" s="19">
        <f t="shared" si="174"/>
        <v>6.4511159384427108</v>
      </c>
      <c r="AO316" s="19">
        <f t="shared" si="174"/>
        <v>6.8000732717645178</v>
      </c>
      <c r="AP316" s="43">
        <f t="shared" si="162"/>
        <v>0.29499999999999998</v>
      </c>
    </row>
    <row r="317" spans="1:42" x14ac:dyDescent="0.25">
      <c r="A317" s="15">
        <v>0.29599999999999999</v>
      </c>
      <c r="B317" s="6">
        <f t="shared" si="169"/>
        <v>2.3010679271002048</v>
      </c>
      <c r="C317" s="6">
        <f t="shared" si="143"/>
        <v>0.19450933427926417</v>
      </c>
      <c r="D317" s="6">
        <f t="shared" si="163"/>
        <v>1.1505339635501024</v>
      </c>
      <c r="E317" s="6">
        <f t="shared" si="144"/>
        <v>0.91298192753197471</v>
      </c>
      <c r="F317" s="6">
        <f t="shared" si="145"/>
        <v>0.21304839495024069</v>
      </c>
      <c r="G317" s="6">
        <f t="shared" si="146"/>
        <v>0.40252419747512036</v>
      </c>
      <c r="H317" s="6">
        <f t="shared" si="147"/>
        <v>0.24765697622446989</v>
      </c>
      <c r="I317" s="6">
        <f t="shared" si="148"/>
        <v>0.40063325419692097</v>
      </c>
      <c r="J317" s="6">
        <f t="shared" si="164"/>
        <v>0.35796094331885631</v>
      </c>
      <c r="K317" s="9"/>
      <c r="L317" s="15">
        <f t="shared" si="165"/>
        <v>0.29599999999999999</v>
      </c>
      <c r="M317" s="6">
        <f t="shared" si="170"/>
        <v>0.30574591927489631</v>
      </c>
      <c r="N317" s="15">
        <f t="shared" si="149"/>
        <v>1.5233792887844122</v>
      </c>
      <c r="O317" s="15">
        <f t="shared" si="150"/>
        <v>0.9600492318647309</v>
      </c>
      <c r="P317" s="15">
        <f t="shared" si="166"/>
        <v>1.5233792887844122</v>
      </c>
      <c r="Q317" s="15">
        <f t="shared" si="167"/>
        <v>0.29599999999999999</v>
      </c>
      <c r="S317" s="28">
        <f t="shared" si="168"/>
        <v>0.29599999999999999</v>
      </c>
      <c r="T317" s="19">
        <f t="shared" si="151"/>
        <v>0.9600492318647309</v>
      </c>
      <c r="U317" s="19">
        <f t="shared" si="152"/>
        <v>1.3577146442489749</v>
      </c>
      <c r="V317" s="19">
        <f t="shared" si="153"/>
        <v>1.9200984637294618</v>
      </c>
      <c r="W317" s="19">
        <f t="shared" si="154"/>
        <v>2.3516307460195272</v>
      </c>
      <c r="X317" s="19">
        <f t="shared" si="155"/>
        <v>2.7154292884979498</v>
      </c>
      <c r="Y317" s="19">
        <f t="shared" si="156"/>
        <v>3.0359422385876509</v>
      </c>
      <c r="Z317" s="19">
        <f t="shared" si="157"/>
        <v>3.3257080947143751</v>
      </c>
      <c r="AA317" s="19">
        <f t="shared" si="158"/>
        <v>3.5921753000733188</v>
      </c>
      <c r="AB317" s="19">
        <f t="shared" si="159"/>
        <v>3.8401969274589236</v>
      </c>
      <c r="AC317" s="19">
        <f t="shared" si="160"/>
        <v>4.0731439327469241</v>
      </c>
      <c r="AD317" s="19">
        <f t="shared" si="161"/>
        <v>4.2934706883919915</v>
      </c>
      <c r="AE317" s="19">
        <f t="shared" si="174"/>
        <v>1.5233792887844122</v>
      </c>
      <c r="AF317" s="19">
        <f t="shared" si="174"/>
        <v>2.1543836508371959</v>
      </c>
      <c r="AG317" s="19">
        <f t="shared" si="174"/>
        <v>3.0467585775688244</v>
      </c>
      <c r="AH317" s="19">
        <f t="shared" si="174"/>
        <v>3.7315019422457505</v>
      </c>
      <c r="AI317" s="19">
        <f t="shared" si="174"/>
        <v>4.3087673016743917</v>
      </c>
      <c r="AJ317" s="19">
        <f t="shared" si="174"/>
        <v>4.8173482928861402</v>
      </c>
      <c r="AK317" s="19">
        <f t="shared" si="174"/>
        <v>5.2771406547454864</v>
      </c>
      <c r="AL317" s="19">
        <f t="shared" si="174"/>
        <v>5.6999633687386293</v>
      </c>
      <c r="AM317" s="19">
        <f t="shared" si="174"/>
        <v>6.0935171551376488</v>
      </c>
      <c r="AN317" s="19">
        <f t="shared" si="174"/>
        <v>6.4631509525115867</v>
      </c>
      <c r="AO317" s="19">
        <f t="shared" si="174"/>
        <v>6.8127592904744576</v>
      </c>
      <c r="AP317" s="43">
        <f t="shared" si="162"/>
        <v>0.29599999999999999</v>
      </c>
    </row>
    <row r="318" spans="1:42" x14ac:dyDescent="0.25">
      <c r="A318" s="15">
        <v>0.29699999999999999</v>
      </c>
      <c r="B318" s="6">
        <f t="shared" si="169"/>
        <v>2.3054470358888763</v>
      </c>
      <c r="C318" s="6">
        <f t="shared" si="143"/>
        <v>0.19542276221867036</v>
      </c>
      <c r="D318" s="6">
        <f t="shared" si="163"/>
        <v>1.1527235179444382</v>
      </c>
      <c r="E318" s="6">
        <f t="shared" si="144"/>
        <v>0.91387307652649441</v>
      </c>
      <c r="F318" s="6">
        <f t="shared" si="145"/>
        <v>0.21384015706146561</v>
      </c>
      <c r="G318" s="6">
        <f t="shared" si="146"/>
        <v>0.40392007853073281</v>
      </c>
      <c r="H318" s="6">
        <f t="shared" si="147"/>
        <v>0.24881998879818781</v>
      </c>
      <c r="I318" s="6">
        <f t="shared" si="148"/>
        <v>0.40203917487342372</v>
      </c>
      <c r="J318" s="6">
        <f t="shared" si="164"/>
        <v>0.36030960788495303</v>
      </c>
      <c r="K318" s="9"/>
      <c r="L318" s="15">
        <f t="shared" si="165"/>
        <v>0.29699999999999999</v>
      </c>
      <c r="M318" s="6">
        <f t="shared" si="170"/>
        <v>0.30631387019622841</v>
      </c>
      <c r="N318" s="15">
        <f t="shared" si="149"/>
        <v>1.526209104706912</v>
      </c>
      <c r="O318" s="15">
        <f t="shared" si="150"/>
        <v>0.96634943664695205</v>
      </c>
      <c r="P318" s="15">
        <f t="shared" si="166"/>
        <v>1.526209104706912</v>
      </c>
      <c r="Q318" s="15">
        <f t="shared" si="167"/>
        <v>0.29699999999999999</v>
      </c>
      <c r="S318" s="28">
        <f t="shared" si="168"/>
        <v>0.29699999999999999</v>
      </c>
      <c r="T318" s="19">
        <f t="shared" si="151"/>
        <v>0.96634943664695205</v>
      </c>
      <c r="U318" s="19">
        <f t="shared" si="152"/>
        <v>1.3666244792977194</v>
      </c>
      <c r="V318" s="19">
        <f t="shared" si="153"/>
        <v>1.9326988732939041</v>
      </c>
      <c r="W318" s="19">
        <f t="shared" si="154"/>
        <v>2.3670630330110112</v>
      </c>
      <c r="X318" s="19">
        <f t="shared" si="155"/>
        <v>2.7332489585954387</v>
      </c>
      <c r="Y318" s="19">
        <f t="shared" si="156"/>
        <v>3.055865235424954</v>
      </c>
      <c r="Z318" s="19">
        <f t="shared" si="157"/>
        <v>3.3475326442761659</v>
      </c>
      <c r="AA318" s="19">
        <f t="shared" si="158"/>
        <v>3.6157485078349048</v>
      </c>
      <c r="AB318" s="19">
        <f t="shared" si="159"/>
        <v>3.8653977465878082</v>
      </c>
      <c r="AC318" s="19">
        <f t="shared" si="160"/>
        <v>4.0998734378931578</v>
      </c>
      <c r="AD318" s="19">
        <f t="shared" si="161"/>
        <v>4.3216460607224221</v>
      </c>
      <c r="AE318" s="19">
        <f t="shared" si="174"/>
        <v>1.526209104706912</v>
      </c>
      <c r="AF318" s="19">
        <f t="shared" si="174"/>
        <v>2.1583856148938136</v>
      </c>
      <c r="AG318" s="19">
        <f t="shared" si="174"/>
        <v>3.0524182094138239</v>
      </c>
      <c r="AH318" s="19">
        <f t="shared" si="174"/>
        <v>3.7384335473218777</v>
      </c>
      <c r="AI318" s="19">
        <f t="shared" si="174"/>
        <v>4.3167712297876273</v>
      </c>
      <c r="AJ318" s="19">
        <f t="shared" si="174"/>
        <v>4.8262969565602489</v>
      </c>
      <c r="AK318" s="19">
        <f t="shared" si="174"/>
        <v>5.2869434246531606</v>
      </c>
      <c r="AL318" s="19">
        <f t="shared" si="174"/>
        <v>5.7105515703882599</v>
      </c>
      <c r="AM318" s="19">
        <f t="shared" si="174"/>
        <v>6.1048364188276478</v>
      </c>
      <c r="AN318" s="19">
        <f t="shared" si="174"/>
        <v>6.4751568446814405</v>
      </c>
      <c r="AO318" s="19">
        <f t="shared" si="174"/>
        <v>6.8254146120074983</v>
      </c>
      <c r="AP318" s="43">
        <f t="shared" si="162"/>
        <v>0.29699999999999999</v>
      </c>
    </row>
    <row r="319" spans="1:42" x14ac:dyDescent="0.25">
      <c r="A319" s="15">
        <v>0.29799999999999999</v>
      </c>
      <c r="B319" s="6">
        <f t="shared" si="169"/>
        <v>2.3098218890810256</v>
      </c>
      <c r="C319" s="6">
        <f t="shared" si="143"/>
        <v>0.19633707868536221</v>
      </c>
      <c r="D319" s="6">
        <f t="shared" si="163"/>
        <v>1.1549109445405128</v>
      </c>
      <c r="E319" s="6">
        <f t="shared" si="144"/>
        <v>0.91475898465114835</v>
      </c>
      <c r="F319" s="6">
        <f t="shared" si="145"/>
        <v>0.21463257752011819</v>
      </c>
      <c r="G319" s="6">
        <f t="shared" si="146"/>
        <v>0.4053162887600591</v>
      </c>
      <c r="H319" s="6">
        <f t="shared" si="147"/>
        <v>0.2499841326799824</v>
      </c>
      <c r="I319" s="6">
        <f t="shared" si="148"/>
        <v>0.40344555459342324</v>
      </c>
      <c r="J319" s="6">
        <f t="shared" si="164"/>
        <v>0.36266547065584115</v>
      </c>
      <c r="K319" s="9"/>
      <c r="L319" s="15">
        <f t="shared" si="165"/>
        <v>0.29799999999999999</v>
      </c>
      <c r="M319" s="6">
        <f t="shared" si="170"/>
        <v>0.30688044733699926</v>
      </c>
      <c r="N319" s="15">
        <f t="shared" si="149"/>
        <v>1.5290320757666598</v>
      </c>
      <c r="O319" s="15">
        <f t="shared" si="150"/>
        <v>0.97266643875006209</v>
      </c>
      <c r="P319" s="15">
        <f t="shared" si="166"/>
        <v>1.5290320757666598</v>
      </c>
      <c r="Q319" s="15">
        <f t="shared" si="167"/>
        <v>0.29799999999999999</v>
      </c>
      <c r="S319" s="28">
        <f t="shared" si="168"/>
        <v>0.29799999999999999</v>
      </c>
      <c r="T319" s="19">
        <f t="shared" si="151"/>
        <v>0.97266643875006209</v>
      </c>
      <c r="U319" s="19">
        <f t="shared" si="152"/>
        <v>1.3755580693454772</v>
      </c>
      <c r="V319" s="19">
        <f t="shared" si="153"/>
        <v>1.9453328775001242</v>
      </c>
      <c r="W319" s="19">
        <f t="shared" si="154"/>
        <v>2.3825364648677194</v>
      </c>
      <c r="X319" s="19">
        <f t="shared" si="155"/>
        <v>2.7511161386909544</v>
      </c>
      <c r="Y319" s="19">
        <f t="shared" si="156"/>
        <v>3.0758413500548554</v>
      </c>
      <c r="Z319" s="19">
        <f t="shared" si="157"/>
        <v>3.3694153814643784</v>
      </c>
      <c r="AA319" s="19">
        <f t="shared" si="158"/>
        <v>3.6393845654162735</v>
      </c>
      <c r="AB319" s="19">
        <f t="shared" si="159"/>
        <v>3.8906657550002484</v>
      </c>
      <c r="AC319" s="19">
        <f t="shared" si="160"/>
        <v>4.1266742080364311</v>
      </c>
      <c r="AD319" s="19">
        <f t="shared" si="161"/>
        <v>4.3498965529555482</v>
      </c>
      <c r="AE319" s="19">
        <f t="shared" si="174"/>
        <v>1.5290320757666598</v>
      </c>
      <c r="AF319" s="19">
        <f t="shared" si="174"/>
        <v>2.162377898852696</v>
      </c>
      <c r="AG319" s="19">
        <f t="shared" si="174"/>
        <v>3.0580641515333196</v>
      </c>
      <c r="AH319" s="19">
        <f t="shared" si="174"/>
        <v>3.7453483859769037</v>
      </c>
      <c r="AI319" s="19">
        <f t="shared" si="174"/>
        <v>4.3247557977053921</v>
      </c>
      <c r="AJ319" s="19">
        <f t="shared" si="174"/>
        <v>4.835223974877791</v>
      </c>
      <c r="AK319" s="19">
        <f t="shared" si="174"/>
        <v>5.2967224832607194</v>
      </c>
      <c r="AL319" s="19">
        <f t="shared" si="174"/>
        <v>5.7211141609066152</v>
      </c>
      <c r="AM319" s="19">
        <f t="shared" si="174"/>
        <v>6.1161283030666391</v>
      </c>
      <c r="AN319" s="19">
        <f t="shared" si="174"/>
        <v>6.4871336965580877</v>
      </c>
      <c r="AO319" s="19">
        <f t="shared" si="174"/>
        <v>6.838039322383719</v>
      </c>
      <c r="AP319" s="43">
        <f t="shared" si="162"/>
        <v>0.29799999999999999</v>
      </c>
    </row>
    <row r="320" spans="1:42" x14ac:dyDescent="0.25">
      <c r="A320" s="15">
        <v>0.29899999999999999</v>
      </c>
      <c r="B320" s="6">
        <f t="shared" si="169"/>
        <v>2.3141925199315958</v>
      </c>
      <c r="C320" s="6">
        <f t="shared" si="143"/>
        <v>0.19725227844608839</v>
      </c>
      <c r="D320" s="6">
        <f t="shared" si="163"/>
        <v>1.1570962599657979</v>
      </c>
      <c r="E320" s="6">
        <f t="shared" si="144"/>
        <v>0.91563966711802081</v>
      </c>
      <c r="F320" s="6">
        <f t="shared" si="145"/>
        <v>0.21542565872767466</v>
      </c>
      <c r="G320" s="6">
        <f t="shared" si="146"/>
        <v>0.40671282936383735</v>
      </c>
      <c r="H320" s="6">
        <f t="shared" si="147"/>
        <v>0.25114940120667112</v>
      </c>
      <c r="I320" s="6">
        <f t="shared" si="148"/>
        <v>0.40485239577398718</v>
      </c>
      <c r="J320" s="6">
        <f t="shared" si="164"/>
        <v>0.36502852732159291</v>
      </c>
      <c r="K320" s="9"/>
      <c r="L320" s="15">
        <f t="shared" si="165"/>
        <v>0.29899999999999999</v>
      </c>
      <c r="M320" s="6">
        <f t="shared" si="170"/>
        <v>0.30744565452456113</v>
      </c>
      <c r="N320" s="15">
        <f t="shared" si="149"/>
        <v>1.5318482210334414</v>
      </c>
      <c r="O320" s="15">
        <f t="shared" si="150"/>
        <v>0.97900018793708476</v>
      </c>
      <c r="P320" s="15">
        <f t="shared" si="166"/>
        <v>1.5318482210334414</v>
      </c>
      <c r="Q320" s="15">
        <f t="shared" si="167"/>
        <v>0.29899999999999999</v>
      </c>
      <c r="S320" s="28">
        <f t="shared" si="168"/>
        <v>0.29899999999999999</v>
      </c>
      <c r="T320" s="19">
        <f t="shared" si="151"/>
        <v>0.97900018793708476</v>
      </c>
      <c r="U320" s="19">
        <f t="shared" si="152"/>
        <v>1.3845153433464339</v>
      </c>
      <c r="V320" s="19">
        <f t="shared" si="153"/>
        <v>1.9580003758741695</v>
      </c>
      <c r="W320" s="19">
        <f t="shared" si="154"/>
        <v>2.3980509185346923</v>
      </c>
      <c r="X320" s="19">
        <f t="shared" si="155"/>
        <v>2.7690306866928678</v>
      </c>
      <c r="Y320" s="19">
        <f t="shared" si="156"/>
        <v>3.0958704236140879</v>
      </c>
      <c r="Z320" s="19">
        <f t="shared" si="157"/>
        <v>3.3913561322530206</v>
      </c>
      <c r="AA320" s="19">
        <f t="shared" si="158"/>
        <v>3.6630832848478696</v>
      </c>
      <c r="AB320" s="19">
        <f t="shared" si="159"/>
        <v>3.9160007517483391</v>
      </c>
      <c r="AC320" s="19">
        <f t="shared" si="160"/>
        <v>4.153546030039303</v>
      </c>
      <c r="AD320" s="19">
        <f t="shared" si="161"/>
        <v>4.3782219404247815</v>
      </c>
      <c r="AE320" s="19">
        <f t="shared" si="174"/>
        <v>1.5318482210334414</v>
      </c>
      <c r="AF320" s="19">
        <f t="shared" si="174"/>
        <v>2.1663605296825912</v>
      </c>
      <c r="AG320" s="19">
        <f t="shared" si="174"/>
        <v>3.0636964420668829</v>
      </c>
      <c r="AH320" s="19">
        <f t="shared" si="174"/>
        <v>3.752246504922073</v>
      </c>
      <c r="AI320" s="19">
        <f t="shared" si="174"/>
        <v>4.3327210593651824</v>
      </c>
      <c r="AJ320" s="19">
        <f t="shared" si="174"/>
        <v>4.8441294081427255</v>
      </c>
      <c r="AK320" s="19">
        <f t="shared" si="174"/>
        <v>5.3064778966278405</v>
      </c>
      <c r="AL320" s="19">
        <f t="shared" si="174"/>
        <v>5.7316512116462972</v>
      </c>
      <c r="AM320" s="19">
        <f t="shared" si="174"/>
        <v>6.1273928841337657</v>
      </c>
      <c r="AN320" s="19">
        <f t="shared" si="174"/>
        <v>6.4990815890477744</v>
      </c>
      <c r="AO320" s="19">
        <f t="shared" si="174"/>
        <v>6.8506335068857949</v>
      </c>
      <c r="AP320" s="43">
        <f t="shared" si="162"/>
        <v>0.29899999999999999</v>
      </c>
    </row>
    <row r="321" spans="1:42" x14ac:dyDescent="0.25">
      <c r="A321" s="15">
        <v>0.3</v>
      </c>
      <c r="B321" s="6">
        <f t="shared" si="169"/>
        <v>2.318558961454817</v>
      </c>
      <c r="C321" s="6">
        <f t="shared" si="143"/>
        <v>0.19816835628273533</v>
      </c>
      <c r="D321" s="6">
        <f t="shared" si="163"/>
        <v>1.1592794807274085</v>
      </c>
      <c r="E321" s="6">
        <f t="shared" si="144"/>
        <v>0.91651513899116799</v>
      </c>
      <c r="F321" s="6">
        <f t="shared" si="145"/>
        <v>0.21621940309776486</v>
      </c>
      <c r="G321" s="6">
        <f t="shared" si="146"/>
        <v>0.40810970154888243</v>
      </c>
      <c r="H321" s="6">
        <f t="shared" si="147"/>
        <v>0.25231578773434543</v>
      </c>
      <c r="I321" s="6">
        <f t="shared" si="148"/>
        <v>0.40625970084524637</v>
      </c>
      <c r="J321" s="6">
        <f t="shared" si="164"/>
        <v>0.36739877358225548</v>
      </c>
      <c r="K321" s="9"/>
      <c r="L321" s="15">
        <f t="shared" si="165"/>
        <v>0.3</v>
      </c>
      <c r="M321" s="6">
        <f t="shared" si="170"/>
        <v>0.30800949555351836</v>
      </c>
      <c r="N321" s="15">
        <f t="shared" si="149"/>
        <v>1.5346575594138763</v>
      </c>
      <c r="O321" s="15">
        <f t="shared" si="150"/>
        <v>0.98535063385918764</v>
      </c>
      <c r="P321" s="15">
        <f t="shared" si="166"/>
        <v>1.5346575594138763</v>
      </c>
      <c r="Q321" s="15">
        <f t="shared" si="167"/>
        <v>0.3</v>
      </c>
      <c r="S321" s="28">
        <f t="shared" si="168"/>
        <v>0.3</v>
      </c>
      <c r="T321" s="19">
        <f t="shared" si="151"/>
        <v>0.98535063385918764</v>
      </c>
      <c r="U321" s="19">
        <f t="shared" si="152"/>
        <v>1.3934962300965892</v>
      </c>
      <c r="V321" s="19">
        <f t="shared" si="153"/>
        <v>1.9707012677183753</v>
      </c>
      <c r="W321" s="19">
        <f t="shared" si="154"/>
        <v>2.4136062706829833</v>
      </c>
      <c r="X321" s="19">
        <f t="shared" si="155"/>
        <v>2.7869924601931784</v>
      </c>
      <c r="Y321" s="19">
        <f t="shared" si="156"/>
        <v>3.1159522968856619</v>
      </c>
      <c r="Z321" s="19">
        <f t="shared" si="157"/>
        <v>3.4133547222286222</v>
      </c>
      <c r="AA321" s="19">
        <f t="shared" si="158"/>
        <v>3.6868444777416145</v>
      </c>
      <c r="AB321" s="19">
        <f t="shared" si="159"/>
        <v>3.9414025354367506</v>
      </c>
      <c r="AC321" s="19">
        <f t="shared" si="160"/>
        <v>4.1804886902897671</v>
      </c>
      <c r="AD321" s="19">
        <f t="shared" si="161"/>
        <v>4.4066219979632981</v>
      </c>
      <c r="AE321" s="19">
        <f t="shared" si="174"/>
        <v>1.5346575594138763</v>
      </c>
      <c r="AF321" s="19">
        <f t="shared" si="174"/>
        <v>2.170333534121498</v>
      </c>
      <c r="AG321" s="19">
        <f t="shared" si="174"/>
        <v>3.0693151188277525</v>
      </c>
      <c r="AH321" s="19">
        <f t="shared" si="174"/>
        <v>3.7591279504689559</v>
      </c>
      <c r="AI321" s="19">
        <f t="shared" si="174"/>
        <v>4.340667068242996</v>
      </c>
      <c r="AJ321" s="19">
        <f t="shared" si="174"/>
        <v>4.8530133161430289</v>
      </c>
      <c r="AK321" s="19">
        <f t="shared" si="174"/>
        <v>5.3162097302489739</v>
      </c>
      <c r="AL321" s="19">
        <f t="shared" si="174"/>
        <v>5.7421627933493991</v>
      </c>
      <c r="AM321" s="19">
        <f t="shared" si="174"/>
        <v>6.1386302376555051</v>
      </c>
      <c r="AN321" s="19">
        <f t="shared" si="174"/>
        <v>6.5110006023644926</v>
      </c>
      <c r="AO321" s="19">
        <f t="shared" si="174"/>
        <v>6.8631972500666985</v>
      </c>
      <c r="AP321" s="43">
        <f t="shared" si="162"/>
        <v>0.3</v>
      </c>
    </row>
    <row r="322" spans="1:42" x14ac:dyDescent="0.25">
      <c r="A322" s="15">
        <v>0.30099999999999999</v>
      </c>
      <c r="B322" s="6">
        <f t="shared" si="169"/>
        <v>2.3229212464272382</v>
      </c>
      <c r="C322" s="6">
        <f t="shared" si="143"/>
        <v>0.1990853069921803</v>
      </c>
      <c r="D322" s="6">
        <f t="shared" si="163"/>
        <v>1.1614606232136191</v>
      </c>
      <c r="E322" s="6">
        <f t="shared" si="144"/>
        <v>0.91738541518818573</v>
      </c>
      <c r="F322" s="6">
        <f t="shared" si="145"/>
        <v>0.21701381305625117</v>
      </c>
      <c r="G322" s="6">
        <f t="shared" si="146"/>
        <v>0.4095069065281256</v>
      </c>
      <c r="H322" s="6">
        <f t="shared" si="147"/>
        <v>0.25348328563818373</v>
      </c>
      <c r="I322" s="6">
        <f t="shared" si="148"/>
        <v>0.40766747225044925</v>
      </c>
      <c r="J322" s="6">
        <f t="shared" si="164"/>
        <v>0.36977620514794179</v>
      </c>
      <c r="K322" s="9"/>
      <c r="L322" s="15">
        <f t="shared" si="165"/>
        <v>0.30099999999999999</v>
      </c>
      <c r="M322" s="6">
        <f t="shared" si="170"/>
        <v>0.30857197418606996</v>
      </c>
      <c r="N322" s="15">
        <f t="shared" si="149"/>
        <v>1.537460109653124</v>
      </c>
      <c r="O322" s="15">
        <f t="shared" si="150"/>
        <v>0.99171772605601571</v>
      </c>
      <c r="P322" s="15">
        <f t="shared" si="166"/>
        <v>1.537460109653124</v>
      </c>
      <c r="Q322" s="15">
        <f t="shared" si="167"/>
        <v>0.30099999999999999</v>
      </c>
      <c r="S322" s="28">
        <f t="shared" si="168"/>
        <v>0.30099999999999999</v>
      </c>
      <c r="T322" s="19">
        <f t="shared" si="151"/>
        <v>0.99171772605601571</v>
      </c>
      <c r="U322" s="19">
        <f t="shared" si="152"/>
        <v>1.4025006582342234</v>
      </c>
      <c r="V322" s="19">
        <f t="shared" si="153"/>
        <v>1.9834354521120314</v>
      </c>
      <c r="W322" s="19">
        <f t="shared" si="154"/>
        <v>2.4292023977104686</v>
      </c>
      <c r="X322" s="19">
        <f t="shared" si="155"/>
        <v>2.8050013164684469</v>
      </c>
      <c r="Y322" s="19">
        <f t="shared" si="156"/>
        <v>3.1360868102999238</v>
      </c>
      <c r="Z322" s="19">
        <f t="shared" si="157"/>
        <v>3.4354109765913865</v>
      </c>
      <c r="AA322" s="19">
        <f t="shared" si="158"/>
        <v>3.7106679552921484</v>
      </c>
      <c r="AB322" s="19">
        <f t="shared" si="159"/>
        <v>3.9668709042240629</v>
      </c>
      <c r="AC322" s="19">
        <f t="shared" si="160"/>
        <v>4.2075019747026694</v>
      </c>
      <c r="AD322" s="19">
        <f t="shared" si="161"/>
        <v>4.4350964999055318</v>
      </c>
      <c r="AE322" s="19">
        <f t="shared" ref="AE322:AO331" si="175">$M322*AE$21^0.5/RMannings_n*(Diameter/1000)^(2/3)</f>
        <v>1.537460109653124</v>
      </c>
      <c r="AF322" s="19">
        <f t="shared" si="175"/>
        <v>2.174296938679074</v>
      </c>
      <c r="AG322" s="19">
        <f t="shared" si="175"/>
        <v>3.0749202193062479</v>
      </c>
      <c r="AH322" s="19">
        <f t="shared" si="175"/>
        <v>3.7659927685336281</v>
      </c>
      <c r="AI322" s="19">
        <f t="shared" si="175"/>
        <v>4.3485938773581481</v>
      </c>
      <c r="AJ322" s="19">
        <f t="shared" si="175"/>
        <v>4.861875758156101</v>
      </c>
      <c r="AK322" s="19">
        <f t="shared" si="175"/>
        <v>5.3259180490592568</v>
      </c>
      <c r="AL322" s="19">
        <f t="shared" si="175"/>
        <v>5.7526489761538864</v>
      </c>
      <c r="AM322" s="19">
        <f t="shared" si="175"/>
        <v>6.1498404386124959</v>
      </c>
      <c r="AN322" s="19">
        <f t="shared" si="175"/>
        <v>6.5228908160372212</v>
      </c>
      <c r="AO322" s="19">
        <f t="shared" si="175"/>
        <v>6.8757306357573311</v>
      </c>
      <c r="AP322" s="43">
        <f t="shared" si="162"/>
        <v>0.30099999999999999</v>
      </c>
    </row>
    <row r="323" spans="1:42" x14ac:dyDescent="0.25">
      <c r="A323" s="15">
        <v>0.30199999999999999</v>
      </c>
      <c r="B323" s="6">
        <f t="shared" si="169"/>
        <v>2.3272794073907122</v>
      </c>
      <c r="C323" s="6">
        <f t="shared" si="143"/>
        <v>0.20000312538614545</v>
      </c>
      <c r="D323" s="6">
        <f t="shared" si="163"/>
        <v>1.1636397036953561</v>
      </c>
      <c r="E323" s="6">
        <f t="shared" si="144"/>
        <v>0.91825051048175299</v>
      </c>
      <c r="F323" s="6">
        <f t="shared" si="145"/>
        <v>0.21780889104130785</v>
      </c>
      <c r="G323" s="6">
        <f t="shared" si="146"/>
        <v>0.41090444552065392</v>
      </c>
      <c r="H323" s="6">
        <f t="shared" si="147"/>
        <v>0.25465188831226548</v>
      </c>
      <c r="I323" s="6">
        <f t="shared" si="148"/>
        <v>0.40907571244601543</v>
      </c>
      <c r="J323" s="6">
        <f t="shared" si="164"/>
        <v>0.37216081773892074</v>
      </c>
      <c r="K323" s="9"/>
      <c r="L323" s="15">
        <f t="shared" si="165"/>
        <v>0.30199999999999999</v>
      </c>
      <c r="M323" s="6">
        <f t="shared" si="170"/>
        <v>0.30913309415234519</v>
      </c>
      <c r="N323" s="15">
        <f t="shared" si="149"/>
        <v>1.5402558903365564</v>
      </c>
      <c r="O323" s="15">
        <f t="shared" si="150"/>
        <v>0.99810141395600982</v>
      </c>
      <c r="P323" s="15">
        <f t="shared" si="166"/>
        <v>1.5402558903365564</v>
      </c>
      <c r="Q323" s="15">
        <f t="shared" si="167"/>
        <v>0.30199999999999999</v>
      </c>
      <c r="S323" s="28">
        <f t="shared" si="168"/>
        <v>0.30199999999999999</v>
      </c>
      <c r="T323" s="19">
        <f t="shared" si="151"/>
        <v>0.99810141395600982</v>
      </c>
      <c r="U323" s="19">
        <f t="shared" si="152"/>
        <v>1.4115285562403521</v>
      </c>
      <c r="V323" s="19">
        <f t="shared" si="153"/>
        <v>1.9962028279120196</v>
      </c>
      <c r="W323" s="19">
        <f t="shared" si="154"/>
        <v>2.4448391757426333</v>
      </c>
      <c r="X323" s="19">
        <f t="shared" si="155"/>
        <v>2.8230571124807042</v>
      </c>
      <c r="Y323" s="19">
        <f t="shared" si="156"/>
        <v>3.1562738039355618</v>
      </c>
      <c r="Z323" s="19">
        <f t="shared" si="157"/>
        <v>3.4575247201562904</v>
      </c>
      <c r="AA323" s="19">
        <f t="shared" si="158"/>
        <v>3.73455352827802</v>
      </c>
      <c r="AB323" s="19">
        <f t="shared" si="159"/>
        <v>3.9924056558240393</v>
      </c>
      <c r="AC323" s="19">
        <f t="shared" si="160"/>
        <v>4.2345856687210555</v>
      </c>
      <c r="AD323" s="19">
        <f t="shared" si="161"/>
        <v>4.4636452200885905</v>
      </c>
      <c r="AE323" s="19">
        <f t="shared" si="175"/>
        <v>1.5402558903365564</v>
      </c>
      <c r="AF323" s="19">
        <f t="shared" si="175"/>
        <v>2.1782507696390052</v>
      </c>
      <c r="AG323" s="19">
        <f t="shared" si="175"/>
        <v>3.0805117806731128</v>
      </c>
      <c r="AH323" s="19">
        <f t="shared" si="175"/>
        <v>3.772841004640767</v>
      </c>
      <c r="AI323" s="19">
        <f t="shared" si="175"/>
        <v>4.3565015392780104</v>
      </c>
      <c r="AJ323" s="19">
        <f t="shared" si="175"/>
        <v>4.8707167929540498</v>
      </c>
      <c r="AK323" s="19">
        <f t="shared" si="175"/>
        <v>5.3356029174403066</v>
      </c>
      <c r="AL323" s="19">
        <f t="shared" si="175"/>
        <v>5.7631098295998511</v>
      </c>
      <c r="AM323" s="19">
        <f t="shared" si="175"/>
        <v>6.1610235613462256</v>
      </c>
      <c r="AN323" s="19">
        <f t="shared" si="175"/>
        <v>6.5347523089170148</v>
      </c>
      <c r="AO323" s="19">
        <f t="shared" si="175"/>
        <v>6.888233747074004</v>
      </c>
      <c r="AP323" s="43">
        <f t="shared" si="162"/>
        <v>0.30199999999999999</v>
      </c>
    </row>
    <row r="324" spans="1:42" x14ac:dyDescent="0.25">
      <c r="A324" s="15">
        <v>0.30299999999999999</v>
      </c>
      <c r="B324" s="6">
        <f t="shared" si="169"/>
        <v>2.3316334766553393</v>
      </c>
      <c r="C324" s="6">
        <f t="shared" si="143"/>
        <v>0.20092180629105399</v>
      </c>
      <c r="D324" s="6">
        <f t="shared" si="163"/>
        <v>1.1658167383276696</v>
      </c>
      <c r="E324" s="6">
        <f t="shared" si="144"/>
        <v>0.91911043950115157</v>
      </c>
      <c r="F324" s="6">
        <f t="shared" si="145"/>
        <v>0.21860463950350142</v>
      </c>
      <c r="G324" s="6">
        <f t="shared" si="146"/>
        <v>0.41230231975175069</v>
      </c>
      <c r="H324" s="6">
        <f t="shared" si="147"/>
        <v>0.25582158916938813</v>
      </c>
      <c r="I324" s="6">
        <f t="shared" si="148"/>
        <v>0.41048442390159062</v>
      </c>
      <c r="J324" s="6">
        <f t="shared" si="164"/>
        <v>0.37455260708570998</v>
      </c>
      <c r="K324" s="9"/>
      <c r="L324" s="15">
        <f t="shared" si="165"/>
        <v>0.30299999999999999</v>
      </c>
      <c r="M324" s="6">
        <f t="shared" si="170"/>
        <v>0.30969285915073552</v>
      </c>
      <c r="N324" s="15">
        <f t="shared" si="149"/>
        <v>1.5430449198914125</v>
      </c>
      <c r="O324" s="15">
        <f t="shared" si="150"/>
        <v>1.0045016468767283</v>
      </c>
      <c r="P324" s="15">
        <f t="shared" si="166"/>
        <v>1.5430449198914125</v>
      </c>
      <c r="Q324" s="15">
        <f t="shared" si="167"/>
        <v>0.30299999999999999</v>
      </c>
      <c r="S324" s="28">
        <f t="shared" si="168"/>
        <v>0.30299999999999999</v>
      </c>
      <c r="T324" s="19">
        <f t="shared" si="151"/>
        <v>1.0045016468767283</v>
      </c>
      <c r="U324" s="19">
        <f t="shared" si="152"/>
        <v>1.4205798524391786</v>
      </c>
      <c r="V324" s="19">
        <f t="shared" si="153"/>
        <v>2.0090032937534565</v>
      </c>
      <c r="W324" s="19">
        <f t="shared" si="154"/>
        <v>2.4605164806333555</v>
      </c>
      <c r="X324" s="19">
        <f t="shared" si="155"/>
        <v>2.8411597048783572</v>
      </c>
      <c r="Y324" s="19">
        <f t="shared" si="156"/>
        <v>3.1765131175206234</v>
      </c>
      <c r="Z324" s="19">
        <f t="shared" si="157"/>
        <v>3.4796957773542081</v>
      </c>
      <c r="AA324" s="19">
        <f t="shared" si="158"/>
        <v>3.7585010070628999</v>
      </c>
      <c r="AB324" s="19">
        <f t="shared" si="159"/>
        <v>4.0180065875069131</v>
      </c>
      <c r="AC324" s="19">
        <f t="shared" si="160"/>
        <v>4.2617395573175356</v>
      </c>
      <c r="AD324" s="19">
        <f t="shared" si="161"/>
        <v>4.4922679318537071</v>
      </c>
      <c r="AE324" s="19">
        <f t="shared" si="175"/>
        <v>1.5430449198914125</v>
      </c>
      <c r="AF324" s="19">
        <f t="shared" si="175"/>
        <v>2.1821950530613416</v>
      </c>
      <c r="AG324" s="19">
        <f t="shared" si="175"/>
        <v>3.0860898397828249</v>
      </c>
      <c r="AH324" s="19">
        <f t="shared" si="175"/>
        <v>3.7796727039277056</v>
      </c>
      <c r="AI324" s="19">
        <f t="shared" si="175"/>
        <v>4.3643901061226833</v>
      </c>
      <c r="AJ324" s="19">
        <f t="shared" si="175"/>
        <v>4.8795364788089204</v>
      </c>
      <c r="AK324" s="19">
        <f t="shared" si="175"/>
        <v>5.3452643992259494</v>
      </c>
      <c r="AL324" s="19">
        <f t="shared" si="175"/>
        <v>5.773545422635709</v>
      </c>
      <c r="AM324" s="19">
        <f t="shared" si="175"/>
        <v>6.1721796795656498</v>
      </c>
      <c r="AN324" s="19">
        <f t="shared" si="175"/>
        <v>6.5465851591840245</v>
      </c>
      <c r="AO324" s="19">
        <f t="shared" si="175"/>
        <v>6.9007066664258323</v>
      </c>
      <c r="AP324" s="43">
        <f t="shared" si="162"/>
        <v>0.30299999999999999</v>
      </c>
    </row>
    <row r="325" spans="1:42" x14ac:dyDescent="0.25">
      <c r="A325" s="15">
        <v>0.30399999999999999</v>
      </c>
      <c r="B325" s="6">
        <f t="shared" si="169"/>
        <v>2.335983486302367</v>
      </c>
      <c r="C325" s="6">
        <f t="shared" si="143"/>
        <v>0.20184134454788707</v>
      </c>
      <c r="D325" s="6">
        <f t="shared" si="163"/>
        <v>1.1679917431511835</v>
      </c>
      <c r="E325" s="6">
        <f t="shared" si="144"/>
        <v>0.91996521673376319</v>
      </c>
      <c r="F325" s="6">
        <f t="shared" si="145"/>
        <v>0.21940106090587086</v>
      </c>
      <c r="G325" s="6">
        <f t="shared" si="146"/>
        <v>0.41370053045293542</v>
      </c>
      <c r="H325" s="6">
        <f t="shared" si="147"/>
        <v>0.25699238164088484</v>
      </c>
      <c r="I325" s="6">
        <f t="shared" si="148"/>
        <v>0.4118936091001012</v>
      </c>
      <c r="J325" s="6">
        <f t="shared" si="164"/>
        <v>0.3769515689291667</v>
      </c>
      <c r="K325" s="9"/>
      <c r="L325" s="15">
        <f t="shared" si="165"/>
        <v>0.30399999999999999</v>
      </c>
      <c r="M325" s="6">
        <f t="shared" si="170"/>
        <v>0.31025127284822135</v>
      </c>
      <c r="N325" s="15">
        <f t="shared" si="149"/>
        <v>1.5458272165884244</v>
      </c>
      <c r="O325" s="15">
        <f t="shared" si="150"/>
        <v>1.0109183740251584</v>
      </c>
      <c r="P325" s="15">
        <f t="shared" si="166"/>
        <v>1.5458272165884244</v>
      </c>
      <c r="Q325" s="15">
        <f t="shared" si="167"/>
        <v>0.30399999999999999</v>
      </c>
      <c r="S325" s="28">
        <f t="shared" si="168"/>
        <v>0.30399999999999999</v>
      </c>
      <c r="T325" s="19">
        <f t="shared" si="151"/>
        <v>1.0109183740251584</v>
      </c>
      <c r="U325" s="19">
        <f t="shared" si="152"/>
        <v>1.4296544749985363</v>
      </c>
      <c r="V325" s="19">
        <f t="shared" si="153"/>
        <v>2.0218367480503168</v>
      </c>
      <c r="W325" s="19">
        <f t="shared" si="154"/>
        <v>2.476234187965674</v>
      </c>
      <c r="X325" s="19">
        <f t="shared" si="155"/>
        <v>2.8593089499970725</v>
      </c>
      <c r="Y325" s="19">
        <f t="shared" si="156"/>
        <v>3.196804590433501</v>
      </c>
      <c r="Z325" s="19">
        <f t="shared" si="157"/>
        <v>3.5019239722329845</v>
      </c>
      <c r="AA325" s="19">
        <f t="shared" si="158"/>
        <v>3.7825102015967365</v>
      </c>
      <c r="AB325" s="19">
        <f t="shared" si="159"/>
        <v>4.0436734961006335</v>
      </c>
      <c r="AC325" s="19">
        <f t="shared" si="160"/>
        <v>4.2889634249956092</v>
      </c>
      <c r="AD325" s="19">
        <f t="shared" si="161"/>
        <v>4.5209644080476243</v>
      </c>
      <c r="AE325" s="19">
        <f t="shared" si="175"/>
        <v>1.5458272165884244</v>
      </c>
      <c r="AF325" s="19">
        <f t="shared" si="175"/>
        <v>2.1861298147848016</v>
      </c>
      <c r="AG325" s="19">
        <f t="shared" si="175"/>
        <v>3.0916544331768487</v>
      </c>
      <c r="AH325" s="19">
        <f t="shared" si="175"/>
        <v>3.7864879111484155</v>
      </c>
      <c r="AI325" s="19">
        <f t="shared" si="175"/>
        <v>4.3722596295696032</v>
      </c>
      <c r="AJ325" s="19">
        <f t="shared" si="175"/>
        <v>4.8883348734978416</v>
      </c>
      <c r="AK325" s="19">
        <f t="shared" si="175"/>
        <v>5.3549025577078613</v>
      </c>
      <c r="AL325" s="19">
        <f t="shared" si="175"/>
        <v>5.7839558236242796</v>
      </c>
      <c r="AM325" s="19">
        <f t="shared" si="175"/>
        <v>6.1833088663536975</v>
      </c>
      <c r="AN325" s="19">
        <f t="shared" si="175"/>
        <v>6.5583894443544049</v>
      </c>
      <c r="AO325" s="19">
        <f t="shared" si="175"/>
        <v>6.9131494755220153</v>
      </c>
      <c r="AP325" s="43">
        <f t="shared" si="162"/>
        <v>0.30399999999999999</v>
      </c>
    </row>
    <row r="326" spans="1:42" x14ac:dyDescent="0.25">
      <c r="A326" s="15">
        <v>0.30499999999999999</v>
      </c>
      <c r="B326" s="6">
        <f t="shared" si="169"/>
        <v>2.3403294681870492</v>
      </c>
      <c r="C326" s="6">
        <f t="shared" si="143"/>
        <v>0.20276173501204309</v>
      </c>
      <c r="D326" s="6">
        <f t="shared" si="163"/>
        <v>1.1701647340935246</v>
      </c>
      <c r="E326" s="6">
        <f t="shared" si="144"/>
        <v>0.92081485652654405</v>
      </c>
      <c r="F326" s="6">
        <f t="shared" si="145"/>
        <v>0.22019815772400947</v>
      </c>
      <c r="G326" s="6">
        <f t="shared" si="146"/>
        <v>0.4150990788620047</v>
      </c>
      <c r="H326" s="6">
        <f t="shared" si="147"/>
        <v>0.25816425917644542</v>
      </c>
      <c r="I326" s="6">
        <f t="shared" si="148"/>
        <v>0.41330327053780908</v>
      </c>
      <c r="J326" s="6">
        <f t="shared" si="164"/>
        <v>0.37935769902058281</v>
      </c>
      <c r="K326" s="9"/>
      <c r="L326" s="15">
        <f t="shared" si="165"/>
        <v>0.30499999999999999</v>
      </c>
      <c r="M326" s="6">
        <f t="shared" si="170"/>
        <v>0.31080833888069426</v>
      </c>
      <c r="N326" s="15">
        <f t="shared" si="149"/>
        <v>1.5486027985434252</v>
      </c>
      <c r="O326" s="15">
        <f t="shared" si="150"/>
        <v>1.0173515444980319</v>
      </c>
      <c r="P326" s="15">
        <f t="shared" si="166"/>
        <v>1.5486027985434252</v>
      </c>
      <c r="Q326" s="15">
        <f t="shared" si="167"/>
        <v>0.30499999999999999</v>
      </c>
      <c r="S326" s="28">
        <f t="shared" si="168"/>
        <v>0.30499999999999999</v>
      </c>
      <c r="T326" s="19">
        <f t="shared" si="151"/>
        <v>1.0173515444980319</v>
      </c>
      <c r="U326" s="19">
        <f t="shared" si="152"/>
        <v>1.4387523519303322</v>
      </c>
      <c r="V326" s="19">
        <f t="shared" si="153"/>
        <v>2.0347030889960638</v>
      </c>
      <c r="W326" s="19">
        <f t="shared" si="154"/>
        <v>2.4919921730525534</v>
      </c>
      <c r="X326" s="19">
        <f t="shared" si="155"/>
        <v>2.8775047038606645</v>
      </c>
      <c r="Y326" s="19">
        <f t="shared" si="156"/>
        <v>3.2171480617039228</v>
      </c>
      <c r="Z326" s="19">
        <f t="shared" si="157"/>
        <v>3.5242091284585215</v>
      </c>
      <c r="AA326" s="19">
        <f t="shared" si="158"/>
        <v>3.8065809214169399</v>
      </c>
      <c r="AB326" s="19">
        <f t="shared" si="159"/>
        <v>4.0694061779921276</v>
      </c>
      <c r="AC326" s="19">
        <f t="shared" si="160"/>
        <v>4.3162570557909961</v>
      </c>
      <c r="AD326" s="19">
        <f t="shared" si="161"/>
        <v>4.5497344210240032</v>
      </c>
      <c r="AE326" s="19">
        <f t="shared" si="175"/>
        <v>1.5486027985434252</v>
      </c>
      <c r="AF326" s="19">
        <f t="shared" si="175"/>
        <v>2.1900550804290422</v>
      </c>
      <c r="AG326" s="19">
        <f t="shared" si="175"/>
        <v>3.0972055970868504</v>
      </c>
      <c r="AH326" s="19">
        <f t="shared" si="175"/>
        <v>3.7932866706774444</v>
      </c>
      <c r="AI326" s="19">
        <f t="shared" si="175"/>
        <v>4.3801101608580844</v>
      </c>
      <c r="AJ326" s="19">
        <f t="shared" si="175"/>
        <v>4.8971120343081065</v>
      </c>
      <c r="AK326" s="19">
        <f t="shared" si="175"/>
        <v>5.3645174556411259</v>
      </c>
      <c r="AL326" s="19">
        <f t="shared" si="175"/>
        <v>5.7943411003488059</v>
      </c>
      <c r="AM326" s="19">
        <f t="shared" si="175"/>
        <v>6.1944111941737008</v>
      </c>
      <c r="AN326" s="19">
        <f t="shared" si="175"/>
        <v>6.5701652412871248</v>
      </c>
      <c r="AO326" s="19">
        <f t="shared" si="175"/>
        <v>6.9255622553790221</v>
      </c>
      <c r="AP326" s="43">
        <f t="shared" si="162"/>
        <v>0.30499999999999999</v>
      </c>
    </row>
    <row r="327" spans="1:42" x14ac:dyDescent="0.25">
      <c r="A327" s="15">
        <v>0.30599999999999999</v>
      </c>
      <c r="B327" s="6">
        <f t="shared" si="169"/>
        <v>2.3446714539414635</v>
      </c>
      <c r="C327" s="6">
        <f t="shared" si="143"/>
        <v>0.20368297255319773</v>
      </c>
      <c r="D327" s="6">
        <f t="shared" si="163"/>
        <v>1.1723357269707317</v>
      </c>
      <c r="E327" s="6">
        <f t="shared" si="144"/>
        <v>0.92165937308747636</v>
      </c>
      <c r="F327" s="6">
        <f t="shared" si="145"/>
        <v>0.22099593244614657</v>
      </c>
      <c r="G327" s="6">
        <f t="shared" si="146"/>
        <v>0.41649796622307328</v>
      </c>
      <c r="H327" s="6">
        <f t="shared" si="147"/>
        <v>0.2593372152439381</v>
      </c>
      <c r="I327" s="6">
        <f t="shared" si="148"/>
        <v>0.41471341072436763</v>
      </c>
      <c r="J327" s="6">
        <f t="shared" si="164"/>
        <v>0.38177099312177754</v>
      </c>
      <c r="K327" s="9"/>
      <c r="L327" s="15">
        <f t="shared" si="165"/>
        <v>0.30599999999999999</v>
      </c>
      <c r="M327" s="6">
        <f t="shared" si="170"/>
        <v>0.31136406085327445</v>
      </c>
      <c r="N327" s="15">
        <f t="shared" si="149"/>
        <v>1.5513716837189291</v>
      </c>
      <c r="O327" s="15">
        <f t="shared" si="150"/>
        <v>1.0238011072821278</v>
      </c>
      <c r="P327" s="15">
        <f t="shared" si="166"/>
        <v>1.5513716837189291</v>
      </c>
      <c r="Q327" s="15">
        <f t="shared" si="167"/>
        <v>0.30599999999999999</v>
      </c>
      <c r="S327" s="28">
        <f t="shared" si="168"/>
        <v>0.30599999999999999</v>
      </c>
      <c r="T327" s="19">
        <f t="shared" si="151"/>
        <v>1.0238011072821278</v>
      </c>
      <c r="U327" s="19">
        <f t="shared" si="152"/>
        <v>1.4478734110909772</v>
      </c>
      <c r="V327" s="19">
        <f t="shared" si="153"/>
        <v>2.0476022145642556</v>
      </c>
      <c r="W327" s="19">
        <f t="shared" si="154"/>
        <v>2.5077903109376321</v>
      </c>
      <c r="X327" s="19">
        <f t="shared" si="155"/>
        <v>2.8957468221819544</v>
      </c>
      <c r="Y327" s="19">
        <f t="shared" si="156"/>
        <v>3.2375433700139236</v>
      </c>
      <c r="Z327" s="19">
        <f t="shared" si="157"/>
        <v>3.5465510693158411</v>
      </c>
      <c r="AA327" s="19">
        <f t="shared" si="158"/>
        <v>3.8307129756495142</v>
      </c>
      <c r="AB327" s="19">
        <f t="shared" si="159"/>
        <v>4.0952044291285112</v>
      </c>
      <c r="AC327" s="19">
        <f t="shared" si="160"/>
        <v>4.3436202332729312</v>
      </c>
      <c r="AD327" s="19">
        <f t="shared" si="161"/>
        <v>4.5785777426447858</v>
      </c>
      <c r="AE327" s="19">
        <f t="shared" si="175"/>
        <v>1.5513716837189291</v>
      </c>
      <c r="AF327" s="19">
        <f t="shared" si="175"/>
        <v>2.1939708753968934</v>
      </c>
      <c r="AG327" s="19">
        <f t="shared" si="175"/>
        <v>3.1027433674378582</v>
      </c>
      <c r="AH327" s="19">
        <f t="shared" si="175"/>
        <v>3.8000690265137851</v>
      </c>
      <c r="AI327" s="19">
        <f t="shared" si="175"/>
        <v>4.3879417507937868</v>
      </c>
      <c r="AJ327" s="19">
        <f t="shared" si="175"/>
        <v>4.9058680180421748</v>
      </c>
      <c r="AK327" s="19">
        <f t="shared" si="175"/>
        <v>5.3741091552497204</v>
      </c>
      <c r="AL327" s="19">
        <f t="shared" si="175"/>
        <v>5.8047013200188582</v>
      </c>
      <c r="AM327" s="19">
        <f t="shared" si="175"/>
        <v>6.2054867348757163</v>
      </c>
      <c r="AN327" s="19">
        <f t="shared" si="175"/>
        <v>6.5819126261906797</v>
      </c>
      <c r="AO327" s="19">
        <f t="shared" si="175"/>
        <v>6.9379450863276588</v>
      </c>
      <c r="AP327" s="43">
        <f t="shared" si="162"/>
        <v>0.30599999999999999</v>
      </c>
    </row>
    <row r="328" spans="1:42" x14ac:dyDescent="0.25">
      <c r="A328" s="15">
        <v>0.307</v>
      </c>
      <c r="B328" s="6">
        <f t="shared" si="169"/>
        <v>2.3490094749772892</v>
      </c>
      <c r="C328" s="6">
        <f t="shared" si="143"/>
        <v>0.20460505205516577</v>
      </c>
      <c r="D328" s="6">
        <f t="shared" si="163"/>
        <v>1.1745047374886446</v>
      </c>
      <c r="E328" s="6">
        <f t="shared" si="144"/>
        <v>0.92249878048699874</v>
      </c>
      <c r="F328" s="6">
        <f t="shared" si="145"/>
        <v>0.22179438757323039</v>
      </c>
      <c r="G328" s="6">
        <f t="shared" si="146"/>
        <v>0.41789719378661516</v>
      </c>
      <c r="H328" s="6">
        <f t="shared" si="147"/>
        <v>0.26051124332923353</v>
      </c>
      <c r="I328" s="6">
        <f t="shared" si="148"/>
        <v>0.41612403218287697</v>
      </c>
      <c r="J328" s="6">
        <f t="shared" si="164"/>
        <v>0.38419144700519303</v>
      </c>
      <c r="K328" s="9"/>
      <c r="L328" s="15">
        <f t="shared" si="165"/>
        <v>0.307</v>
      </c>
      <c r="M328" s="6">
        <f t="shared" si="170"/>
        <v>0.31191844234062349</v>
      </c>
      <c r="N328" s="15">
        <f t="shared" si="149"/>
        <v>1.5541338899256905</v>
      </c>
      <c r="O328" s="15">
        <f t="shared" si="150"/>
        <v>1.0302670112545758</v>
      </c>
      <c r="P328" s="15">
        <f t="shared" si="166"/>
        <v>1.5541338899256905</v>
      </c>
      <c r="Q328" s="15">
        <f t="shared" si="167"/>
        <v>0.307</v>
      </c>
      <c r="S328" s="28">
        <f t="shared" si="168"/>
        <v>0.307</v>
      </c>
      <c r="T328" s="19">
        <f t="shared" si="151"/>
        <v>1.0302670112545758</v>
      </c>
      <c r="U328" s="19">
        <f t="shared" si="152"/>
        <v>1.4570175801818153</v>
      </c>
      <c r="V328" s="19">
        <f t="shared" si="153"/>
        <v>2.0605340225091515</v>
      </c>
      <c r="W328" s="19">
        <f t="shared" si="154"/>
        <v>2.5236284763959649</v>
      </c>
      <c r="X328" s="19">
        <f t="shared" si="155"/>
        <v>2.9140351603636305</v>
      </c>
      <c r="Y328" s="19">
        <f t="shared" si="156"/>
        <v>3.2579903536987898</v>
      </c>
      <c r="Z328" s="19">
        <f t="shared" si="157"/>
        <v>3.5689496177101243</v>
      </c>
      <c r="AA328" s="19">
        <f t="shared" si="158"/>
        <v>3.8549061730101957</v>
      </c>
      <c r="AB328" s="19">
        <f t="shared" si="159"/>
        <v>4.121068045018303</v>
      </c>
      <c r="AC328" s="19">
        <f t="shared" si="160"/>
        <v>4.371052740545446</v>
      </c>
      <c r="AD328" s="19">
        <f t="shared" si="161"/>
        <v>4.6074941442815458</v>
      </c>
      <c r="AE328" s="19">
        <f t="shared" si="175"/>
        <v>1.5541338899256905</v>
      </c>
      <c r="AF328" s="19">
        <f t="shared" si="175"/>
        <v>2.1978772248765659</v>
      </c>
      <c r="AG328" s="19">
        <f t="shared" si="175"/>
        <v>3.1082677798513809</v>
      </c>
      <c r="AH328" s="19">
        <f t="shared" si="175"/>
        <v>3.8068350222846994</v>
      </c>
      <c r="AI328" s="19">
        <f t="shared" si="175"/>
        <v>4.3957544497531318</v>
      </c>
      <c r="AJ328" s="19">
        <f t="shared" si="175"/>
        <v>4.9146028810225939</v>
      </c>
      <c r="AK328" s="19">
        <f t="shared" si="175"/>
        <v>5.3836777182319064</v>
      </c>
      <c r="AL328" s="19">
        <f t="shared" si="175"/>
        <v>5.8150365492761793</v>
      </c>
      <c r="AM328" s="19">
        <f t="shared" si="175"/>
        <v>6.2165355597027618</v>
      </c>
      <c r="AN328" s="19">
        <f t="shared" si="175"/>
        <v>6.593631674629699</v>
      </c>
      <c r="AO328" s="19">
        <f t="shared" si="175"/>
        <v>6.9502980480200396</v>
      </c>
      <c r="AP328" s="43">
        <f t="shared" si="162"/>
        <v>0.307</v>
      </c>
    </row>
    <row r="329" spans="1:42" x14ac:dyDescent="0.25">
      <c r="A329" s="15">
        <v>0.308</v>
      </c>
      <c r="B329" s="6">
        <f t="shared" si="169"/>
        <v>2.3533435624885444</v>
      </c>
      <c r="C329" s="6">
        <f t="shared" si="143"/>
        <v>0.20552796841576421</v>
      </c>
      <c r="D329" s="6">
        <f t="shared" si="163"/>
        <v>1.1766717812442722</v>
      </c>
      <c r="E329" s="6">
        <f t="shared" si="144"/>
        <v>0.92333309265941499</v>
      </c>
      <c r="F329" s="6">
        <f t="shared" si="145"/>
        <v>0.22259352561901105</v>
      </c>
      <c r="G329" s="6">
        <f t="shared" si="146"/>
        <v>0.41929676280950551</v>
      </c>
      <c r="H329" s="6">
        <f t="shared" si="147"/>
        <v>0.26168633693603055</v>
      </c>
      <c r="I329" s="6">
        <f t="shared" si="148"/>
        <v>0.41753513744994042</v>
      </c>
      <c r="J329" s="6">
        <f t="shared" si="164"/>
        <v>0.38661905645398931</v>
      </c>
      <c r="K329" s="9"/>
      <c r="L329" s="15">
        <f t="shared" si="165"/>
        <v>0.308</v>
      </c>
      <c r="M329" s="6">
        <f t="shared" si="170"/>
        <v>0.31247148688725301</v>
      </c>
      <c r="N329" s="15">
        <f t="shared" si="149"/>
        <v>1.5568894348242408</v>
      </c>
      <c r="O329" s="15">
        <f t="shared" si="150"/>
        <v>1.0367492051831553</v>
      </c>
      <c r="P329" s="15">
        <f t="shared" si="166"/>
        <v>1.5568894348242408</v>
      </c>
      <c r="Q329" s="15">
        <f t="shared" si="167"/>
        <v>0.308</v>
      </c>
      <c r="S329" s="28">
        <f t="shared" si="168"/>
        <v>0.308</v>
      </c>
      <c r="T329" s="19">
        <f t="shared" si="151"/>
        <v>1.0367492051831553</v>
      </c>
      <c r="U329" s="19">
        <f t="shared" si="152"/>
        <v>1.4661847867495448</v>
      </c>
      <c r="V329" s="19">
        <f t="shared" si="153"/>
        <v>2.0734984103663106</v>
      </c>
      <c r="W329" s="19">
        <f t="shared" si="154"/>
        <v>2.5395065439347508</v>
      </c>
      <c r="X329" s="19">
        <f t="shared" si="155"/>
        <v>2.9323695734990896</v>
      </c>
      <c r="Y329" s="19">
        <f t="shared" si="156"/>
        <v>3.278488850748015</v>
      </c>
      <c r="Z329" s="19">
        <f t="shared" si="157"/>
        <v>3.5914045961677519</v>
      </c>
      <c r="AA329" s="19">
        <f t="shared" si="158"/>
        <v>3.8791603218055659</v>
      </c>
      <c r="AB329" s="19">
        <f t="shared" si="159"/>
        <v>4.1469968207326211</v>
      </c>
      <c r="AC329" s="19">
        <f t="shared" si="160"/>
        <v>4.3985543602486343</v>
      </c>
      <c r="AD329" s="19">
        <f t="shared" si="161"/>
        <v>4.6364833968168249</v>
      </c>
      <c r="AE329" s="19">
        <f t="shared" si="175"/>
        <v>1.5568894348242408</v>
      </c>
      <c r="AF329" s="19">
        <f t="shared" si="175"/>
        <v>2.2017741538438242</v>
      </c>
      <c r="AG329" s="19">
        <f t="shared" si="175"/>
        <v>3.1137788696484816</v>
      </c>
      <c r="AH329" s="19">
        <f t="shared" si="175"/>
        <v>3.8135847012494772</v>
      </c>
      <c r="AI329" s="19">
        <f t="shared" si="175"/>
        <v>4.4035483076876485</v>
      </c>
      <c r="AJ329" s="19">
        <f t="shared" si="175"/>
        <v>4.923316679096871</v>
      </c>
      <c r="AK329" s="19">
        <f t="shared" si="175"/>
        <v>5.3932232057655591</v>
      </c>
      <c r="AL329" s="19">
        <f t="shared" si="175"/>
        <v>5.8253468542004283</v>
      </c>
      <c r="AM329" s="19">
        <f t="shared" si="175"/>
        <v>6.2275577392969632</v>
      </c>
      <c r="AN329" s="19">
        <f t="shared" si="175"/>
        <v>6.6053224615314727</v>
      </c>
      <c r="AO329" s="19">
        <f t="shared" si="175"/>
        <v>6.9626212194364623</v>
      </c>
      <c r="AP329" s="43">
        <f t="shared" si="162"/>
        <v>0.308</v>
      </c>
    </row>
    <row r="330" spans="1:42" x14ac:dyDescent="0.25">
      <c r="A330" s="15">
        <v>0.309</v>
      </c>
      <c r="B330" s="6">
        <f t="shared" si="169"/>
        <v>2.3576737474542862</v>
      </c>
      <c r="C330" s="6">
        <f t="shared" si="143"/>
        <v>0.20645171654667688</v>
      </c>
      <c r="D330" s="6">
        <f t="shared" si="163"/>
        <v>1.1788368737271431</v>
      </c>
      <c r="E330" s="6">
        <f t="shared" si="144"/>
        <v>0.9241623234042815</v>
      </c>
      <c r="F330" s="6">
        <f t="shared" si="145"/>
        <v>0.22339334911012498</v>
      </c>
      <c r="G330" s="6">
        <f t="shared" si="146"/>
        <v>0.42069667455506249</v>
      </c>
      <c r="H330" s="6">
        <f t="shared" si="147"/>
        <v>0.26286248958568376</v>
      </c>
      <c r="I330" s="6">
        <f t="shared" si="148"/>
        <v>0.41894672907572073</v>
      </c>
      <c r="J330" s="6">
        <f t="shared" si="164"/>
        <v>0.38905381726214139</v>
      </c>
      <c r="K330" s="9"/>
      <c r="L330" s="15">
        <f t="shared" si="165"/>
        <v>0.309</v>
      </c>
      <c r="M330" s="6">
        <f t="shared" si="170"/>
        <v>0.31302319800782863</v>
      </c>
      <c r="N330" s="15">
        <f t="shared" si="149"/>
        <v>1.5596383359264048</v>
      </c>
      <c r="O330" s="15">
        <f t="shared" si="150"/>
        <v>1.0432476377265889</v>
      </c>
      <c r="P330" s="15">
        <f t="shared" si="166"/>
        <v>1.5596383359264048</v>
      </c>
      <c r="Q330" s="15">
        <f t="shared" si="167"/>
        <v>0.309</v>
      </c>
      <c r="S330" s="28">
        <f t="shared" si="168"/>
        <v>0.309</v>
      </c>
      <c r="T330" s="19">
        <f t="shared" si="151"/>
        <v>1.0432476377265889</v>
      </c>
      <c r="U330" s="19">
        <f t="shared" si="152"/>
        <v>1.4753749581866358</v>
      </c>
      <c r="V330" s="19">
        <f t="shared" si="153"/>
        <v>2.0864952754531778</v>
      </c>
      <c r="W330" s="19">
        <f t="shared" si="154"/>
        <v>2.5554243877940612</v>
      </c>
      <c r="X330" s="19">
        <f t="shared" si="155"/>
        <v>2.9507499163732716</v>
      </c>
      <c r="Y330" s="19">
        <f t="shared" si="156"/>
        <v>3.299038698806227</v>
      </c>
      <c r="Z330" s="19">
        <f t="shared" si="157"/>
        <v>3.6139158268373248</v>
      </c>
      <c r="AA330" s="19">
        <f t="shared" si="158"/>
        <v>3.9034752299341573</v>
      </c>
      <c r="AB330" s="19">
        <f t="shared" si="159"/>
        <v>4.1729905509063556</v>
      </c>
      <c r="AC330" s="19">
        <f t="shared" si="160"/>
        <v>4.4261248745599069</v>
      </c>
      <c r="AD330" s="19">
        <f t="shared" si="161"/>
        <v>4.6655452706454552</v>
      </c>
      <c r="AE330" s="19">
        <f t="shared" si="175"/>
        <v>1.5596383359264048</v>
      </c>
      <c r="AF330" s="19">
        <f t="shared" si="175"/>
        <v>2.205661687064127</v>
      </c>
      <c r="AG330" s="19">
        <f t="shared" si="175"/>
        <v>3.1192766718528095</v>
      </c>
      <c r="AH330" s="19">
        <f t="shared" si="175"/>
        <v>3.8203181063031537</v>
      </c>
      <c r="AI330" s="19">
        <f t="shared" si="175"/>
        <v>4.411323374128254</v>
      </c>
      <c r="AJ330" s="19">
        <f t="shared" si="175"/>
        <v>4.9320094676422563</v>
      </c>
      <c r="AK330" s="19">
        <f t="shared" si="175"/>
        <v>5.4027456785134191</v>
      </c>
      <c r="AL330" s="19">
        <f t="shared" si="175"/>
        <v>5.8356323003148516</v>
      </c>
      <c r="AM330" s="19">
        <f t="shared" si="175"/>
        <v>6.2385533437056191</v>
      </c>
      <c r="AN330" s="19">
        <f t="shared" si="175"/>
        <v>6.6169850611923815</v>
      </c>
      <c r="AO330" s="19">
        <f t="shared" si="175"/>
        <v>6.9749146788921879</v>
      </c>
      <c r="AP330" s="43">
        <f t="shared" si="162"/>
        <v>0.309</v>
      </c>
    </row>
    <row r="331" spans="1:42" x14ac:dyDescent="0.25">
      <c r="A331" s="15">
        <v>0.31</v>
      </c>
      <c r="B331" s="6">
        <f t="shared" si="169"/>
        <v>2.3620000606412721</v>
      </c>
      <c r="C331" s="6">
        <f t="shared" si="143"/>
        <v>0.20737629137332048</v>
      </c>
      <c r="D331" s="6">
        <f t="shared" si="163"/>
        <v>1.1810000303206361</v>
      </c>
      <c r="E331" s="6">
        <f t="shared" si="144"/>
        <v>0.92498648638777425</v>
      </c>
      <c r="F331" s="6">
        <f t="shared" si="145"/>
        <v>0.22419386058617927</v>
      </c>
      <c r="G331" s="6">
        <f t="shared" si="146"/>
        <v>0.42209693029308964</v>
      </c>
      <c r="H331" s="6">
        <f t="shared" si="147"/>
        <v>0.26403969481703304</v>
      </c>
      <c r="I331" s="6">
        <f t="shared" si="148"/>
        <v>0.42035880962399697</v>
      </c>
      <c r="J331" s="6">
        <f t="shared" si="164"/>
        <v>0.39149572523453668</v>
      </c>
      <c r="K331" s="9"/>
      <c r="L331" s="15">
        <f t="shared" si="165"/>
        <v>0.31</v>
      </c>
      <c r="M331" s="6">
        <f t="shared" si="170"/>
        <v>0.31357357918747009</v>
      </c>
      <c r="N331" s="15">
        <f t="shared" si="149"/>
        <v>1.5623806105967943</v>
      </c>
      <c r="O331" s="15">
        <f t="shared" si="150"/>
        <v>1.0497622574348369</v>
      </c>
      <c r="P331" s="15">
        <f t="shared" si="166"/>
        <v>1.5623806105967943</v>
      </c>
      <c r="Q331" s="15">
        <f t="shared" si="167"/>
        <v>0.31</v>
      </c>
      <c r="S331" s="28">
        <f t="shared" si="168"/>
        <v>0.31</v>
      </c>
      <c r="T331" s="19">
        <f t="shared" si="151"/>
        <v>1.0497622574348369</v>
      </c>
      <c r="U331" s="19">
        <f t="shared" si="152"/>
        <v>1.4845880217317433</v>
      </c>
      <c r="V331" s="19">
        <f t="shared" si="153"/>
        <v>2.0995245148696737</v>
      </c>
      <c r="W331" s="19">
        <f t="shared" si="154"/>
        <v>2.5713818819475476</v>
      </c>
      <c r="X331" s="19">
        <f t="shared" si="155"/>
        <v>2.9691760434634866</v>
      </c>
      <c r="Y331" s="19">
        <f t="shared" si="156"/>
        <v>3.3196397351741123</v>
      </c>
      <c r="Z331" s="19">
        <f t="shared" si="157"/>
        <v>3.6364831314906749</v>
      </c>
      <c r="AA331" s="19">
        <f t="shared" si="158"/>
        <v>3.927850704887546</v>
      </c>
      <c r="AB331" s="19">
        <f t="shared" si="159"/>
        <v>4.1990490297393475</v>
      </c>
      <c r="AC331" s="19">
        <f t="shared" si="160"/>
        <v>4.4537640651952293</v>
      </c>
      <c r="AD331" s="19">
        <f t="shared" si="161"/>
        <v>4.6946795356758591</v>
      </c>
      <c r="AE331" s="19">
        <f t="shared" si="175"/>
        <v>1.5623806105967943</v>
      </c>
      <c r="AF331" s="19">
        <f t="shared" si="175"/>
        <v>2.2095398490947447</v>
      </c>
      <c r="AG331" s="19">
        <f t="shared" si="175"/>
        <v>3.1247612211935887</v>
      </c>
      <c r="AH331" s="19">
        <f t="shared" si="175"/>
        <v>3.827035279980167</v>
      </c>
      <c r="AI331" s="19">
        <f t="shared" si="175"/>
        <v>4.4190796981894893</v>
      </c>
      <c r="AJ331" s="19">
        <f t="shared" si="175"/>
        <v>4.9406813015704749</v>
      </c>
      <c r="AK331" s="19">
        <f t="shared" si="175"/>
        <v>5.4122451966282679</v>
      </c>
      <c r="AL331" s="19">
        <f t="shared" si="175"/>
        <v>5.8458929525918775</v>
      </c>
      <c r="AM331" s="19">
        <f t="shared" si="175"/>
        <v>6.2495224423871774</v>
      </c>
      <c r="AN331" s="19">
        <f t="shared" si="175"/>
        <v>6.6286195472842326</v>
      </c>
      <c r="AO331" s="19">
        <f t="shared" si="175"/>
        <v>6.9871785040441212</v>
      </c>
      <c r="AP331" s="43">
        <f t="shared" si="162"/>
        <v>0.31</v>
      </c>
    </row>
    <row r="332" spans="1:42" x14ac:dyDescent="0.25">
      <c r="A332" s="15">
        <v>0.311</v>
      </c>
      <c r="B332" s="6">
        <f t="shared" si="169"/>
        <v>2.3663225326065822</v>
      </c>
      <c r="C332" s="6">
        <f t="shared" si="143"/>
        <v>0.20830168783471151</v>
      </c>
      <c r="D332" s="6">
        <f t="shared" si="163"/>
        <v>1.1831612663032911</v>
      </c>
      <c r="E332" s="6">
        <f t="shared" si="144"/>
        <v>0.9258055951440346</v>
      </c>
      <c r="F332" s="6">
        <f t="shared" si="145"/>
        <v>0.22499506259983709</v>
      </c>
      <c r="G332" s="6">
        <f t="shared" si="146"/>
        <v>0.42349753129991852</v>
      </c>
      <c r="H332" s="6">
        <f t="shared" si="147"/>
        <v>0.26521794618623407</v>
      </c>
      <c r="I332" s="6">
        <f t="shared" si="148"/>
        <v>0.42177138167222156</v>
      </c>
      <c r="J332" s="6">
        <f t="shared" si="164"/>
        <v>0.39394477618707197</v>
      </c>
      <c r="K332" s="9"/>
      <c r="L332" s="15">
        <f t="shared" si="165"/>
        <v>0.311</v>
      </c>
      <c r="M332" s="6">
        <f t="shared" si="170"/>
        <v>0.31412263388204603</v>
      </c>
      <c r="N332" s="15">
        <f t="shared" si="149"/>
        <v>1.5651162760542781</v>
      </c>
      <c r="O332" s="15">
        <f t="shared" si="150"/>
        <v>1.0562930127493775</v>
      </c>
      <c r="P332" s="15">
        <f t="shared" si="166"/>
        <v>1.5651162760542781</v>
      </c>
      <c r="Q332" s="15">
        <f t="shared" si="167"/>
        <v>0.311</v>
      </c>
      <c r="S332" s="28">
        <f t="shared" si="168"/>
        <v>0.311</v>
      </c>
      <c r="T332" s="19">
        <f t="shared" si="151"/>
        <v>1.0562930127493775</v>
      </c>
      <c r="U332" s="19">
        <f t="shared" si="152"/>
        <v>1.4938239044701063</v>
      </c>
      <c r="V332" s="19">
        <f t="shared" si="153"/>
        <v>2.112586025498755</v>
      </c>
      <c r="W332" s="19">
        <f t="shared" si="154"/>
        <v>2.5873789001031406</v>
      </c>
      <c r="X332" s="19">
        <f t="shared" si="155"/>
        <v>2.9876478089402125</v>
      </c>
      <c r="Y332" s="19">
        <f t="shared" si="156"/>
        <v>3.3402917968093089</v>
      </c>
      <c r="Z332" s="19">
        <f t="shared" si="157"/>
        <v>3.659106331523843</v>
      </c>
      <c r="AA332" s="19">
        <f t="shared" si="158"/>
        <v>3.9522865537514087</v>
      </c>
      <c r="AB332" s="19">
        <f t="shared" si="159"/>
        <v>4.2251720509975099</v>
      </c>
      <c r="AC332" s="19">
        <f t="shared" si="160"/>
        <v>4.4814717134103175</v>
      </c>
      <c r="AD332" s="19">
        <f t="shared" si="161"/>
        <v>4.7238859613313195</v>
      </c>
      <c r="AE332" s="19">
        <f t="shared" ref="AE332:AO341" si="176">$M332*AE$21^0.5/RMannings_n*(Diameter/1000)^(2/3)</f>
        <v>1.5651162760542781</v>
      </c>
      <c r="AF332" s="19">
        <f t="shared" si="176"/>
        <v>2.2134086642868329</v>
      </c>
      <c r="AG332" s="19">
        <f t="shared" si="176"/>
        <v>3.1302325521085561</v>
      </c>
      <c r="AH332" s="19">
        <f t="shared" si="176"/>
        <v>3.8337362644579587</v>
      </c>
      <c r="AI332" s="19">
        <f t="shared" si="176"/>
        <v>4.4268173285736658</v>
      </c>
      <c r="AJ332" s="19">
        <f t="shared" si="176"/>
        <v>4.9493322353323688</v>
      </c>
      <c r="AK332" s="19">
        <f t="shared" si="176"/>
        <v>5.4217218197580124</v>
      </c>
      <c r="AL332" s="19">
        <f t="shared" si="176"/>
        <v>5.8561288754586123</v>
      </c>
      <c r="AM332" s="19">
        <f t="shared" si="176"/>
        <v>6.2604651042171122</v>
      </c>
      <c r="AN332" s="19">
        <f t="shared" si="176"/>
        <v>6.6402259928604979</v>
      </c>
      <c r="AO332" s="19">
        <f t="shared" si="176"/>
        <v>6.9994127718973838</v>
      </c>
      <c r="AP332" s="43">
        <f t="shared" si="162"/>
        <v>0.311</v>
      </c>
    </row>
    <row r="333" spans="1:42" x14ac:dyDescent="0.25">
      <c r="A333" s="15">
        <v>0.312</v>
      </c>
      <c r="B333" s="6">
        <f t="shared" si="169"/>
        <v>2.3706411937002083</v>
      </c>
      <c r="C333" s="6">
        <f t="shared" si="143"/>
        <v>0.20922790088333537</v>
      </c>
      <c r="D333" s="6">
        <f t="shared" si="163"/>
        <v>1.1853205968501042</v>
      </c>
      <c r="E333" s="6">
        <f t="shared" si="144"/>
        <v>0.92661966307649657</v>
      </c>
      <c r="F333" s="6">
        <f t="shared" si="145"/>
        <v>0.22579695771690383</v>
      </c>
      <c r="G333" s="6">
        <f t="shared" si="146"/>
        <v>0.42489847885845189</v>
      </c>
      <c r="H333" s="6">
        <f t="shared" si="147"/>
        <v>0.2663972372665917</v>
      </c>
      <c r="I333" s="6">
        <f t="shared" si="148"/>
        <v>0.42318444781157794</v>
      </c>
      <c r="J333" s="6">
        <f t="shared" si="164"/>
        <v>0.396400965946754</v>
      </c>
      <c r="K333" s="9"/>
      <c r="L333" s="15">
        <f t="shared" si="165"/>
        <v>0.312</v>
      </c>
      <c r="M333" s="6">
        <f t="shared" si="170"/>
        <v>0.31467036551846628</v>
      </c>
      <c r="N333" s="15">
        <f t="shared" si="149"/>
        <v>1.5678453493734361</v>
      </c>
      <c r="O333" s="15">
        <f t="shared" si="150"/>
        <v>1.0628398520034958</v>
      </c>
      <c r="P333" s="15">
        <f t="shared" si="166"/>
        <v>1.5678453493734361</v>
      </c>
      <c r="Q333" s="15">
        <f t="shared" si="167"/>
        <v>0.312</v>
      </c>
      <c r="S333" s="28">
        <f t="shared" si="168"/>
        <v>0.312</v>
      </c>
      <c r="T333" s="19">
        <f t="shared" si="151"/>
        <v>1.0628398520034958</v>
      </c>
      <c r="U333" s="19">
        <f t="shared" si="152"/>
        <v>1.5030825333339568</v>
      </c>
      <c r="V333" s="19">
        <f t="shared" si="153"/>
        <v>2.1256797040069917</v>
      </c>
      <c r="W333" s="19">
        <f t="shared" si="154"/>
        <v>2.6034153157037538</v>
      </c>
      <c r="X333" s="19">
        <f t="shared" si="155"/>
        <v>3.0061650666679136</v>
      </c>
      <c r="Y333" s="19">
        <f t="shared" si="156"/>
        <v>3.3609947203273216</v>
      </c>
      <c r="Z333" s="19">
        <f t="shared" si="157"/>
        <v>3.6817852479580817</v>
      </c>
      <c r="AA333" s="19">
        <f t="shared" si="158"/>
        <v>3.9767825832066035</v>
      </c>
      <c r="AB333" s="19">
        <f t="shared" si="159"/>
        <v>4.2513594080139834</v>
      </c>
      <c r="AC333" s="19">
        <f t="shared" si="160"/>
        <v>4.5092476000018706</v>
      </c>
      <c r="AD333" s="19">
        <f t="shared" si="161"/>
        <v>4.7531643165512651</v>
      </c>
      <c r="AE333" s="19">
        <f t="shared" si="176"/>
        <v>1.5678453493734361</v>
      </c>
      <c r="AF333" s="19">
        <f t="shared" si="176"/>
        <v>2.217268156787497</v>
      </c>
      <c r="AG333" s="19">
        <f t="shared" si="176"/>
        <v>3.1356906987468722</v>
      </c>
      <c r="AH333" s="19">
        <f t="shared" si="176"/>
        <v>3.8404211015605396</v>
      </c>
      <c r="AI333" s="19">
        <f t="shared" si="176"/>
        <v>4.434536313574994</v>
      </c>
      <c r="AJ333" s="19">
        <f t="shared" si="176"/>
        <v>4.9579623229225049</v>
      </c>
      <c r="AK333" s="19">
        <f t="shared" si="176"/>
        <v>5.4311756070507373</v>
      </c>
      <c r="AL333" s="19">
        <f t="shared" si="176"/>
        <v>5.8663401328022893</v>
      </c>
      <c r="AM333" s="19">
        <f t="shared" si="176"/>
        <v>6.2713813974937445</v>
      </c>
      <c r="AN333" s="19">
        <f t="shared" si="176"/>
        <v>6.6518044703624906</v>
      </c>
      <c r="AO333" s="19">
        <f t="shared" si="176"/>
        <v>7.011617558811821</v>
      </c>
      <c r="AP333" s="43">
        <f t="shared" si="162"/>
        <v>0.312</v>
      </c>
    </row>
    <row r="334" spans="1:42" x14ac:dyDescent="0.25">
      <c r="A334" s="15">
        <v>0.313</v>
      </c>
      <c r="B334" s="6">
        <f t="shared" si="169"/>
        <v>2.3749560740676046</v>
      </c>
      <c r="C334" s="6">
        <f t="shared" si="143"/>
        <v>0.21015492548501602</v>
      </c>
      <c r="D334" s="6">
        <f t="shared" si="163"/>
        <v>1.1874780370338023</v>
      </c>
      <c r="E334" s="6">
        <f t="shared" si="144"/>
        <v>0.92742870345919315</v>
      </c>
      <c r="F334" s="6">
        <f t="shared" si="145"/>
        <v>0.22659954851641362</v>
      </c>
      <c r="G334" s="6">
        <f t="shared" si="146"/>
        <v>0.42629977425820681</v>
      </c>
      <c r="H334" s="6">
        <f t="shared" si="147"/>
        <v>0.26757756164839386</v>
      </c>
      <c r="I334" s="6">
        <f t="shared" si="148"/>
        <v>0.42459801064703828</v>
      </c>
      <c r="J334" s="6">
        <f t="shared" si="164"/>
        <v>0.39886429035179771</v>
      </c>
      <c r="K334" s="9"/>
      <c r="L334" s="15">
        <f t="shared" si="165"/>
        <v>0.313</v>
      </c>
      <c r="M334" s="6">
        <f t="shared" si="170"/>
        <v>0.31521677749496796</v>
      </c>
      <c r="N334" s="15">
        <f t="shared" si="149"/>
        <v>1.5705678474859881</v>
      </c>
      <c r="O334" s="15">
        <f t="shared" si="150"/>
        <v>1.0694027234225587</v>
      </c>
      <c r="P334" s="15">
        <f t="shared" si="166"/>
        <v>1.5705678474859881</v>
      </c>
      <c r="Q334" s="15">
        <f t="shared" si="167"/>
        <v>0.313</v>
      </c>
      <c r="S334" s="28">
        <f t="shared" si="168"/>
        <v>0.313</v>
      </c>
      <c r="T334" s="19">
        <f t="shared" si="151"/>
        <v>1.0694027234225587</v>
      </c>
      <c r="U334" s="19">
        <f t="shared" si="152"/>
        <v>1.5123638351029067</v>
      </c>
      <c r="V334" s="19">
        <f t="shared" si="153"/>
        <v>2.1388054468451174</v>
      </c>
      <c r="W334" s="19">
        <f t="shared" si="154"/>
        <v>2.6194910019279538</v>
      </c>
      <c r="X334" s="19">
        <f t="shared" si="155"/>
        <v>3.0247276702058135</v>
      </c>
      <c r="Y334" s="19">
        <f t="shared" si="156"/>
        <v>3.3817483420023824</v>
      </c>
      <c r="Z334" s="19">
        <f t="shared" si="157"/>
        <v>3.7045197014408</v>
      </c>
      <c r="AA334" s="19">
        <f t="shared" si="158"/>
        <v>4.0013385995301878</v>
      </c>
      <c r="AB334" s="19">
        <f t="shared" si="159"/>
        <v>4.2776108936902348</v>
      </c>
      <c r="AC334" s="19">
        <f t="shared" si="160"/>
        <v>4.5370915053087204</v>
      </c>
      <c r="AD334" s="19">
        <f t="shared" si="161"/>
        <v>4.7825143697924961</v>
      </c>
      <c r="AE334" s="19">
        <f t="shared" si="176"/>
        <v>1.5705678474859881</v>
      </c>
      <c r="AF334" s="19">
        <f t="shared" si="176"/>
        <v>2.2211183505418033</v>
      </c>
      <c r="AG334" s="19">
        <f t="shared" si="176"/>
        <v>3.1411356949719762</v>
      </c>
      <c r="AH334" s="19">
        <f t="shared" si="176"/>
        <v>3.8470898327619834</v>
      </c>
      <c r="AI334" s="19">
        <f t="shared" si="176"/>
        <v>4.4422367010836066</v>
      </c>
      <c r="AJ334" s="19">
        <f t="shared" si="176"/>
        <v>4.9665716178836794</v>
      </c>
      <c r="AK334" s="19">
        <f t="shared" si="176"/>
        <v>5.4406066171596388</v>
      </c>
      <c r="AL334" s="19">
        <f t="shared" si="176"/>
        <v>5.8765267879755978</v>
      </c>
      <c r="AM334" s="19">
        <f t="shared" si="176"/>
        <v>6.2822713899439524</v>
      </c>
      <c r="AN334" s="19">
        <f t="shared" si="176"/>
        <v>6.6633550516254099</v>
      </c>
      <c r="AO334" s="19">
        <f t="shared" si="176"/>
        <v>7.0237929405083834</v>
      </c>
      <c r="AP334" s="43">
        <f t="shared" si="162"/>
        <v>0.313</v>
      </c>
    </row>
    <row r="335" spans="1:42" x14ac:dyDescent="0.25">
      <c r="A335" s="15">
        <v>0.314</v>
      </c>
      <c r="B335" s="6">
        <f t="shared" si="169"/>
        <v>2.3792672036522022</v>
      </c>
      <c r="C335" s="6">
        <f t="shared" si="143"/>
        <v>0.21108275661878723</v>
      </c>
      <c r="D335" s="6">
        <f t="shared" si="163"/>
        <v>1.1896336018261011</v>
      </c>
      <c r="E335" s="6">
        <f t="shared" si="144"/>
        <v>0.92823272943804347</v>
      </c>
      <c r="F335" s="6">
        <f t="shared" si="145"/>
        <v>0.22740283759071686</v>
      </c>
      <c r="G335" s="6">
        <f t="shared" si="146"/>
        <v>0.42770141879535845</v>
      </c>
      <c r="H335" s="6">
        <f t="shared" si="147"/>
        <v>0.26875891293874782</v>
      </c>
      <c r="I335" s="6">
        <f t="shared" si="148"/>
        <v>0.42601207279742165</v>
      </c>
      <c r="J335" s="6">
        <f t="shared" si="164"/>
        <v>0.4013347452517278</v>
      </c>
      <c r="K335" s="9"/>
      <c r="L335" s="15">
        <f t="shared" si="165"/>
        <v>0.314</v>
      </c>
      <c r="M335" s="6">
        <f t="shared" si="170"/>
        <v>0.31576187318139975</v>
      </c>
      <c r="N335" s="15">
        <f t="shared" si="149"/>
        <v>1.5732837871822083</v>
      </c>
      <c r="O335" s="15">
        <f t="shared" si="150"/>
        <v>1.0759815751242936</v>
      </c>
      <c r="P335" s="15">
        <f t="shared" si="166"/>
        <v>1.5732837871822083</v>
      </c>
      <c r="Q335" s="15">
        <f t="shared" si="167"/>
        <v>0.314</v>
      </c>
      <c r="S335" s="28">
        <f t="shared" si="168"/>
        <v>0.314</v>
      </c>
      <c r="T335" s="19">
        <f t="shared" si="151"/>
        <v>1.0759815751242936</v>
      </c>
      <c r="U335" s="19">
        <f t="shared" si="152"/>
        <v>1.5216677364043414</v>
      </c>
      <c r="V335" s="19">
        <f t="shared" si="153"/>
        <v>2.1519631502485872</v>
      </c>
      <c r="W335" s="19">
        <f t="shared" si="154"/>
        <v>2.6356058316906443</v>
      </c>
      <c r="X335" s="19">
        <f t="shared" si="155"/>
        <v>3.0433354728086828</v>
      </c>
      <c r="Y335" s="19">
        <f t="shared" si="156"/>
        <v>3.4025524977683381</v>
      </c>
      <c r="Z335" s="19">
        <f t="shared" si="157"/>
        <v>3.7273095122465301</v>
      </c>
      <c r="AA335" s="19">
        <f t="shared" si="158"/>
        <v>4.0259544085964736</v>
      </c>
      <c r="AB335" s="19">
        <f t="shared" si="159"/>
        <v>4.3039263004971744</v>
      </c>
      <c r="AC335" s="19">
        <f t="shared" si="160"/>
        <v>4.5650032092130228</v>
      </c>
      <c r="AD335" s="19">
        <f t="shared" si="161"/>
        <v>4.8119358890304342</v>
      </c>
      <c r="AE335" s="19">
        <f t="shared" si="176"/>
        <v>1.5732837871822083</v>
      </c>
      <c r="AF335" s="19">
        <f t="shared" si="176"/>
        <v>2.2249592692947853</v>
      </c>
      <c r="AG335" s="19">
        <f t="shared" si="176"/>
        <v>3.1465675743644166</v>
      </c>
      <c r="AH335" s="19">
        <f t="shared" si="176"/>
        <v>3.8537424991898912</v>
      </c>
      <c r="AI335" s="19">
        <f t="shared" si="176"/>
        <v>4.4499185385895705</v>
      </c>
      <c r="AJ335" s="19">
        <f t="shared" si="176"/>
        <v>4.9751601733113997</v>
      </c>
      <c r="AK335" s="19">
        <f t="shared" si="176"/>
        <v>5.4500149082479306</v>
      </c>
      <c r="AL335" s="19">
        <f t="shared" si="176"/>
        <v>5.8866889038019909</v>
      </c>
      <c r="AM335" s="19">
        <f t="shared" si="176"/>
        <v>6.2931351487288332</v>
      </c>
      <c r="AN335" s="19">
        <f t="shared" si="176"/>
        <v>6.6748778078843536</v>
      </c>
      <c r="AO335" s="19">
        <f t="shared" si="176"/>
        <v>7.0359389920754598</v>
      </c>
      <c r="AP335" s="43">
        <f t="shared" si="162"/>
        <v>0.314</v>
      </c>
    </row>
    <row r="336" spans="1:42" x14ac:dyDescent="0.25">
      <c r="A336" s="15">
        <v>0.315</v>
      </c>
      <c r="B336" s="6">
        <f t="shared" si="169"/>
        <v>2.3835746121978918</v>
      </c>
      <c r="C336" s="6">
        <f t="shared" si="143"/>
        <v>0.21201138927676524</v>
      </c>
      <c r="D336" s="6">
        <f t="shared" si="163"/>
        <v>1.1917873060989459</v>
      </c>
      <c r="E336" s="6">
        <f t="shared" si="144"/>
        <v>0.92903175403212135</v>
      </c>
      <c r="F336" s="6">
        <f t="shared" si="145"/>
        <v>0.2282068275455684</v>
      </c>
      <c r="G336" s="6">
        <f t="shared" si="146"/>
        <v>0.42910341377278421</v>
      </c>
      <c r="H336" s="6">
        <f t="shared" si="147"/>
        <v>0.26994128476141793</v>
      </c>
      <c r="I336" s="6">
        <f t="shared" si="148"/>
        <v>0.42742663689545279</v>
      </c>
      <c r="J336" s="6">
        <f t="shared" si="164"/>
        <v>0.40381232650748017</v>
      </c>
      <c r="K336" s="9"/>
      <c r="L336" s="15">
        <f t="shared" si="165"/>
        <v>0.315</v>
      </c>
      <c r="M336" s="6">
        <f t="shared" si="170"/>
        <v>0.31630565591950083</v>
      </c>
      <c r="N336" s="15">
        <f t="shared" si="149"/>
        <v>1.5759931851123137</v>
      </c>
      <c r="O336" s="15">
        <f t="shared" si="150"/>
        <v>1.0825763551190579</v>
      </c>
      <c r="P336" s="15">
        <f t="shared" si="166"/>
        <v>1.5759931851123137</v>
      </c>
      <c r="Q336" s="15">
        <f t="shared" si="167"/>
        <v>0.315</v>
      </c>
      <c r="S336" s="28">
        <f t="shared" si="168"/>
        <v>0.315</v>
      </c>
      <c r="T336" s="19">
        <f t="shared" si="151"/>
        <v>1.0825763551190579</v>
      </c>
      <c r="U336" s="19">
        <f t="shared" si="152"/>
        <v>1.530994163713804</v>
      </c>
      <c r="V336" s="19">
        <f t="shared" si="153"/>
        <v>2.1651527102381158</v>
      </c>
      <c r="W336" s="19">
        <f t="shared" si="154"/>
        <v>2.6517596776437315</v>
      </c>
      <c r="X336" s="19">
        <f t="shared" si="155"/>
        <v>3.0619883274276081</v>
      </c>
      <c r="Y336" s="19">
        <f t="shared" si="156"/>
        <v>3.4234070232195073</v>
      </c>
      <c r="Z336" s="19">
        <f t="shared" si="157"/>
        <v>3.7501545002778722</v>
      </c>
      <c r="AA336" s="19">
        <f t="shared" si="158"/>
        <v>4.0506298158780334</v>
      </c>
      <c r="AB336" s="19">
        <f t="shared" si="159"/>
        <v>4.3303054204762317</v>
      </c>
      <c r="AC336" s="19">
        <f t="shared" si="160"/>
        <v>4.5929824911414112</v>
      </c>
      <c r="AD336" s="19">
        <f t="shared" si="161"/>
        <v>4.8414286417603325</v>
      </c>
      <c r="AE336" s="19">
        <f t="shared" si="176"/>
        <v>1.5759931851123137</v>
      </c>
      <c r="AF336" s="19">
        <f t="shared" si="176"/>
        <v>2.228790936593406</v>
      </c>
      <c r="AG336" s="19">
        <f t="shared" si="176"/>
        <v>3.1519863702246274</v>
      </c>
      <c r="AH336" s="19">
        <f t="shared" si="176"/>
        <v>3.8603791416288025</v>
      </c>
      <c r="AI336" s="19">
        <f t="shared" si="176"/>
        <v>4.457581873186812</v>
      </c>
      <c r="AJ336" s="19">
        <f t="shared" si="176"/>
        <v>4.9837280418582788</v>
      </c>
      <c r="AK336" s="19">
        <f t="shared" si="176"/>
        <v>5.4594005379936608</v>
      </c>
      <c r="AL336" s="19">
        <f t="shared" si="176"/>
        <v>5.8968265425808815</v>
      </c>
      <c r="AM336" s="19">
        <f t="shared" si="176"/>
        <v>6.3039727404492547</v>
      </c>
      <c r="AN336" s="19">
        <f t="shared" si="176"/>
        <v>6.6863728097802175</v>
      </c>
      <c r="AO336" s="19">
        <f t="shared" si="176"/>
        <v>7.0480557879750867</v>
      </c>
      <c r="AP336" s="43">
        <f t="shared" si="162"/>
        <v>0.315</v>
      </c>
    </row>
    <row r="337" spans="1:42" x14ac:dyDescent="0.25">
      <c r="A337" s="15">
        <v>0.316</v>
      </c>
      <c r="B337" s="6">
        <f t="shared" si="169"/>
        <v>2.3878783292514694</v>
      </c>
      <c r="C337" s="6">
        <f t="shared" si="143"/>
        <v>0.21294081846402241</v>
      </c>
      <c r="D337" s="6">
        <f t="shared" si="163"/>
        <v>1.1939391646257347</v>
      </c>
      <c r="E337" s="6">
        <f t="shared" si="144"/>
        <v>0.92982579013490485</v>
      </c>
      <c r="F337" s="6">
        <f t="shared" si="145"/>
        <v>0.22901152100021624</v>
      </c>
      <c r="G337" s="6">
        <f t="shared" si="146"/>
        <v>0.43050576050010814</v>
      </c>
      <c r="H337" s="6">
        <f t="shared" si="147"/>
        <v>0.2711246707566648</v>
      </c>
      <c r="I337" s="6">
        <f t="shared" si="148"/>
        <v>0.42884170558782098</v>
      </c>
      <c r="J337" s="6">
        <f t="shared" si="164"/>
        <v>0.40629702999150397</v>
      </c>
      <c r="K337" s="9"/>
      <c r="L337" s="15">
        <f t="shared" si="165"/>
        <v>0.316</v>
      </c>
      <c r="M337" s="6">
        <f t="shared" si="170"/>
        <v>0.31684812902317566</v>
      </c>
      <c r="N337" s="15">
        <f t="shared" si="149"/>
        <v>1.5786960577878371</v>
      </c>
      <c r="O337" s="15">
        <f t="shared" si="150"/>
        <v>1.0891870113101072</v>
      </c>
      <c r="P337" s="15">
        <f t="shared" si="166"/>
        <v>1.5786960577878371</v>
      </c>
      <c r="Q337" s="15">
        <f t="shared" si="167"/>
        <v>0.316</v>
      </c>
      <c r="S337" s="28">
        <f t="shared" si="168"/>
        <v>0.316</v>
      </c>
      <c r="T337" s="19">
        <f t="shared" si="151"/>
        <v>1.0891870113101072</v>
      </c>
      <c r="U337" s="19">
        <f t="shared" si="152"/>
        <v>1.5403430433553713</v>
      </c>
      <c r="V337" s="19">
        <f t="shared" si="153"/>
        <v>2.1783740226202144</v>
      </c>
      <c r="W337" s="19">
        <f t="shared" si="154"/>
        <v>2.6679524121767728</v>
      </c>
      <c r="X337" s="19">
        <f t="shared" si="155"/>
        <v>3.0806860867107426</v>
      </c>
      <c r="Y337" s="19">
        <f t="shared" si="156"/>
        <v>3.4443117536115162</v>
      </c>
      <c r="Z337" s="19">
        <f t="shared" si="157"/>
        <v>3.7730544850664058</v>
      </c>
      <c r="AA337" s="19">
        <f t="shared" si="158"/>
        <v>4.0753646264466949</v>
      </c>
      <c r="AB337" s="19">
        <f t="shared" si="159"/>
        <v>4.3567480452404288</v>
      </c>
      <c r="AC337" s="19">
        <f t="shared" si="160"/>
        <v>4.6210291300661135</v>
      </c>
      <c r="AD337" s="19">
        <f t="shared" si="161"/>
        <v>4.8709923949984644</v>
      </c>
      <c r="AE337" s="19">
        <f t="shared" si="176"/>
        <v>1.5786960577878371</v>
      </c>
      <c r="AF337" s="19">
        <f t="shared" si="176"/>
        <v>2.2326133757884987</v>
      </c>
      <c r="AG337" s="19">
        <f t="shared" si="176"/>
        <v>3.1573921155756741</v>
      </c>
      <c r="AH337" s="19">
        <f t="shared" si="176"/>
        <v>3.8669998005235455</v>
      </c>
      <c r="AI337" s="19">
        <f t="shared" si="176"/>
        <v>4.4652267515769974</v>
      </c>
      <c r="AJ337" s="19">
        <f t="shared" si="176"/>
        <v>4.9922752757383657</v>
      </c>
      <c r="AK337" s="19">
        <f t="shared" si="176"/>
        <v>5.468763563594452</v>
      </c>
      <c r="AL337" s="19">
        <f t="shared" si="176"/>
        <v>5.9069397660927612</v>
      </c>
      <c r="AM337" s="19">
        <f t="shared" si="176"/>
        <v>6.3147842311513482</v>
      </c>
      <c r="AN337" s="19">
        <f t="shared" si="176"/>
        <v>6.6978401273654944</v>
      </c>
      <c r="AO337" s="19">
        <f t="shared" si="176"/>
        <v>7.0601434020490794</v>
      </c>
      <c r="AP337" s="43">
        <f t="shared" si="162"/>
        <v>0.316</v>
      </c>
    </row>
    <row r="338" spans="1:42" x14ac:dyDescent="0.25">
      <c r="A338" s="15">
        <v>0.317</v>
      </c>
      <c r="B338" s="6">
        <f t="shared" si="169"/>
        <v>2.3921783841650499</v>
      </c>
      <c r="C338" s="6">
        <f t="shared" si="143"/>
        <v>0.21387103919846234</v>
      </c>
      <c r="D338" s="6">
        <f t="shared" si="163"/>
        <v>1.196089192082525</v>
      </c>
      <c r="E338" s="6">
        <f t="shared" si="144"/>
        <v>0.9306148505155073</v>
      </c>
      <c r="F338" s="6">
        <f t="shared" si="145"/>
        <v>0.2298169205874912</v>
      </c>
      <c r="G338" s="6">
        <f t="shared" si="146"/>
        <v>0.43190846029374563</v>
      </c>
      <c r="H338" s="6">
        <f t="shared" si="147"/>
        <v>0.27230906458108634</v>
      </c>
      <c r="I338" s="6">
        <f t="shared" si="148"/>
        <v>0.43025728153523929</v>
      </c>
      <c r="J338" s="6">
        <f t="shared" si="164"/>
        <v>0.4087888515878651</v>
      </c>
      <c r="K338" s="9"/>
      <c r="L338" s="15">
        <f t="shared" si="165"/>
        <v>0.317</v>
      </c>
      <c r="M338" s="6">
        <f t="shared" si="170"/>
        <v>0.31738929577876612</v>
      </c>
      <c r="N338" s="15">
        <f t="shared" si="149"/>
        <v>1.5813924215829787</v>
      </c>
      <c r="O338" s="15">
        <f t="shared" si="150"/>
        <v>1.0958134914938595</v>
      </c>
      <c r="P338" s="15">
        <f t="shared" si="166"/>
        <v>1.5813924215829787</v>
      </c>
      <c r="Q338" s="15">
        <f t="shared" si="167"/>
        <v>0.317</v>
      </c>
      <c r="S338" s="28">
        <f t="shared" si="168"/>
        <v>0.317</v>
      </c>
      <c r="T338" s="19">
        <f t="shared" si="151"/>
        <v>1.0958134914938595</v>
      </c>
      <c r="U338" s="19">
        <f t="shared" si="152"/>
        <v>1.5497143015020305</v>
      </c>
      <c r="V338" s="19">
        <f t="shared" si="153"/>
        <v>2.1916269829877191</v>
      </c>
      <c r="W338" s="19">
        <f t="shared" si="154"/>
        <v>2.6841839074176304</v>
      </c>
      <c r="X338" s="19">
        <f t="shared" si="155"/>
        <v>3.099428603004061</v>
      </c>
      <c r="Y338" s="19">
        <f t="shared" si="156"/>
        <v>3.4652665238621436</v>
      </c>
      <c r="Z338" s="19">
        <f t="shared" si="157"/>
        <v>3.7960092857736205</v>
      </c>
      <c r="AA338" s="19">
        <f t="shared" si="158"/>
        <v>4.1001586449745444</v>
      </c>
      <c r="AB338" s="19">
        <f t="shared" si="159"/>
        <v>4.3832539659754381</v>
      </c>
      <c r="AC338" s="19">
        <f t="shared" si="160"/>
        <v>4.6491429045060908</v>
      </c>
      <c r="AD338" s="19">
        <f t="shared" si="161"/>
        <v>4.900626915283314</v>
      </c>
      <c r="AE338" s="19">
        <f t="shared" si="176"/>
        <v>1.5813924215829787</v>
      </c>
      <c r="AF338" s="19">
        <f t="shared" si="176"/>
        <v>2.2364266100366796</v>
      </c>
      <c r="AG338" s="19">
        <f t="shared" si="176"/>
        <v>3.1627848431659573</v>
      </c>
      <c r="AH338" s="19">
        <f t="shared" si="176"/>
        <v>3.8736045159825578</v>
      </c>
      <c r="AI338" s="19">
        <f t="shared" si="176"/>
        <v>4.4728532200733593</v>
      </c>
      <c r="AJ338" s="19">
        <f t="shared" si="176"/>
        <v>5.0008019267314285</v>
      </c>
      <c r="AK338" s="19">
        <f t="shared" si="176"/>
        <v>5.4781040417722009</v>
      </c>
      <c r="AL338" s="19">
        <f t="shared" si="176"/>
        <v>5.917028635604284</v>
      </c>
      <c r="AM338" s="19">
        <f t="shared" si="176"/>
        <v>6.3255696863319146</v>
      </c>
      <c r="AN338" s="19">
        <f t="shared" si="176"/>
        <v>6.7092798301100389</v>
      </c>
      <c r="AO338" s="19">
        <f t="shared" si="176"/>
        <v>7.0722019075250913</v>
      </c>
      <c r="AP338" s="43">
        <f t="shared" si="162"/>
        <v>0.317</v>
      </c>
    </row>
    <row r="339" spans="1:42" x14ac:dyDescent="0.25">
      <c r="A339" s="15">
        <v>0.318</v>
      </c>
      <c r="B339" s="6">
        <f t="shared" si="169"/>
        <v>2.3964748060984489</v>
      </c>
      <c r="C339" s="6">
        <f t="shared" si="143"/>
        <v>0.21480204651069604</v>
      </c>
      <c r="D339" s="6">
        <f t="shared" si="163"/>
        <v>1.1982374030492244</v>
      </c>
      <c r="E339" s="6">
        <f t="shared" si="144"/>
        <v>0.93139894781989097</v>
      </c>
      <c r="F339" s="6">
        <f t="shared" si="145"/>
        <v>0.23062302895389714</v>
      </c>
      <c r="G339" s="6">
        <f t="shared" si="146"/>
        <v>0.4333115144769486</v>
      </c>
      <c r="H339" s="6">
        <f t="shared" si="147"/>
        <v>0.27349445990745985</v>
      </c>
      <c r="I339" s="6">
        <f t="shared" si="148"/>
        <v>0.43167336741250434</v>
      </c>
      <c r="J339" s="6">
        <f t="shared" si="164"/>
        <v>0.4112877871923501</v>
      </c>
      <c r="K339" s="9"/>
      <c r="L339" s="15">
        <f t="shared" si="165"/>
        <v>0.318</v>
      </c>
      <c r="M339" s="6">
        <f t="shared" si="170"/>
        <v>0.31792915944531891</v>
      </c>
      <c r="N339" s="15">
        <f t="shared" si="149"/>
        <v>1.5840822927359417</v>
      </c>
      <c r="O339" s="15">
        <f t="shared" si="150"/>
        <v>1.1024557433601558</v>
      </c>
      <c r="P339" s="15">
        <f t="shared" si="166"/>
        <v>1.5840822927359417</v>
      </c>
      <c r="Q339" s="15">
        <f t="shared" si="167"/>
        <v>0.318</v>
      </c>
      <c r="S339" s="28">
        <f t="shared" si="168"/>
        <v>0.318</v>
      </c>
      <c r="T339" s="19">
        <f t="shared" si="151"/>
        <v>1.1024557433601558</v>
      </c>
      <c r="U339" s="19">
        <f t="shared" si="152"/>
        <v>1.5591078641760452</v>
      </c>
      <c r="V339" s="19">
        <f t="shared" si="153"/>
        <v>2.2049114867203117</v>
      </c>
      <c r="W339" s="19">
        <f t="shared" si="154"/>
        <v>2.7004540352331063</v>
      </c>
      <c r="X339" s="19">
        <f t="shared" si="155"/>
        <v>3.1182157283520904</v>
      </c>
      <c r="Y339" s="19">
        <f t="shared" si="156"/>
        <v>3.486271168552145</v>
      </c>
      <c r="Z339" s="19">
        <f t="shared" si="157"/>
        <v>3.819018721191811</v>
      </c>
      <c r="AA339" s="19">
        <f t="shared" si="158"/>
        <v>4.1250116757348847</v>
      </c>
      <c r="AB339" s="19">
        <f t="shared" si="159"/>
        <v>4.4098229734406234</v>
      </c>
      <c r="AC339" s="19">
        <f t="shared" si="160"/>
        <v>4.6773235925281336</v>
      </c>
      <c r="AD339" s="19">
        <f t="shared" si="161"/>
        <v>4.9303319686767431</v>
      </c>
      <c r="AE339" s="19">
        <f t="shared" si="176"/>
        <v>1.5840822927359417</v>
      </c>
      <c r="AF339" s="19">
        <f t="shared" si="176"/>
        <v>2.2402306623022366</v>
      </c>
      <c r="AG339" s="19">
        <f t="shared" si="176"/>
        <v>3.1681645854718834</v>
      </c>
      <c r="AH339" s="19">
        <f t="shared" si="176"/>
        <v>3.8801933277811496</v>
      </c>
      <c r="AI339" s="19">
        <f t="shared" si="176"/>
        <v>4.4804613246044731</v>
      </c>
      <c r="AJ339" s="19">
        <f t="shared" si="176"/>
        <v>5.0093080461871748</v>
      </c>
      <c r="AK339" s="19">
        <f t="shared" si="176"/>
        <v>5.4874220287776936</v>
      </c>
      <c r="AL339" s="19">
        <f t="shared" si="176"/>
        <v>5.9270932118732382</v>
      </c>
      <c r="AM339" s="19">
        <f t="shared" si="176"/>
        <v>6.3363291709437668</v>
      </c>
      <c r="AN339" s="19">
        <f t="shared" si="176"/>
        <v>6.7206919869067079</v>
      </c>
      <c r="AO339" s="19">
        <f t="shared" si="176"/>
        <v>7.0842313770225749</v>
      </c>
      <c r="AP339" s="43">
        <f t="shared" si="162"/>
        <v>0.318</v>
      </c>
    </row>
    <row r="340" spans="1:42" x14ac:dyDescent="0.25">
      <c r="A340" s="15">
        <v>0.31900000000000001</v>
      </c>
      <c r="B340" s="6">
        <f t="shared" si="169"/>
        <v>2.4007676240215279</v>
      </c>
      <c r="C340" s="6">
        <f t="shared" si="143"/>
        <v>0.21573383544391939</v>
      </c>
      <c r="D340" s="6">
        <f t="shared" si="163"/>
        <v>1.2003838120107639</v>
      </c>
      <c r="E340" s="6">
        <f t="shared" si="144"/>
        <v>0.93217809457206191</v>
      </c>
      <c r="F340" s="6">
        <f t="shared" si="145"/>
        <v>0.23142984875970191</v>
      </c>
      <c r="G340" s="6">
        <f t="shared" si="146"/>
        <v>0.43471492437985093</v>
      </c>
      <c r="H340" s="6">
        <f t="shared" si="147"/>
        <v>0.27468085042458645</v>
      </c>
      <c r="I340" s="6">
        <f t="shared" si="148"/>
        <v>0.43308996590855653</v>
      </c>
      <c r="J340" s="6">
        <f t="shared" si="164"/>
        <v>0.41379383271257159</v>
      </c>
      <c r="K340" s="9"/>
      <c r="L340" s="15">
        <f t="shared" si="165"/>
        <v>0.31900000000000001</v>
      </c>
      <c r="M340" s="6">
        <f t="shared" si="170"/>
        <v>0.31846772325484995</v>
      </c>
      <c r="N340" s="15">
        <f t="shared" si="149"/>
        <v>1.5867656873502483</v>
      </c>
      <c r="O340" s="15">
        <f t="shared" si="150"/>
        <v>1.1091137144925185</v>
      </c>
      <c r="P340" s="15">
        <f t="shared" si="166"/>
        <v>1.5867656873502483</v>
      </c>
      <c r="Q340" s="15">
        <f t="shared" si="167"/>
        <v>0.31900000000000001</v>
      </c>
      <c r="S340" s="28">
        <f t="shared" si="168"/>
        <v>0.31900000000000001</v>
      </c>
      <c r="T340" s="19">
        <f t="shared" si="151"/>
        <v>1.1091137144925185</v>
      </c>
      <c r="U340" s="19">
        <f t="shared" si="152"/>
        <v>1.5685236572493206</v>
      </c>
      <c r="V340" s="19">
        <f t="shared" si="153"/>
        <v>2.218227428985037</v>
      </c>
      <c r="W340" s="19">
        <f t="shared" si="154"/>
        <v>2.7167626672295748</v>
      </c>
      <c r="X340" s="19">
        <f t="shared" si="155"/>
        <v>3.1370473144986413</v>
      </c>
      <c r="Y340" s="19">
        <f t="shared" si="156"/>
        <v>3.5073255219260617</v>
      </c>
      <c r="Z340" s="19">
        <f t="shared" si="157"/>
        <v>3.8420826097449683</v>
      </c>
      <c r="AA340" s="19">
        <f t="shared" si="158"/>
        <v>4.1499235226032178</v>
      </c>
      <c r="AB340" s="19">
        <f t="shared" si="159"/>
        <v>4.436454857970074</v>
      </c>
      <c r="AC340" s="19">
        <f t="shared" si="160"/>
        <v>4.7055709717479619</v>
      </c>
      <c r="AD340" s="19">
        <f t="shared" si="161"/>
        <v>4.9601073207651307</v>
      </c>
      <c r="AE340" s="19">
        <f t="shared" si="176"/>
        <v>1.5867656873502483</v>
      </c>
      <c r="AF340" s="19">
        <f t="shared" si="176"/>
        <v>2.2440255553589874</v>
      </c>
      <c r="AG340" s="19">
        <f t="shared" si="176"/>
        <v>3.1735313747004965</v>
      </c>
      <c r="AH340" s="19">
        <f t="shared" si="176"/>
        <v>3.8867662753647325</v>
      </c>
      <c r="AI340" s="19">
        <f t="shared" si="176"/>
        <v>4.4880511107179748</v>
      </c>
      <c r="AJ340" s="19">
        <f t="shared" si="176"/>
        <v>5.0177936850294129</v>
      </c>
      <c r="AK340" s="19">
        <f t="shared" si="176"/>
        <v>5.4967175803951642</v>
      </c>
      <c r="AL340" s="19">
        <f t="shared" si="176"/>
        <v>5.9371335551534878</v>
      </c>
      <c r="AM340" s="19">
        <f t="shared" si="176"/>
        <v>6.347062749400993</v>
      </c>
      <c r="AN340" s="19">
        <f t="shared" si="176"/>
        <v>6.7320766660769618</v>
      </c>
      <c r="AO340" s="19">
        <f t="shared" si="176"/>
        <v>7.0962318825586665</v>
      </c>
      <c r="AP340" s="43">
        <f t="shared" si="162"/>
        <v>0.31900000000000001</v>
      </c>
    </row>
    <row r="341" spans="1:42" x14ac:dyDescent="0.25">
      <c r="A341" s="15">
        <v>0.32</v>
      </c>
      <c r="B341" s="6">
        <f t="shared" si="169"/>
        <v>2.4050568667165129</v>
      </c>
      <c r="C341" s="6">
        <f t="shared" si="143"/>
        <v>0.21666640105379179</v>
      </c>
      <c r="D341" s="6">
        <f t="shared" si="163"/>
        <v>1.2025284333582564</v>
      </c>
      <c r="E341" s="6">
        <f t="shared" si="144"/>
        <v>0.93295230317524802</v>
      </c>
      <c r="F341" s="6">
        <f t="shared" si="145"/>
        <v>0.23223738267902924</v>
      </c>
      <c r="G341" s="6">
        <f t="shared" si="146"/>
        <v>0.43611869133951464</v>
      </c>
      <c r="H341" s="6">
        <f t="shared" si="147"/>
        <v>0.27586822983713605</v>
      </c>
      <c r="I341" s="6">
        <f t="shared" si="148"/>
        <v>0.43450707972654046</v>
      </c>
      <c r="J341" s="6">
        <f t="shared" si="164"/>
        <v>0.41630698406807354</v>
      </c>
      <c r="K341" s="9"/>
      <c r="L341" s="15">
        <f t="shared" si="165"/>
        <v>0.32</v>
      </c>
      <c r="M341" s="6">
        <f t="shared" si="170"/>
        <v>0.31900499041260399</v>
      </c>
      <c r="N341" s="15">
        <f t="shared" si="149"/>
        <v>1.5894426213960327</v>
      </c>
      <c r="O341" s="15">
        <f t="shared" si="150"/>
        <v>1.1157873523684008</v>
      </c>
      <c r="P341" s="15">
        <f t="shared" si="166"/>
        <v>1.5894426213960327</v>
      </c>
      <c r="Q341" s="15">
        <f t="shared" si="167"/>
        <v>0.32</v>
      </c>
      <c r="S341" s="28">
        <f t="shared" si="168"/>
        <v>0.32</v>
      </c>
      <c r="T341" s="19">
        <f t="shared" si="151"/>
        <v>1.1157873523684008</v>
      </c>
      <c r="U341" s="19">
        <f t="shared" si="152"/>
        <v>1.57796160644376</v>
      </c>
      <c r="V341" s="19">
        <f t="shared" si="153"/>
        <v>2.2315747047368015</v>
      </c>
      <c r="W341" s="19">
        <f t="shared" si="154"/>
        <v>2.7331096747535972</v>
      </c>
      <c r="X341" s="19">
        <f t="shared" si="155"/>
        <v>3.1559232128875201</v>
      </c>
      <c r="Y341" s="19">
        <f t="shared" si="156"/>
        <v>3.5284294178930171</v>
      </c>
      <c r="Z341" s="19">
        <f t="shared" si="157"/>
        <v>3.8652007694896562</v>
      </c>
      <c r="AA341" s="19">
        <f t="shared" si="158"/>
        <v>4.174893989058166</v>
      </c>
      <c r="AB341" s="19">
        <f t="shared" si="159"/>
        <v>4.4631494094736031</v>
      </c>
      <c r="AC341" s="19">
        <f t="shared" si="160"/>
        <v>4.733884819331279</v>
      </c>
      <c r="AD341" s="19">
        <f t="shared" si="161"/>
        <v>4.9899527366605101</v>
      </c>
      <c r="AE341" s="19">
        <f t="shared" si="176"/>
        <v>1.5894426213960327</v>
      </c>
      <c r="AF341" s="19">
        <f t="shared" si="176"/>
        <v>2.2478113117921139</v>
      </c>
      <c r="AG341" s="19">
        <f t="shared" si="176"/>
        <v>3.1788852427920653</v>
      </c>
      <c r="AH341" s="19">
        <f t="shared" si="176"/>
        <v>3.8933233978519879</v>
      </c>
      <c r="AI341" s="19">
        <f t="shared" si="176"/>
        <v>4.4956226235842278</v>
      </c>
      <c r="AJ341" s="19">
        <f t="shared" si="176"/>
        <v>5.0262588937601409</v>
      </c>
      <c r="AK341" s="19">
        <f t="shared" si="176"/>
        <v>5.5059907519467837</v>
      </c>
      <c r="AL341" s="19">
        <f t="shared" si="176"/>
        <v>5.9471497251998029</v>
      </c>
      <c r="AM341" s="19">
        <f t="shared" si="176"/>
        <v>6.3577704855841306</v>
      </c>
      <c r="AN341" s="19">
        <f t="shared" si="176"/>
        <v>6.7434339353763404</v>
      </c>
      <c r="AO341" s="19">
        <f t="shared" si="176"/>
        <v>7.1082034955539815</v>
      </c>
      <c r="AP341" s="43">
        <f t="shared" si="162"/>
        <v>0.32</v>
      </c>
    </row>
    <row r="342" spans="1:42" x14ac:dyDescent="0.25">
      <c r="A342" s="15">
        <v>0.32100000000000001</v>
      </c>
      <c r="B342" s="6">
        <f t="shared" si="169"/>
        <v>2.4093425627802798</v>
      </c>
      <c r="C342" s="6">
        <f t="shared" ref="C342:C405" si="177">$B342/8+($A342/2-0.25)*SIN($B342/2)</f>
        <v>0.21759973840831609</v>
      </c>
      <c r="D342" s="6">
        <f t="shared" si="163"/>
        <v>1.2046712813901399</v>
      </c>
      <c r="E342" s="6">
        <f t="shared" ref="E342:E405" si="178">SIN(B342/2)</f>
        <v>0.93372158591306009</v>
      </c>
      <c r="F342" s="6">
        <f t="shared" ref="F342:F405" si="179">C342/E342</f>
        <v>0.23304563339995124</v>
      </c>
      <c r="G342" s="6">
        <f t="shared" ref="G342:G405" si="180">A342+F342/2</f>
        <v>0.43752281669997561</v>
      </c>
      <c r="H342" s="6">
        <f t="shared" ref="H342:H405" si="181">C342/$C$1021</f>
        <v>0.27705659186549486</v>
      </c>
      <c r="I342" s="6">
        <f t="shared" ref="I342:I405" si="182">MAX($G342+K*(1.811*$J342)^M+SCorr*Slope,0)</f>
        <v>0.43592471158386575</v>
      </c>
      <c r="J342" s="6">
        <f t="shared" si="164"/>
        <v>0.41882723719043935</v>
      </c>
      <c r="K342" s="9"/>
      <c r="L342" s="15">
        <f t="shared" si="165"/>
        <v>0.32100000000000001</v>
      </c>
      <c r="M342" s="6">
        <f t="shared" si="170"/>
        <v>0.31954096409731231</v>
      </c>
      <c r="N342" s="15">
        <f t="shared" ref="N342:N405" si="183">M342*(Slope^0.5)/(RMannings_n)*((Diameter/1000)^(2/3))</f>
        <v>1.5921131107113258</v>
      </c>
      <c r="O342" s="15">
        <f t="shared" ref="O342:O405" si="184">C342*N342*(Diameter/1000)^2</f>
        <v>1.122476604359441</v>
      </c>
      <c r="P342" s="15">
        <f t="shared" si="166"/>
        <v>1.5921131107113258</v>
      </c>
      <c r="Q342" s="15">
        <f t="shared" si="167"/>
        <v>0.32100000000000001</v>
      </c>
      <c r="S342" s="28">
        <f t="shared" si="168"/>
        <v>0.32100000000000001</v>
      </c>
      <c r="T342" s="19">
        <f t="shared" ref="T342:T405" si="185">$C342*AE342*((Diameter/1000)^2)</f>
        <v>1.122476604359441</v>
      </c>
      <c r="U342" s="19">
        <f t="shared" ref="U342:U405" si="186">$C342*AF342*((Diameter/1000)^2)</f>
        <v>1.5874216373316203</v>
      </c>
      <c r="V342" s="19">
        <f t="shared" ref="V342:V405" si="187">$C342*AG342*((Diameter/1000)^2)</f>
        <v>2.2449532087188819</v>
      </c>
      <c r="W342" s="19">
        <f t="shared" ref="W342:W405" si="188">$C342*AH342*((Diameter/1000)^2)</f>
        <v>2.7494949288925419</v>
      </c>
      <c r="X342" s="19">
        <f t="shared" ref="X342:X405" si="189">$C342*AI342*((Diameter/1000)^2)</f>
        <v>3.1748432746632407</v>
      </c>
      <c r="Y342" s="19">
        <f t="shared" ref="Y342:Y405" si="190">$C342*AJ342*((Diameter/1000)^2)</f>
        <v>3.5495826900275209</v>
      </c>
      <c r="Z342" s="19">
        <f t="shared" ref="Z342:Z405" si="191">$C342*AK342*((Diameter/1000)^2)</f>
        <v>3.8883730181158827</v>
      </c>
      <c r="AA342" s="19">
        <f t="shared" ref="AA342:AA405" si="192">$C342*AL342*((Diameter/1000)^2)</f>
        <v>4.1999228781824334</v>
      </c>
      <c r="AB342" s="19">
        <f t="shared" ref="AB342:AB405" si="193">$C342*AM342*((Diameter/1000)^2)</f>
        <v>4.4899064174377639</v>
      </c>
      <c r="AC342" s="19">
        <f t="shared" ref="AC342:AC405" si="194">$C342*AN342*((Diameter/1000)^2)</f>
        <v>4.762264911994861</v>
      </c>
      <c r="AD342" s="19">
        <f t="shared" ref="AD342:AD405" si="195">$C342*AO342*((Diameter/1000)^2)</f>
        <v>5.0198679810016937</v>
      </c>
      <c r="AE342" s="19">
        <f t="shared" ref="AE342:AO351" si="196">$M342*AE$21^0.5/RMannings_n*(Diameter/1000)^(2/3)</f>
        <v>1.5921131107113258</v>
      </c>
      <c r="AF342" s="19">
        <f t="shared" si="196"/>
        <v>2.2515879539999739</v>
      </c>
      <c r="AG342" s="19">
        <f t="shared" si="196"/>
        <v>3.1842262214226515</v>
      </c>
      <c r="AH342" s="19">
        <f t="shared" si="196"/>
        <v>3.8998647340380104</v>
      </c>
      <c r="AI342" s="19">
        <f t="shared" si="196"/>
        <v>4.5031759079999478</v>
      </c>
      <c r="AJ342" s="19">
        <f t="shared" si="196"/>
        <v>5.0347037224636102</v>
      </c>
      <c r="AK342" s="19">
        <f t="shared" si="196"/>
        <v>5.5152415982970986</v>
      </c>
      <c r="AL342" s="19">
        <f t="shared" si="196"/>
        <v>5.9571417812726697</v>
      </c>
      <c r="AM342" s="19">
        <f t="shared" si="196"/>
        <v>6.3684524428453031</v>
      </c>
      <c r="AN342" s="19">
        <f t="shared" si="196"/>
        <v>6.7547638619999208</v>
      </c>
      <c r="AO342" s="19">
        <f t="shared" si="196"/>
        <v>7.1201462868383452</v>
      </c>
      <c r="AP342" s="43">
        <f t="shared" ref="AP342:AP405" si="197">S342</f>
        <v>0.32100000000000001</v>
      </c>
    </row>
    <row r="343" spans="1:42" x14ac:dyDescent="0.25">
      <c r="A343" s="15">
        <v>0.32200000000000001</v>
      </c>
      <c r="B343" s="6">
        <f t="shared" si="169"/>
        <v>2.4136247406266054</v>
      </c>
      <c r="C343" s="6">
        <f t="shared" si="177"/>
        <v>0.21853384258771918</v>
      </c>
      <c r="D343" s="6">
        <f t="shared" ref="D343:D406" si="198">B343/2</f>
        <v>1.2068123703133027</v>
      </c>
      <c r="E343" s="6">
        <f t="shared" si="178"/>
        <v>0.93448595495063491</v>
      </c>
      <c r="F343" s="6">
        <f t="shared" si="179"/>
        <v>0.23385460362458144</v>
      </c>
      <c r="G343" s="6">
        <f t="shared" si="180"/>
        <v>0.43892730181229073</v>
      </c>
      <c r="H343" s="6">
        <f t="shared" si="181"/>
        <v>0.27824593024561328</v>
      </c>
      <c r="I343" s="6">
        <f t="shared" si="182"/>
        <v>0.43734286421226837</v>
      </c>
      <c r="J343" s="6">
        <f t="shared" ref="J343:J406" si="199">H343*(9.806*F343)^0.5</f>
        <v>0.42135458802339804</v>
      </c>
      <c r="K343" s="9"/>
      <c r="L343" s="15">
        <f t="shared" ref="L343:L406" si="200">A343</f>
        <v>0.32200000000000001</v>
      </c>
      <c r="M343" s="6">
        <f t="shared" si="170"/>
        <v>0.32007564746144523</v>
      </c>
      <c r="N343" s="15">
        <f t="shared" si="183"/>
        <v>1.5947771710033136</v>
      </c>
      <c r="O343" s="15">
        <f t="shared" si="184"/>
        <v>1.1291814177317052</v>
      </c>
      <c r="P343" s="15">
        <f t="shared" ref="P343:P406" si="201">N343</f>
        <v>1.5947771710033136</v>
      </c>
      <c r="Q343" s="15">
        <f t="shared" ref="Q343:Q406" si="202">L343</f>
        <v>0.32200000000000001</v>
      </c>
      <c r="S343" s="28">
        <f t="shared" ref="S343:S406" si="203">A343</f>
        <v>0.32200000000000001</v>
      </c>
      <c r="T343" s="19">
        <f t="shared" si="185"/>
        <v>1.1291814177317052</v>
      </c>
      <c r="U343" s="19">
        <f t="shared" si="186"/>
        <v>1.596903675335857</v>
      </c>
      <c r="V343" s="19">
        <f t="shared" si="187"/>
        <v>2.2583628354634104</v>
      </c>
      <c r="W343" s="19">
        <f t="shared" si="188"/>
        <v>2.7659183004751795</v>
      </c>
      <c r="X343" s="19">
        <f t="shared" si="189"/>
        <v>3.193807350671714</v>
      </c>
      <c r="Y343" s="19">
        <f t="shared" si="190"/>
        <v>3.5707851715702303</v>
      </c>
      <c r="Z343" s="19">
        <f t="shared" si="191"/>
        <v>3.9115991729479402</v>
      </c>
      <c r="AA343" s="19">
        <f t="shared" si="192"/>
        <v>4.2250099926637077</v>
      </c>
      <c r="AB343" s="19">
        <f t="shared" si="193"/>
        <v>4.5167256709268209</v>
      </c>
      <c r="AC343" s="19">
        <f t="shared" si="194"/>
        <v>4.7907110260075711</v>
      </c>
      <c r="AD343" s="19">
        <f t="shared" si="195"/>
        <v>5.049852817955359</v>
      </c>
      <c r="AE343" s="19">
        <f t="shared" si="196"/>
        <v>1.5947771710033136</v>
      </c>
      <c r="AF343" s="19">
        <f t="shared" si="196"/>
        <v>2.255355504195883</v>
      </c>
      <c r="AG343" s="19">
        <f t="shared" si="196"/>
        <v>3.1895543420066272</v>
      </c>
      <c r="AH343" s="19">
        <f t="shared" si="196"/>
        <v>3.9063903223973919</v>
      </c>
      <c r="AI343" s="19">
        <f t="shared" si="196"/>
        <v>4.5107110083917661</v>
      </c>
      <c r="AJ343" s="19">
        <f t="shared" si="196"/>
        <v>5.0431282208103063</v>
      </c>
      <c r="AK343" s="19">
        <f t="shared" si="196"/>
        <v>5.5244701738573987</v>
      </c>
      <c r="AL343" s="19">
        <f t="shared" si="196"/>
        <v>5.967109782142999</v>
      </c>
      <c r="AM343" s="19">
        <f t="shared" si="196"/>
        <v>6.3791086840132545</v>
      </c>
      <c r="AN343" s="19">
        <f t="shared" si="196"/>
        <v>6.7660665125876491</v>
      </c>
      <c r="AO343" s="19">
        <f t="shared" si="196"/>
        <v>7.1320603266564326</v>
      </c>
      <c r="AP343" s="43">
        <f t="shared" si="197"/>
        <v>0.32200000000000001</v>
      </c>
    </row>
    <row r="344" spans="1:42" x14ac:dyDescent="0.25">
      <c r="A344" s="15">
        <v>0.32300000000000001</v>
      </c>
      <c r="B344" s="6">
        <f t="shared" ref="B344:B407" si="204">2*ACOS((0.5-A344)/0.5)</f>
        <v>2.4179034284883962</v>
      </c>
      <c r="C344" s="6">
        <f t="shared" si="177"/>
        <v>0.21946870868433449</v>
      </c>
      <c r="D344" s="6">
        <f t="shared" si="198"/>
        <v>1.2089517142441981</v>
      </c>
      <c r="E344" s="6">
        <f t="shared" si="178"/>
        <v>0.93524542233576313</v>
      </c>
      <c r="F344" s="6">
        <f t="shared" si="179"/>
        <v>0.23466429606916897</v>
      </c>
      <c r="G344" s="6">
        <f t="shared" si="180"/>
        <v>0.44033214803458448</v>
      </c>
      <c r="H344" s="6">
        <f t="shared" si="181"/>
        <v>0.27943623872885609</v>
      </c>
      <c r="I344" s="6">
        <f t="shared" si="182"/>
        <v>0.43876154035787235</v>
      </c>
      <c r="J344" s="6">
        <f t="shared" si="199"/>
        <v>0.42388903252293414</v>
      </c>
      <c r="K344" s="9"/>
      <c r="L344" s="15">
        <f t="shared" si="200"/>
        <v>0.32300000000000001</v>
      </c>
      <c r="M344" s="6">
        <f t="shared" si="170"/>
        <v>0.32060904363146225</v>
      </c>
      <c r="N344" s="15">
        <f t="shared" si="183"/>
        <v>1.5974348178495839</v>
      </c>
      <c r="O344" s="15">
        <f t="shared" si="184"/>
        <v>1.1359017396459323</v>
      </c>
      <c r="P344" s="15">
        <f t="shared" si="201"/>
        <v>1.5974348178495839</v>
      </c>
      <c r="Q344" s="15">
        <f t="shared" si="202"/>
        <v>0.32300000000000001</v>
      </c>
      <c r="S344" s="28">
        <f t="shared" si="203"/>
        <v>0.32300000000000001</v>
      </c>
      <c r="T344" s="19">
        <f t="shared" si="185"/>
        <v>1.1359017396459323</v>
      </c>
      <c r="U344" s="19">
        <f t="shared" si="186"/>
        <v>1.6064076457304699</v>
      </c>
      <c r="V344" s="19">
        <f t="shared" si="187"/>
        <v>2.2718034792918647</v>
      </c>
      <c r="W344" s="19">
        <f t="shared" si="188"/>
        <v>2.7823796600722792</v>
      </c>
      <c r="X344" s="19">
        <f t="shared" si="189"/>
        <v>3.2128152914609398</v>
      </c>
      <c r="Y344" s="19">
        <f t="shared" si="190"/>
        <v>3.5920366954287304</v>
      </c>
      <c r="Z344" s="19">
        <f t="shared" si="191"/>
        <v>3.9348790509452596</v>
      </c>
      <c r="AA344" s="19">
        <f t="shared" si="192"/>
        <v>4.2501551347955733</v>
      </c>
      <c r="AB344" s="19">
        <f t="shared" si="193"/>
        <v>4.5436069585837293</v>
      </c>
      <c r="AC344" s="19">
        <f t="shared" si="194"/>
        <v>4.8192229371914088</v>
      </c>
      <c r="AD344" s="19">
        <f t="shared" si="195"/>
        <v>5.0799070112171458</v>
      </c>
      <c r="AE344" s="19">
        <f t="shared" si="196"/>
        <v>1.5974348178495839</v>
      </c>
      <c r="AF344" s="19">
        <f t="shared" si="196"/>
        <v>2.2591139844098764</v>
      </c>
      <c r="AG344" s="19">
        <f t="shared" si="196"/>
        <v>3.1948696356991677</v>
      </c>
      <c r="AH344" s="19">
        <f t="shared" si="196"/>
        <v>3.9129002010872704</v>
      </c>
      <c r="AI344" s="19">
        <f t="shared" si="196"/>
        <v>4.5182279688197529</v>
      </c>
      <c r="AJ344" s="19">
        <f t="shared" si="196"/>
        <v>5.0515324380608835</v>
      </c>
      <c r="AK344" s="19">
        <f t="shared" si="196"/>
        <v>5.5336765325900288</v>
      </c>
      <c r="AL344" s="19">
        <f t="shared" si="196"/>
        <v>5.9770537860967812</v>
      </c>
      <c r="AM344" s="19">
        <f t="shared" si="196"/>
        <v>6.3897392713983354</v>
      </c>
      <c r="AN344" s="19">
        <f t="shared" si="196"/>
        <v>6.7773419532296275</v>
      </c>
      <c r="AO344" s="19">
        <f t="shared" si="196"/>
        <v>7.1439456846733291</v>
      </c>
      <c r="AP344" s="43">
        <f t="shared" si="197"/>
        <v>0.32300000000000001</v>
      </c>
    </row>
    <row r="345" spans="1:42" x14ac:dyDescent="0.25">
      <c r="A345" s="15">
        <v>0.32400000000000001</v>
      </c>
      <c r="B345" s="6">
        <f t="shared" si="204"/>
        <v>2.4221786544198798</v>
      </c>
      <c r="C345" s="6">
        <f t="shared" si="177"/>
        <v>0.22040433180248498</v>
      </c>
      <c r="D345" s="6">
        <f t="shared" si="198"/>
        <v>1.2110893272099399</v>
      </c>
      <c r="E345" s="6">
        <f t="shared" si="178"/>
        <v>0.93599999999999994</v>
      </c>
      <c r="F345" s="6">
        <f t="shared" si="179"/>
        <v>0.23547471346419335</v>
      </c>
      <c r="G345" s="6">
        <f t="shared" si="180"/>
        <v>0.44173735673209669</v>
      </c>
      <c r="H345" s="6">
        <f t="shared" si="181"/>
        <v>0.28062751108185374</v>
      </c>
      <c r="I345" s="6">
        <f t="shared" si="182"/>
        <v>0.44018074278125202</v>
      </c>
      <c r="J345" s="6">
        <f t="shared" si="199"/>
        <v>0.42643056665739676</v>
      </c>
      <c r="K345" s="9"/>
      <c r="L345" s="15">
        <f t="shared" si="200"/>
        <v>0.32400000000000001</v>
      </c>
      <c r="M345" s="6">
        <f t="shared" ref="M345:M408" si="205">(C345/D345)^(2/3)</f>
        <v>0.32114115570805818</v>
      </c>
      <c r="N345" s="15">
        <f t="shared" si="183"/>
        <v>1.6000860666993499</v>
      </c>
      <c r="O345" s="15">
        <f t="shared" si="184"/>
        <v>1.1426375171577707</v>
      </c>
      <c r="P345" s="15">
        <f t="shared" si="201"/>
        <v>1.6000860666993499</v>
      </c>
      <c r="Q345" s="15">
        <f t="shared" si="202"/>
        <v>0.32400000000000001</v>
      </c>
      <c r="S345" s="28">
        <f t="shared" si="203"/>
        <v>0.32400000000000001</v>
      </c>
      <c r="T345" s="19">
        <f t="shared" si="185"/>
        <v>1.1426375171577707</v>
      </c>
      <c r="U345" s="19">
        <f t="shared" si="186"/>
        <v>1.6159334736408397</v>
      </c>
      <c r="V345" s="19">
        <f t="shared" si="187"/>
        <v>2.2852750343155415</v>
      </c>
      <c r="W345" s="19">
        <f t="shared" si="188"/>
        <v>2.7988788779971983</v>
      </c>
      <c r="X345" s="19">
        <f t="shared" si="189"/>
        <v>3.2318669472816794</v>
      </c>
      <c r="Y345" s="19">
        <f t="shared" si="190"/>
        <v>3.6133370941782825</v>
      </c>
      <c r="Z345" s="19">
        <f t="shared" si="191"/>
        <v>3.9582124687032283</v>
      </c>
      <c r="AA345" s="19">
        <f t="shared" si="192"/>
        <v>4.2753581064784099</v>
      </c>
      <c r="AB345" s="19">
        <f t="shared" si="193"/>
        <v>4.5705500686310829</v>
      </c>
      <c r="AC345" s="19">
        <f t="shared" si="194"/>
        <v>4.8478004209225185</v>
      </c>
      <c r="AD345" s="19">
        <f t="shared" si="195"/>
        <v>5.1100303240127163</v>
      </c>
      <c r="AE345" s="19">
        <f t="shared" si="196"/>
        <v>1.6000860666993499</v>
      </c>
      <c r="AF345" s="19">
        <f t="shared" si="196"/>
        <v>2.2628634164904415</v>
      </c>
      <c r="AG345" s="19">
        <f t="shared" si="196"/>
        <v>3.2001721333986999</v>
      </c>
      <c r="AH345" s="19">
        <f t="shared" si="196"/>
        <v>3.9193944079503389</v>
      </c>
      <c r="AI345" s="19">
        <f t="shared" si="196"/>
        <v>4.5257268329808831</v>
      </c>
      <c r="AJ345" s="19">
        <f t="shared" si="196"/>
        <v>5.0599164230700469</v>
      </c>
      <c r="AK345" s="19">
        <f t="shared" si="196"/>
        <v>5.5428607280126361</v>
      </c>
      <c r="AL345" s="19">
        <f t="shared" si="196"/>
        <v>5.9869738509396857</v>
      </c>
      <c r="AM345" s="19">
        <f t="shared" si="196"/>
        <v>6.4003442667973998</v>
      </c>
      <c r="AN345" s="19">
        <f t="shared" si="196"/>
        <v>6.7885902494713246</v>
      </c>
      <c r="AO345" s="19">
        <f t="shared" si="196"/>
        <v>7.1558024299800191</v>
      </c>
      <c r="AP345" s="43">
        <f t="shared" si="197"/>
        <v>0.32400000000000001</v>
      </c>
    </row>
    <row r="346" spans="1:42" x14ac:dyDescent="0.25">
      <c r="A346" s="15">
        <v>0.32500000000000001</v>
      </c>
      <c r="B346" s="6">
        <f t="shared" si="204"/>
        <v>2.4264504462987726</v>
      </c>
      <c r="C346" s="6">
        <f t="shared" si="177"/>
        <v>0.22134070705836761</v>
      </c>
      <c r="D346" s="6">
        <f t="shared" si="198"/>
        <v>1.2132252231493863</v>
      </c>
      <c r="E346" s="6">
        <f t="shared" si="178"/>
        <v>0.93674969975975975</v>
      </c>
      <c r="F346" s="6">
        <f t="shared" si="179"/>
        <v>0.23628585855446016</v>
      </c>
      <c r="G346" s="6">
        <f t="shared" si="180"/>
        <v>0.44314292927723009</v>
      </c>
      <c r="H346" s="6">
        <f t="shared" si="181"/>
        <v>0.28181974108635499</v>
      </c>
      <c r="I346" s="6">
        <f t="shared" si="182"/>
        <v>0.44160047425749444</v>
      </c>
      <c r="J346" s="6">
        <f t="shared" si="199"/>
        <v>0.42897918640761079</v>
      </c>
      <c r="K346" s="9"/>
      <c r="L346" s="15">
        <f t="shared" si="200"/>
        <v>0.32500000000000001</v>
      </c>
      <c r="M346" s="6">
        <f t="shared" si="205"/>
        <v>0.32167198676640674</v>
      </c>
      <c r="N346" s="15">
        <f t="shared" si="183"/>
        <v>1.6027309328746682</v>
      </c>
      <c r="O346" s="15">
        <f t="shared" si="184"/>
        <v>1.1493886972180196</v>
      </c>
      <c r="P346" s="15">
        <f t="shared" si="201"/>
        <v>1.6027309328746682</v>
      </c>
      <c r="Q346" s="15">
        <f t="shared" si="202"/>
        <v>0.32500000000000001</v>
      </c>
      <c r="S346" s="28">
        <f t="shared" si="203"/>
        <v>0.32500000000000001</v>
      </c>
      <c r="T346" s="19">
        <f t="shared" si="185"/>
        <v>1.1493886972180196</v>
      </c>
      <c r="U346" s="19">
        <f t="shared" si="186"/>
        <v>1.6254810840440663</v>
      </c>
      <c r="V346" s="19">
        <f t="shared" si="187"/>
        <v>2.2987773944360392</v>
      </c>
      <c r="W346" s="19">
        <f t="shared" si="188"/>
        <v>2.8154158243064593</v>
      </c>
      <c r="X346" s="19">
        <f t="shared" si="189"/>
        <v>3.2509621680881327</v>
      </c>
      <c r="Y346" s="19">
        <f t="shared" si="190"/>
        <v>3.6346862000625801</v>
      </c>
      <c r="Z346" s="19">
        <f t="shared" si="191"/>
        <v>3.9815992424540219</v>
      </c>
      <c r="AA346" s="19">
        <f t="shared" si="192"/>
        <v>4.3006187092202817</v>
      </c>
      <c r="AB346" s="19">
        <f t="shared" si="193"/>
        <v>4.5975547888720785</v>
      </c>
      <c r="AC346" s="19">
        <f t="shared" si="194"/>
        <v>4.8764432521321996</v>
      </c>
      <c r="AD346" s="19">
        <f t="shared" si="195"/>
        <v>5.1402225190988311</v>
      </c>
      <c r="AE346" s="19">
        <f t="shared" si="196"/>
        <v>1.6027309328746682</v>
      </c>
      <c r="AF346" s="19">
        <f t="shared" si="196"/>
        <v>2.2666038221062386</v>
      </c>
      <c r="AG346" s="19">
        <f t="shared" si="196"/>
        <v>3.2054618657493363</v>
      </c>
      <c r="AH346" s="19">
        <f t="shared" si="196"/>
        <v>3.9258729805178141</v>
      </c>
      <c r="AI346" s="19">
        <f t="shared" si="196"/>
        <v>4.5332076442124771</v>
      </c>
      <c r="AJ346" s="19">
        <f t="shared" si="196"/>
        <v>5.0682802242903886</v>
      </c>
      <c r="AK346" s="19">
        <f t="shared" si="196"/>
        <v>5.5520228132023783</v>
      </c>
      <c r="AL346" s="19">
        <f t="shared" si="196"/>
        <v>5.996870034001593</v>
      </c>
      <c r="AM346" s="19">
        <f t="shared" si="196"/>
        <v>6.4109237314986727</v>
      </c>
      <c r="AN346" s="19">
        <f t="shared" si="196"/>
        <v>6.7998114663187152</v>
      </c>
      <c r="AO346" s="19">
        <f t="shared" si="196"/>
        <v>7.1676306310988211</v>
      </c>
      <c r="AP346" s="43">
        <f t="shared" si="197"/>
        <v>0.32500000000000001</v>
      </c>
    </row>
    <row r="347" spans="1:42" x14ac:dyDescent="0.25">
      <c r="A347" s="15">
        <v>0.32600000000000001</v>
      </c>
      <c r="B347" s="6">
        <f t="shared" si="204"/>
        <v>2.4307188318284139</v>
      </c>
      <c r="C347" s="6">
        <f t="shared" si="177"/>
        <v>0.22227782957993839</v>
      </c>
      <c r="D347" s="6">
        <f t="shared" si="198"/>
        <v>1.2153594159142069</v>
      </c>
      <c r="E347" s="6">
        <f t="shared" si="178"/>
        <v>0.93749453331739485</v>
      </c>
      <c r="F347" s="6">
        <f t="shared" si="179"/>
        <v>0.23709773409919691</v>
      </c>
      <c r="G347" s="6">
        <f t="shared" si="180"/>
        <v>0.44454886704959845</v>
      </c>
      <c r="H347" s="6">
        <f t="shared" si="181"/>
        <v>0.28301292253908084</v>
      </c>
      <c r="I347" s="6">
        <f t="shared" si="182"/>
        <v>0.44302073757626209</v>
      </c>
      <c r="J347" s="6">
        <f t="shared" si="199"/>
        <v>0.43153488776698734</v>
      </c>
      <c r="K347" s="9"/>
      <c r="L347" s="15">
        <f t="shared" si="200"/>
        <v>0.32600000000000001</v>
      </c>
      <c r="M347" s="6">
        <f t="shared" si="205"/>
        <v>0.32220153985639893</v>
      </c>
      <c r="N347" s="15">
        <f t="shared" si="183"/>
        <v>1.6053694315716223</v>
      </c>
      <c r="O347" s="15">
        <f t="shared" si="184"/>
        <v>1.1561552266728516</v>
      </c>
      <c r="P347" s="15">
        <f t="shared" si="201"/>
        <v>1.6053694315716223</v>
      </c>
      <c r="Q347" s="15">
        <f t="shared" si="202"/>
        <v>0.32600000000000001</v>
      </c>
      <c r="S347" s="28">
        <f t="shared" si="203"/>
        <v>0.32600000000000001</v>
      </c>
      <c r="T347" s="19">
        <f t="shared" si="185"/>
        <v>1.1561552266728516</v>
      </c>
      <c r="U347" s="19">
        <f t="shared" si="186"/>
        <v>1.6350504017692871</v>
      </c>
      <c r="V347" s="19">
        <f t="shared" si="187"/>
        <v>2.3123104533457033</v>
      </c>
      <c r="W347" s="19">
        <f t="shared" si="188"/>
        <v>2.831990368800311</v>
      </c>
      <c r="X347" s="19">
        <f t="shared" si="189"/>
        <v>3.2701008035385741</v>
      </c>
      <c r="Y347" s="19">
        <f t="shared" si="190"/>
        <v>3.6560838449944679</v>
      </c>
      <c r="Z347" s="19">
        <f t="shared" si="191"/>
        <v>4.005039188067383</v>
      </c>
      <c r="AA347" s="19">
        <f t="shared" si="192"/>
        <v>4.3259367441377767</v>
      </c>
      <c r="AB347" s="19">
        <f t="shared" si="193"/>
        <v>4.6246209066914066</v>
      </c>
      <c r="AC347" s="19">
        <f t="shared" si="194"/>
        <v>4.9051512053078605</v>
      </c>
      <c r="AD347" s="19">
        <f t="shared" si="195"/>
        <v>5.1704833587643488</v>
      </c>
      <c r="AE347" s="19">
        <f t="shared" si="196"/>
        <v>1.6053694315716223</v>
      </c>
      <c r="AF347" s="19">
        <f t="shared" si="196"/>
        <v>2.2703352227477751</v>
      </c>
      <c r="AG347" s="19">
        <f t="shared" si="196"/>
        <v>3.2107388631432445</v>
      </c>
      <c r="AH347" s="19">
        <f t="shared" si="196"/>
        <v>3.9323359560123508</v>
      </c>
      <c r="AI347" s="19">
        <f t="shared" si="196"/>
        <v>4.5406704454955502</v>
      </c>
      <c r="AJ347" s="19">
        <f t="shared" si="196"/>
        <v>5.0766238897761511</v>
      </c>
      <c r="AK347" s="19">
        <f t="shared" si="196"/>
        <v>5.5611628408000371</v>
      </c>
      <c r="AL347" s="19">
        <f t="shared" si="196"/>
        <v>6.006742392141045</v>
      </c>
      <c r="AM347" s="19">
        <f t="shared" si="196"/>
        <v>6.4214777262864891</v>
      </c>
      <c r="AN347" s="19">
        <f t="shared" si="196"/>
        <v>6.8110056682433244</v>
      </c>
      <c r="AO347" s="19">
        <f t="shared" si="196"/>
        <v>7.1794303559886901</v>
      </c>
      <c r="AP347" s="43">
        <f t="shared" si="197"/>
        <v>0.32600000000000001</v>
      </c>
    </row>
    <row r="348" spans="1:42" x14ac:dyDescent="0.25">
      <c r="A348" s="15">
        <v>0.32700000000000001</v>
      </c>
      <c r="B348" s="6">
        <f t="shared" si="204"/>
        <v>2.4349838385398783</v>
      </c>
      <c r="C348" s="6">
        <f t="shared" si="177"/>
        <v>0.22321569450679934</v>
      </c>
      <c r="D348" s="6">
        <f t="shared" si="198"/>
        <v>1.2174919192699392</v>
      </c>
      <c r="E348" s="6">
        <f t="shared" si="178"/>
        <v>0.93823451226225951</v>
      </c>
      <c r="F348" s="6">
        <f t="shared" si="179"/>
        <v>0.23791034287215082</v>
      </c>
      <c r="G348" s="6">
        <f t="shared" si="180"/>
        <v>0.44595517143607544</v>
      </c>
      <c r="H348" s="6">
        <f t="shared" si="181"/>
        <v>0.28420704925158036</v>
      </c>
      <c r="I348" s="6">
        <f t="shared" si="182"/>
        <v>0.44444153554185695</v>
      </c>
      <c r="J348" s="6">
        <f t="shared" si="199"/>
        <v>0.43409766674163758</v>
      </c>
      <c r="K348" s="9"/>
      <c r="L348" s="15">
        <f t="shared" si="200"/>
        <v>0.32700000000000001</v>
      </c>
      <c r="M348" s="6">
        <f t="shared" si="205"/>
        <v>0.32272981800288103</v>
      </c>
      <c r="N348" s="15">
        <f t="shared" si="183"/>
        <v>1.6080015778615118</v>
      </c>
      <c r="O348" s="15">
        <f t="shared" si="184"/>
        <v>1.1629370522640523</v>
      </c>
      <c r="P348" s="15">
        <f t="shared" si="201"/>
        <v>1.6080015778615118</v>
      </c>
      <c r="Q348" s="15">
        <f t="shared" si="202"/>
        <v>0.32700000000000001</v>
      </c>
      <c r="S348" s="28">
        <f t="shared" si="203"/>
        <v>0.32700000000000001</v>
      </c>
      <c r="T348" s="19">
        <f t="shared" si="185"/>
        <v>1.1629370522640523</v>
      </c>
      <c r="U348" s="19">
        <f t="shared" si="186"/>
        <v>1.6446413514980123</v>
      </c>
      <c r="V348" s="19">
        <f t="shared" si="187"/>
        <v>2.3258741045281046</v>
      </c>
      <c r="W348" s="19">
        <f t="shared" si="188"/>
        <v>2.8486023810233014</v>
      </c>
      <c r="X348" s="19">
        <f t="shared" si="189"/>
        <v>3.2892827029960245</v>
      </c>
      <c r="Y348" s="19">
        <f t="shared" si="190"/>
        <v>3.6775298605566804</v>
      </c>
      <c r="Z348" s="19">
        <f t="shared" si="191"/>
        <v>4.0285321210514446</v>
      </c>
      <c r="AA348" s="19">
        <f t="shared" si="192"/>
        <v>4.3513120119569058</v>
      </c>
      <c r="AB348" s="19">
        <f t="shared" si="193"/>
        <v>4.6517482090562092</v>
      </c>
      <c r="AC348" s="19">
        <f t="shared" si="194"/>
        <v>4.9339240544940361</v>
      </c>
      <c r="AD348" s="19">
        <f t="shared" si="195"/>
        <v>5.2008126048312953</v>
      </c>
      <c r="AE348" s="19">
        <f t="shared" si="196"/>
        <v>1.6080015778615118</v>
      </c>
      <c r="AF348" s="19">
        <f t="shared" si="196"/>
        <v>2.274057639729087</v>
      </c>
      <c r="AG348" s="19">
        <f t="shared" si="196"/>
        <v>3.2160031557230235</v>
      </c>
      <c r="AH348" s="19">
        <f t="shared" si="196"/>
        <v>3.9387833713509393</v>
      </c>
      <c r="AI348" s="19">
        <f t="shared" si="196"/>
        <v>4.5481152794581741</v>
      </c>
      <c r="AJ348" s="19">
        <f t="shared" si="196"/>
        <v>5.0849474671869634</v>
      </c>
      <c r="AK348" s="19">
        <f t="shared" si="196"/>
        <v>5.5702808630141218</v>
      </c>
      <c r="AL348" s="19">
        <f t="shared" si="196"/>
        <v>6.0165909817496788</v>
      </c>
      <c r="AM348" s="19">
        <f t="shared" si="196"/>
        <v>6.4320063114460471</v>
      </c>
      <c r="AN348" s="19">
        <f t="shared" si="196"/>
        <v>6.8221729191872598</v>
      </c>
      <c r="AO348" s="19">
        <f t="shared" si="196"/>
        <v>7.1912016720505241</v>
      </c>
      <c r="AP348" s="43">
        <f t="shared" si="197"/>
        <v>0.32700000000000001</v>
      </c>
    </row>
    <row r="349" spans="1:42" x14ac:dyDescent="0.25">
      <c r="A349" s="15">
        <v>0.32800000000000001</v>
      </c>
      <c r="B349" s="6">
        <f t="shared" si="204"/>
        <v>2.4392454937940546</v>
      </c>
      <c r="C349" s="6">
        <f t="shared" si="177"/>
        <v>0.22415429699008571</v>
      </c>
      <c r="D349" s="6">
        <f t="shared" si="198"/>
        <v>1.2196227468970273</v>
      </c>
      <c r="E349" s="6">
        <f t="shared" si="178"/>
        <v>0.93896964807175742</v>
      </c>
      <c r="F349" s="6">
        <f t="shared" si="179"/>
        <v>0.23872368766168628</v>
      </c>
      <c r="G349" s="6">
        <f t="shared" si="180"/>
        <v>0.44736184383084315</v>
      </c>
      <c r="H349" s="6">
        <f t="shared" si="181"/>
        <v>0.28540211505008717</v>
      </c>
      <c r="I349" s="6">
        <f t="shared" si="182"/>
        <v>0.44586287097328353</v>
      </c>
      <c r="J349" s="6">
        <f t="shared" si="199"/>
        <v>0.43666751935048526</v>
      </c>
      <c r="K349" s="9"/>
      <c r="L349" s="15">
        <f t="shared" si="200"/>
        <v>0.32800000000000001</v>
      </c>
      <c r="M349" s="6">
        <f t="shared" si="205"/>
        <v>0.32325682420588675</v>
      </c>
      <c r="N349" s="15">
        <f t="shared" si="183"/>
        <v>1.6106273866920069</v>
      </c>
      <c r="O349" s="15">
        <f t="shared" si="184"/>
        <v>1.1697341206292393</v>
      </c>
      <c r="P349" s="15">
        <f t="shared" si="201"/>
        <v>1.6106273866920069</v>
      </c>
      <c r="Q349" s="15">
        <f t="shared" si="202"/>
        <v>0.32800000000000001</v>
      </c>
      <c r="S349" s="28">
        <f t="shared" si="203"/>
        <v>0.32800000000000001</v>
      </c>
      <c r="T349" s="19">
        <f t="shared" si="185"/>
        <v>1.1697341206292393</v>
      </c>
      <c r="U349" s="19">
        <f t="shared" si="186"/>
        <v>1.6542538577644366</v>
      </c>
      <c r="V349" s="19">
        <f t="shared" si="187"/>
        <v>2.3394682412584786</v>
      </c>
      <c r="W349" s="19">
        <f t="shared" si="188"/>
        <v>2.8652517302648226</v>
      </c>
      <c r="X349" s="19">
        <f t="shared" si="189"/>
        <v>3.3085077155288731</v>
      </c>
      <c r="Y349" s="19">
        <f t="shared" si="190"/>
        <v>3.6990240780025476</v>
      </c>
      <c r="Z349" s="19">
        <f t="shared" si="191"/>
        <v>4.0520778565534901</v>
      </c>
      <c r="AA349" s="19">
        <f t="shared" si="192"/>
        <v>4.3767443130139139</v>
      </c>
      <c r="AB349" s="19">
        <f t="shared" si="193"/>
        <v>4.6789364825169573</v>
      </c>
      <c r="AC349" s="19">
        <f t="shared" si="194"/>
        <v>4.9627615732933084</v>
      </c>
      <c r="AD349" s="19">
        <f t="shared" si="195"/>
        <v>5.2312100186558368</v>
      </c>
      <c r="AE349" s="19">
        <f t="shared" si="196"/>
        <v>1.6106273866920069</v>
      </c>
      <c r="AF349" s="19">
        <f t="shared" si="196"/>
        <v>2.2777710941893718</v>
      </c>
      <c r="AG349" s="19">
        <f t="shared" si="196"/>
        <v>3.2212547733840138</v>
      </c>
      <c r="AH349" s="19">
        <f t="shared" si="196"/>
        <v>3.9452152631477464</v>
      </c>
      <c r="AI349" s="19">
        <f t="shared" si="196"/>
        <v>4.5555421883787437</v>
      </c>
      <c r="AJ349" s="19">
        <f t="shared" si="196"/>
        <v>5.0932510037915106</v>
      </c>
      <c r="AK349" s="19">
        <f t="shared" si="196"/>
        <v>5.579376931624882</v>
      </c>
      <c r="AL349" s="19">
        <f t="shared" si="196"/>
        <v>6.0264158587565566</v>
      </c>
      <c r="AM349" s="19">
        <f t="shared" si="196"/>
        <v>6.4425095467680276</v>
      </c>
      <c r="AN349" s="19">
        <f t="shared" si="196"/>
        <v>6.8333132825681142</v>
      </c>
      <c r="AO349" s="19">
        <f t="shared" si="196"/>
        <v>7.2029446461323348</v>
      </c>
      <c r="AP349" s="43">
        <f t="shared" si="197"/>
        <v>0.32800000000000001</v>
      </c>
    </row>
    <row r="350" spans="1:42" x14ac:dyDescent="0.25">
      <c r="A350" s="15">
        <v>0.32900000000000001</v>
      </c>
      <c r="B350" s="6">
        <f t="shared" si="204"/>
        <v>2.4435038247837007</v>
      </c>
      <c r="C350" s="6">
        <f t="shared" si="177"/>
        <v>0.22509363219235451</v>
      </c>
      <c r="D350" s="6">
        <f t="shared" si="198"/>
        <v>1.2217519123918503</v>
      </c>
      <c r="E350" s="6">
        <f t="shared" si="178"/>
        <v>0.93969995211237511</v>
      </c>
      <c r="F350" s="6">
        <f t="shared" si="179"/>
        <v>0.23953777127088374</v>
      </c>
      <c r="G350" s="6">
        <f t="shared" si="180"/>
        <v>0.44876888563544187</v>
      </c>
      <c r="H350" s="6">
        <f t="shared" si="181"/>
        <v>0.28659811377537764</v>
      </c>
      <c r="I350" s="6">
        <f t="shared" si="182"/>
        <v>0.44728474670431356</v>
      </c>
      <c r="J350" s="6">
        <f t="shared" si="199"/>
        <v>0.43924444162538179</v>
      </c>
      <c r="K350" s="9"/>
      <c r="L350" s="15">
        <f t="shared" si="200"/>
        <v>0.32900000000000001</v>
      </c>
      <c r="M350" s="6">
        <f t="shared" si="205"/>
        <v>0.32378256144086742</v>
      </c>
      <c r="N350" s="15">
        <f t="shared" si="183"/>
        <v>1.6132468728882958</v>
      </c>
      <c r="O350" s="15">
        <f t="shared" si="184"/>
        <v>1.1765463783020846</v>
      </c>
      <c r="P350" s="15">
        <f t="shared" si="201"/>
        <v>1.6132468728882958</v>
      </c>
      <c r="Q350" s="15">
        <f t="shared" si="202"/>
        <v>0.32900000000000001</v>
      </c>
      <c r="S350" s="28">
        <f t="shared" si="203"/>
        <v>0.32900000000000001</v>
      </c>
      <c r="T350" s="19">
        <f t="shared" si="185"/>
        <v>1.1765463783020846</v>
      </c>
      <c r="U350" s="19">
        <f t="shared" si="186"/>
        <v>1.663887844955755</v>
      </c>
      <c r="V350" s="19">
        <f t="shared" si="187"/>
        <v>2.3530927566041693</v>
      </c>
      <c r="W350" s="19">
        <f t="shared" si="188"/>
        <v>2.8819382855596536</v>
      </c>
      <c r="X350" s="19">
        <f t="shared" si="189"/>
        <v>3.3277756899115101</v>
      </c>
      <c r="Y350" s="19">
        <f t="shared" si="190"/>
        <v>3.7205663282566981</v>
      </c>
      <c r="Z350" s="19">
        <f t="shared" si="191"/>
        <v>4.0756762093607284</v>
      </c>
      <c r="AA350" s="19">
        <f t="shared" si="192"/>
        <v>4.4022334472561235</v>
      </c>
      <c r="AB350" s="19">
        <f t="shared" si="193"/>
        <v>4.7061855132083386</v>
      </c>
      <c r="AC350" s="19">
        <f t="shared" si="194"/>
        <v>4.9916635348672642</v>
      </c>
      <c r="AD350" s="19">
        <f t="shared" si="195"/>
        <v>5.2616753611292904</v>
      </c>
      <c r="AE350" s="19">
        <f t="shared" si="196"/>
        <v>1.6132468728882958</v>
      </c>
      <c r="AF350" s="19">
        <f t="shared" si="196"/>
        <v>2.2814756070946132</v>
      </c>
      <c r="AG350" s="19">
        <f t="shared" si="196"/>
        <v>3.2264937457765916</v>
      </c>
      <c r="AH350" s="19">
        <f t="shared" si="196"/>
        <v>3.9516316677169185</v>
      </c>
      <c r="AI350" s="19">
        <f t="shared" si="196"/>
        <v>4.5629512141892263</v>
      </c>
      <c r="AJ350" s="19">
        <f t="shared" si="196"/>
        <v>5.1015345464711555</v>
      </c>
      <c r="AK350" s="19">
        <f t="shared" si="196"/>
        <v>5.5884510979882789</v>
      </c>
      <c r="AL350" s="19">
        <f t="shared" si="196"/>
        <v>6.036217078632454</v>
      </c>
      <c r="AM350" s="19">
        <f t="shared" si="196"/>
        <v>6.4529874915531833</v>
      </c>
      <c r="AN350" s="19">
        <f t="shared" si="196"/>
        <v>6.8444268212838386</v>
      </c>
      <c r="AO350" s="19">
        <f t="shared" si="196"/>
        <v>7.2146593445343843</v>
      </c>
      <c r="AP350" s="43">
        <f t="shared" si="197"/>
        <v>0.32900000000000001</v>
      </c>
    </row>
    <row r="351" spans="1:42" x14ac:dyDescent="0.25">
      <c r="A351" s="15">
        <v>0.33</v>
      </c>
      <c r="B351" s="6">
        <f t="shared" si="204"/>
        <v>2.4477588585354697</v>
      </c>
      <c r="C351" s="6">
        <f t="shared" si="177"/>
        <v>0.22603369528747425</v>
      </c>
      <c r="D351" s="6">
        <f t="shared" si="198"/>
        <v>1.2238794292677349</v>
      </c>
      <c r="E351" s="6">
        <f t="shared" si="178"/>
        <v>0.9404254356406998</v>
      </c>
      <c r="F351" s="6">
        <f t="shared" si="179"/>
        <v>0.24035259651763927</v>
      </c>
      <c r="G351" s="6">
        <f t="shared" si="180"/>
        <v>0.45017629825881966</v>
      </c>
      <c r="H351" s="6">
        <f t="shared" si="181"/>
        <v>0.28779503928263023</v>
      </c>
      <c r="I351" s="6">
        <f t="shared" si="182"/>
        <v>0.44870716558355067</v>
      </c>
      <c r="J351" s="6">
        <f t="shared" si="199"/>
        <v>0.44182842961122104</v>
      </c>
      <c r="K351" s="9"/>
      <c r="L351" s="15">
        <f t="shared" si="200"/>
        <v>0.33</v>
      </c>
      <c r="M351" s="6">
        <f t="shared" si="205"/>
        <v>0.32430703265891947</v>
      </c>
      <c r="N351" s="15">
        <f t="shared" si="183"/>
        <v>1.6158600511542196</v>
      </c>
      <c r="O351" s="15">
        <f t="shared" si="184"/>
        <v>1.1833737717125372</v>
      </c>
      <c r="P351" s="15">
        <f t="shared" si="201"/>
        <v>1.6158600511542196</v>
      </c>
      <c r="Q351" s="15">
        <f t="shared" si="202"/>
        <v>0.33</v>
      </c>
      <c r="S351" s="28">
        <f t="shared" si="203"/>
        <v>0.33</v>
      </c>
      <c r="T351" s="19">
        <f t="shared" si="185"/>
        <v>1.1833737717125372</v>
      </c>
      <c r="U351" s="19">
        <f t="shared" si="186"/>
        <v>1.6735432373124735</v>
      </c>
      <c r="V351" s="19">
        <f t="shared" si="187"/>
        <v>2.3667475434250744</v>
      </c>
      <c r="W351" s="19">
        <f t="shared" si="188"/>
        <v>2.8986619156885025</v>
      </c>
      <c r="X351" s="19">
        <f t="shared" si="189"/>
        <v>3.3470864746249469</v>
      </c>
      <c r="Y351" s="19">
        <f t="shared" si="190"/>
        <v>3.7421564419157516</v>
      </c>
      <c r="Z351" s="19">
        <f t="shared" si="191"/>
        <v>4.099326993901057</v>
      </c>
      <c r="AA351" s="19">
        <f t="shared" si="192"/>
        <v>4.4277792142427552</v>
      </c>
      <c r="AB351" s="19">
        <f t="shared" si="193"/>
        <v>4.7334950868501489</v>
      </c>
      <c r="AC351" s="19">
        <f t="shared" si="194"/>
        <v>5.0206297119374197</v>
      </c>
      <c r="AD351" s="19">
        <f t="shared" si="195"/>
        <v>5.292208392679103</v>
      </c>
      <c r="AE351" s="19">
        <f t="shared" si="196"/>
        <v>1.6158600511542196</v>
      </c>
      <c r="AF351" s="19">
        <f t="shared" si="196"/>
        <v>2.2851711992391808</v>
      </c>
      <c r="AG351" s="19">
        <f t="shared" si="196"/>
        <v>3.2317201023084392</v>
      </c>
      <c r="AH351" s="19">
        <f t="shared" si="196"/>
        <v>3.9580326210753625</v>
      </c>
      <c r="AI351" s="19">
        <f t="shared" si="196"/>
        <v>4.5703423984783615</v>
      </c>
      <c r="AJ351" s="19">
        <f t="shared" si="196"/>
        <v>5.1097981417235232</v>
      </c>
      <c r="AK351" s="19">
        <f t="shared" si="196"/>
        <v>5.5975034130399077</v>
      </c>
      <c r="AL351" s="19">
        <f t="shared" si="196"/>
        <v>6.0459946963941054</v>
      </c>
      <c r="AM351" s="19">
        <f t="shared" si="196"/>
        <v>6.4634402046168784</v>
      </c>
      <c r="AN351" s="19">
        <f t="shared" si="196"/>
        <v>6.8555135977175423</v>
      </c>
      <c r="AO351" s="19">
        <f t="shared" si="196"/>
        <v>7.2263458330142463</v>
      </c>
      <c r="AP351" s="43">
        <f t="shared" si="197"/>
        <v>0.33</v>
      </c>
    </row>
    <row r="352" spans="1:42" x14ac:dyDescent="0.25">
      <c r="A352" s="15">
        <v>0.33100000000000002</v>
      </c>
      <c r="B352" s="6">
        <f t="shared" si="204"/>
        <v>2.4520106219119144</v>
      </c>
      <c r="C352" s="6">
        <f t="shared" si="177"/>
        <v>0.22697448146051552</v>
      </c>
      <c r="D352" s="6">
        <f t="shared" si="198"/>
        <v>1.2260053109559572</v>
      </c>
      <c r="E352" s="6">
        <f t="shared" si="178"/>
        <v>0.94114610980442348</v>
      </c>
      <c r="F352" s="6">
        <f t="shared" si="179"/>
        <v>0.24116816623476492</v>
      </c>
      <c r="G352" s="6">
        <f t="shared" si="180"/>
        <v>0.45158408311738246</v>
      </c>
      <c r="H352" s="6">
        <f t="shared" si="181"/>
        <v>0.28899288544128643</v>
      </c>
      <c r="I352" s="6">
        <f t="shared" si="182"/>
        <v>0.45013013047449535</v>
      </c>
      <c r="J352" s="6">
        <f t="shared" si="199"/>
        <v>0.44441947936605652</v>
      </c>
      <c r="K352" s="9"/>
      <c r="L352" s="15">
        <f t="shared" si="200"/>
        <v>0.33100000000000002</v>
      </c>
      <c r="M352" s="6">
        <f t="shared" si="205"/>
        <v>0.32483024078700778</v>
      </c>
      <c r="N352" s="15">
        <f t="shared" si="183"/>
        <v>1.6184669360733828</v>
      </c>
      <c r="O352" s="15">
        <f t="shared" si="184"/>
        <v>1.1902162471870352</v>
      </c>
      <c r="P352" s="15">
        <f t="shared" si="201"/>
        <v>1.6184669360733828</v>
      </c>
      <c r="Q352" s="15">
        <f t="shared" si="202"/>
        <v>0.33100000000000002</v>
      </c>
      <c r="S352" s="28">
        <f t="shared" si="203"/>
        <v>0.33100000000000002</v>
      </c>
      <c r="T352" s="19">
        <f t="shared" si="185"/>
        <v>1.1902162471870352</v>
      </c>
      <c r="U352" s="19">
        <f t="shared" si="186"/>
        <v>1.6832199589287133</v>
      </c>
      <c r="V352" s="19">
        <f t="shared" si="187"/>
        <v>2.3804324943740705</v>
      </c>
      <c r="W352" s="19">
        <f t="shared" si="188"/>
        <v>2.9154224891785305</v>
      </c>
      <c r="X352" s="19">
        <f t="shared" si="189"/>
        <v>3.3664399178574267</v>
      </c>
      <c r="Y352" s="19">
        <f t="shared" si="190"/>
        <v>3.7637942492490062</v>
      </c>
      <c r="Z352" s="19">
        <f t="shared" si="191"/>
        <v>4.1230300242438069</v>
      </c>
      <c r="AA352" s="19">
        <f t="shared" si="192"/>
        <v>4.4533814131457294</v>
      </c>
      <c r="AB352" s="19">
        <f t="shared" si="193"/>
        <v>4.7608649887481409</v>
      </c>
      <c r="AC352" s="19">
        <f t="shared" si="194"/>
        <v>5.0496598767861407</v>
      </c>
      <c r="AD352" s="19">
        <f t="shared" si="195"/>
        <v>5.3228088732698069</v>
      </c>
      <c r="AE352" s="19">
        <f t="shared" ref="AE352:AO361" si="206">$M352*AE$21^0.5/RMannings_n*(Diameter/1000)^(2/3)</f>
        <v>1.6184669360733828</v>
      </c>
      <c r="AF352" s="19">
        <f t="shared" si="206"/>
        <v>2.2888578912474071</v>
      </c>
      <c r="AG352" s="19">
        <f t="shared" si="206"/>
        <v>3.2369338721467655</v>
      </c>
      <c r="AH352" s="19">
        <f t="shared" si="206"/>
        <v>3.964418158945469</v>
      </c>
      <c r="AI352" s="19">
        <f t="shared" si="206"/>
        <v>4.5777157824948143</v>
      </c>
      <c r="AJ352" s="19">
        <f t="shared" si="206"/>
        <v>5.1180418356660224</v>
      </c>
      <c r="AK352" s="19">
        <f t="shared" si="206"/>
        <v>5.6065339272988597</v>
      </c>
      <c r="AL352" s="19">
        <f t="shared" si="206"/>
        <v>6.0557487666083611</v>
      </c>
      <c r="AM352" s="19">
        <f t="shared" si="206"/>
        <v>6.4738677442935311</v>
      </c>
      <c r="AN352" s="19">
        <f t="shared" si="206"/>
        <v>6.8665736737422218</v>
      </c>
      <c r="AO352" s="19">
        <f t="shared" si="206"/>
        <v>7.2380041767917813</v>
      </c>
      <c r="AP352" s="43">
        <f t="shared" si="197"/>
        <v>0.33100000000000002</v>
      </c>
    </row>
    <row r="353" spans="1:42" x14ac:dyDescent="0.25">
      <c r="A353" s="15">
        <v>0.33200000000000002</v>
      </c>
      <c r="B353" s="6">
        <f t="shared" si="204"/>
        <v>2.4562591416134603</v>
      </c>
      <c r="C353" s="6">
        <f t="shared" si="177"/>
        <v>0.22791598590764267</v>
      </c>
      <c r="D353" s="6">
        <f t="shared" si="198"/>
        <v>1.2281295708067301</v>
      </c>
      <c r="E353" s="6">
        <f t="shared" si="178"/>
        <v>0.9418619856433319</v>
      </c>
      <c r="F353" s="6">
        <f t="shared" si="179"/>
        <v>0.24198448327009009</v>
      </c>
      <c r="G353" s="6">
        <f t="shared" si="180"/>
        <v>0.45299224163504503</v>
      </c>
      <c r="H353" s="6">
        <f t="shared" si="181"/>
        <v>0.29019164613491272</v>
      </c>
      <c r="I353" s="6">
        <f t="shared" si="182"/>
        <v>0.45155364425561084</v>
      </c>
      <c r="J353" s="6">
        <f t="shared" si="199"/>
        <v>0.44701758696121902</v>
      </c>
      <c r="K353" s="9"/>
      <c r="L353" s="15">
        <f t="shared" si="200"/>
        <v>0.33200000000000002</v>
      </c>
      <c r="M353" s="6">
        <f t="shared" si="205"/>
        <v>0.32535218872818689</v>
      </c>
      <c r="N353" s="15">
        <f t="shared" si="183"/>
        <v>1.6210675421102567</v>
      </c>
      <c r="O353" s="15">
        <f t="shared" si="184"/>
        <v>1.1970737509487199</v>
      </c>
      <c r="P353" s="15">
        <f t="shared" si="201"/>
        <v>1.6210675421102567</v>
      </c>
      <c r="Q353" s="15">
        <f t="shared" si="202"/>
        <v>0.33200000000000002</v>
      </c>
      <c r="S353" s="28">
        <f t="shared" si="203"/>
        <v>0.33200000000000002</v>
      </c>
      <c r="T353" s="19">
        <f t="shared" si="185"/>
        <v>1.1970737509487199</v>
      </c>
      <c r="U353" s="19">
        <f t="shared" si="186"/>
        <v>1.6929179337525126</v>
      </c>
      <c r="V353" s="19">
        <f t="shared" si="187"/>
        <v>2.3941475018974399</v>
      </c>
      <c r="W353" s="19">
        <f t="shared" si="188"/>
        <v>2.9322198743038745</v>
      </c>
      <c r="X353" s="19">
        <f t="shared" si="189"/>
        <v>3.3858358675050253</v>
      </c>
      <c r="Y353" s="19">
        <f t="shared" si="190"/>
        <v>3.7854795801991039</v>
      </c>
      <c r="Z353" s="19">
        <f t="shared" si="191"/>
        <v>4.1467851141004708</v>
      </c>
      <c r="AA353" s="19">
        <f t="shared" si="192"/>
        <v>4.4790398427504687</v>
      </c>
      <c r="AB353" s="19">
        <f t="shared" si="193"/>
        <v>4.7882950037948797</v>
      </c>
      <c r="AC353" s="19">
        <f t="shared" si="194"/>
        <v>5.0787538012575375</v>
      </c>
      <c r="AD353" s="19">
        <f t="shared" si="195"/>
        <v>5.3534765624039835</v>
      </c>
      <c r="AE353" s="19">
        <f t="shared" si="206"/>
        <v>1.6210675421102567</v>
      </c>
      <c r="AF353" s="19">
        <f t="shared" si="206"/>
        <v>2.2925357035751439</v>
      </c>
      <c r="AG353" s="19">
        <f t="shared" si="206"/>
        <v>3.2421350842205134</v>
      </c>
      <c r="AH353" s="19">
        <f t="shared" si="206"/>
        <v>3.9707883167578122</v>
      </c>
      <c r="AI353" s="19">
        <f t="shared" si="206"/>
        <v>4.5850714071502878</v>
      </c>
      <c r="AJ353" s="19">
        <f t="shared" si="206"/>
        <v>5.1262656740393293</v>
      </c>
      <c r="AK353" s="19">
        <f t="shared" si="206"/>
        <v>5.6155426908715311</v>
      </c>
      <c r="AL353" s="19">
        <f t="shared" si="206"/>
        <v>6.065479343396321</v>
      </c>
      <c r="AM353" s="19">
        <f t="shared" si="206"/>
        <v>6.4842701684410269</v>
      </c>
      <c r="AN353" s="19">
        <f t="shared" si="206"/>
        <v>6.8776071107254309</v>
      </c>
      <c r="AO353" s="19">
        <f t="shared" si="206"/>
        <v>7.2496344405540754</v>
      </c>
      <c r="AP353" s="43">
        <f t="shared" si="197"/>
        <v>0.33200000000000002</v>
      </c>
    </row>
    <row r="354" spans="1:42" x14ac:dyDescent="0.25">
      <c r="A354" s="15">
        <v>0.33300000000000002</v>
      </c>
      <c r="B354" s="6">
        <f t="shared" si="204"/>
        <v>2.4605044441803554</v>
      </c>
      <c r="C354" s="6">
        <f t="shared" si="177"/>
        <v>0.22885820383600608</v>
      </c>
      <c r="D354" s="6">
        <f t="shared" si="198"/>
        <v>1.2302522220901777</v>
      </c>
      <c r="E354" s="6">
        <f t="shared" si="178"/>
        <v>0.94257307409027968</v>
      </c>
      <c r="F354" s="6">
        <f t="shared" si="179"/>
        <v>0.24280155048656316</v>
      </c>
      <c r="G354" s="6">
        <f t="shared" si="180"/>
        <v>0.4544007752432816</v>
      </c>
      <c r="H354" s="6">
        <f t="shared" si="181"/>
        <v>0.29139131526106343</v>
      </c>
      <c r="I354" s="6">
        <f t="shared" si="182"/>
        <v>0.45297770982038893</v>
      </c>
      <c r="J354" s="6">
        <f t="shared" si="199"/>
        <v>0.44962274848143385</v>
      </c>
      <c r="K354" s="9"/>
      <c r="L354" s="15">
        <f t="shared" si="200"/>
        <v>0.33300000000000002</v>
      </c>
      <c r="M354" s="6">
        <f t="shared" si="205"/>
        <v>0.32587287936181886</v>
      </c>
      <c r="N354" s="15">
        <f t="shared" si="183"/>
        <v>1.623661883611266</v>
      </c>
      <c r="O354" s="15">
        <f t="shared" si="184"/>
        <v>1.2039462291176446</v>
      </c>
      <c r="P354" s="15">
        <f t="shared" si="201"/>
        <v>1.623661883611266</v>
      </c>
      <c r="Q354" s="15">
        <f t="shared" si="202"/>
        <v>0.33300000000000002</v>
      </c>
      <c r="S354" s="28">
        <f t="shared" si="203"/>
        <v>0.33300000000000002</v>
      </c>
      <c r="T354" s="19">
        <f t="shared" si="185"/>
        <v>1.2039462291176446</v>
      </c>
      <c r="U354" s="19">
        <f t="shared" si="186"/>
        <v>1.7026370855861188</v>
      </c>
      <c r="V354" s="19">
        <f t="shared" si="187"/>
        <v>2.4078924582352892</v>
      </c>
      <c r="W354" s="19">
        <f t="shared" si="188"/>
        <v>2.9490539390861565</v>
      </c>
      <c r="X354" s="19">
        <f t="shared" si="189"/>
        <v>3.4052741711722376</v>
      </c>
      <c r="Y354" s="19">
        <f t="shared" si="190"/>
        <v>3.8072122643826893</v>
      </c>
      <c r="Z354" s="19">
        <f t="shared" si="191"/>
        <v>4.170592076825443</v>
      </c>
      <c r="AA354" s="19">
        <f t="shared" si="192"/>
        <v>4.5047543014566678</v>
      </c>
      <c r="AB354" s="19">
        <f t="shared" si="193"/>
        <v>4.8157849164705784</v>
      </c>
      <c r="AC354" s="19">
        <f t="shared" si="194"/>
        <v>5.1079112567583556</v>
      </c>
      <c r="AD354" s="19">
        <f t="shared" si="195"/>
        <v>5.3842112191231797</v>
      </c>
      <c r="AE354" s="19">
        <f t="shared" si="206"/>
        <v>1.623661883611266</v>
      </c>
      <c r="AF354" s="19">
        <f t="shared" si="206"/>
        <v>2.2962046565112981</v>
      </c>
      <c r="AG354" s="19">
        <f t="shared" si="206"/>
        <v>3.2473237672225319</v>
      </c>
      <c r="AH354" s="19">
        <f t="shared" si="206"/>
        <v>3.9771431296538102</v>
      </c>
      <c r="AI354" s="19">
        <f t="shared" si="206"/>
        <v>4.5924093130225963</v>
      </c>
      <c r="AJ354" s="19">
        <f t="shared" si="206"/>
        <v>5.1344697022108177</v>
      </c>
      <c r="AK354" s="19">
        <f t="shared" si="206"/>
        <v>5.6245297534553957</v>
      </c>
      <c r="AL354" s="19">
        <f t="shared" si="206"/>
        <v>6.0751864804373854</v>
      </c>
      <c r="AM354" s="19">
        <f t="shared" si="206"/>
        <v>6.4946475344450638</v>
      </c>
      <c r="AN354" s="19">
        <f t="shared" si="206"/>
        <v>6.8886139695338935</v>
      </c>
      <c r="AO354" s="19">
        <f t="shared" si="206"/>
        <v>7.2612366884602846</v>
      </c>
      <c r="AP354" s="43">
        <f t="shared" si="197"/>
        <v>0.33300000000000002</v>
      </c>
    </row>
    <row r="355" spans="1:42" x14ac:dyDescent="0.25">
      <c r="A355" s="15">
        <v>0.33400000000000002</v>
      </c>
      <c r="B355" s="6">
        <f t="shared" si="204"/>
        <v>2.4647465559945969</v>
      </c>
      <c r="C355" s="6">
        <f t="shared" si="177"/>
        <v>0.22980113046363601</v>
      </c>
      <c r="D355" s="6">
        <f t="shared" si="198"/>
        <v>1.2323732779972985</v>
      </c>
      <c r="E355" s="6">
        <f t="shared" si="178"/>
        <v>0.94327938597215188</v>
      </c>
      <c r="F355" s="6">
        <f t="shared" si="179"/>
        <v>0.24361937076235476</v>
      </c>
      <c r="G355" s="6">
        <f t="shared" si="180"/>
        <v>0.45580968538117739</v>
      </c>
      <c r="H355" s="6">
        <f t="shared" si="181"/>
        <v>0.29259188673114567</v>
      </c>
      <c r="I355" s="6">
        <f t="shared" si="182"/>
        <v>0.45440233007741643</v>
      </c>
      <c r="J355" s="6">
        <f t="shared" si="199"/>
        <v>0.45223496002494196</v>
      </c>
      <c r="K355" s="9"/>
      <c r="L355" s="15">
        <f t="shared" si="200"/>
        <v>0.33400000000000002</v>
      </c>
      <c r="M355" s="6">
        <f t="shared" si="205"/>
        <v>0.32639231554378817</v>
      </c>
      <c r="N355" s="15">
        <f t="shared" si="183"/>
        <v>1.6262499748058563</v>
      </c>
      <c r="O355" s="15">
        <f t="shared" si="184"/>
        <v>1.210833627710979</v>
      </c>
      <c r="P355" s="15">
        <f t="shared" si="201"/>
        <v>1.6262499748058563</v>
      </c>
      <c r="Q355" s="15">
        <f t="shared" si="202"/>
        <v>0.33400000000000002</v>
      </c>
      <c r="S355" s="28">
        <f t="shared" si="203"/>
        <v>0.33400000000000002</v>
      </c>
      <c r="T355" s="19">
        <f t="shared" si="185"/>
        <v>1.210833627710979</v>
      </c>
      <c r="U355" s="19">
        <f t="shared" si="186"/>
        <v>1.7123773380862815</v>
      </c>
      <c r="V355" s="19">
        <f t="shared" si="187"/>
        <v>2.421667255421958</v>
      </c>
      <c r="W355" s="19">
        <f t="shared" si="188"/>
        <v>2.9659245512949886</v>
      </c>
      <c r="X355" s="19">
        <f t="shared" si="189"/>
        <v>3.4247546761725629</v>
      </c>
      <c r="Y355" s="19">
        <f t="shared" si="190"/>
        <v>3.8289921310910655</v>
      </c>
      <c r="Z355" s="19">
        <f t="shared" si="191"/>
        <v>4.1944507254167087</v>
      </c>
      <c r="AA355" s="19">
        <f t="shared" si="192"/>
        <v>4.5305245872790723</v>
      </c>
      <c r="AB355" s="19">
        <f t="shared" si="193"/>
        <v>4.8433345108439161</v>
      </c>
      <c r="AC355" s="19">
        <f t="shared" si="194"/>
        <v>5.1371320142588441</v>
      </c>
      <c r="AD355" s="19">
        <f t="shared" si="195"/>
        <v>5.4150126020088445</v>
      </c>
      <c r="AE355" s="19">
        <f t="shared" si="206"/>
        <v>1.6262499748058563</v>
      </c>
      <c r="AF355" s="19">
        <f t="shared" si="206"/>
        <v>2.299864770179346</v>
      </c>
      <c r="AG355" s="19">
        <f t="shared" si="206"/>
        <v>3.2524999496117126</v>
      </c>
      <c r="AH355" s="19">
        <f t="shared" si="206"/>
        <v>3.983482632488347</v>
      </c>
      <c r="AI355" s="19">
        <f t="shared" si="206"/>
        <v>4.599729540358692</v>
      </c>
      <c r="AJ355" s="19">
        <f t="shared" si="206"/>
        <v>5.1426539651779493</v>
      </c>
      <c r="AK355" s="19">
        <f t="shared" si="206"/>
        <v>5.6334951643426994</v>
      </c>
      <c r="AL355" s="19">
        <f t="shared" si="206"/>
        <v>6.0848702309732676</v>
      </c>
      <c r="AM355" s="19">
        <f t="shared" si="206"/>
        <v>6.5049998992234253</v>
      </c>
      <c r="AN355" s="19">
        <f t="shared" si="206"/>
        <v>6.8995943105380375</v>
      </c>
      <c r="AO355" s="19">
        <f t="shared" si="206"/>
        <v>7.2728109841464299</v>
      </c>
      <c r="AP355" s="43">
        <f t="shared" si="197"/>
        <v>0.33400000000000002</v>
      </c>
    </row>
    <row r="356" spans="1:42" x14ac:dyDescent="0.25">
      <c r="A356" s="15">
        <v>0.33500000000000002</v>
      </c>
      <c r="B356" s="6">
        <f t="shared" si="204"/>
        <v>2.4689855032818326</v>
      </c>
      <c r="C356" s="6">
        <f t="shared" si="177"/>
        <v>0.23074476101933716</v>
      </c>
      <c r="D356" s="6">
        <f t="shared" si="198"/>
        <v>1.2344927516409163</v>
      </c>
      <c r="E356" s="6">
        <f t="shared" si="178"/>
        <v>0.94398093201081135</v>
      </c>
      <c r="F356" s="6">
        <f t="shared" si="179"/>
        <v>0.24443794699096152</v>
      </c>
      <c r="G356" s="6">
        <f t="shared" si="180"/>
        <v>0.4572189734954808</v>
      </c>
      <c r="H356" s="6">
        <f t="shared" si="181"/>
        <v>0.29379335447028476</v>
      </c>
      <c r="I356" s="6">
        <f t="shared" si="182"/>
        <v>0.45582750795044263</v>
      </c>
      <c r="J356" s="6">
        <f t="shared" si="199"/>
        <v>0.45485421770361967</v>
      </c>
      <c r="K356" s="9"/>
      <c r="L356" s="15">
        <f t="shared" si="200"/>
        <v>0.33500000000000002</v>
      </c>
      <c r="M356" s="6">
        <f t="shared" si="205"/>
        <v>0.32691050010671424</v>
      </c>
      <c r="N356" s="15">
        <f t="shared" si="183"/>
        <v>1.6288318298075566</v>
      </c>
      <c r="O356" s="15">
        <f t="shared" si="184"/>
        <v>1.2177358926432151</v>
      </c>
      <c r="P356" s="15">
        <f t="shared" si="201"/>
        <v>1.6288318298075566</v>
      </c>
      <c r="Q356" s="15">
        <f t="shared" si="202"/>
        <v>0.33500000000000002</v>
      </c>
      <c r="S356" s="28">
        <f t="shared" si="203"/>
        <v>0.33500000000000002</v>
      </c>
      <c r="T356" s="19">
        <f t="shared" si="185"/>
        <v>1.2177358926432151</v>
      </c>
      <c r="U356" s="19">
        <f t="shared" si="186"/>
        <v>1.7221386147645423</v>
      </c>
      <c r="V356" s="19">
        <f t="shared" si="187"/>
        <v>2.4354717852864303</v>
      </c>
      <c r="W356" s="19">
        <f t="shared" si="188"/>
        <v>2.9828315784484736</v>
      </c>
      <c r="X356" s="19">
        <f t="shared" si="189"/>
        <v>3.4442772295290847</v>
      </c>
      <c r="Y356" s="19">
        <f t="shared" si="190"/>
        <v>3.8508190092908392</v>
      </c>
      <c r="Z356" s="19">
        <f t="shared" si="191"/>
        <v>4.2183608725165778</v>
      </c>
      <c r="AA356" s="19">
        <f t="shared" si="192"/>
        <v>4.5563504978482463</v>
      </c>
      <c r="AB356" s="19">
        <f t="shared" si="193"/>
        <v>4.8709435705728605</v>
      </c>
      <c r="AC356" s="19">
        <f t="shared" si="194"/>
        <v>5.1664158442936277</v>
      </c>
      <c r="AD356" s="19">
        <f t="shared" si="195"/>
        <v>5.4458804691832317</v>
      </c>
      <c r="AE356" s="19">
        <f t="shared" si="206"/>
        <v>1.6288318298075566</v>
      </c>
      <c r="AF356" s="19">
        <f t="shared" si="206"/>
        <v>2.3035160645388317</v>
      </c>
      <c r="AG356" s="19">
        <f t="shared" si="206"/>
        <v>3.2576636596151132</v>
      </c>
      <c r="AH356" s="19">
        <f t="shared" si="206"/>
        <v>3.9898068598323655</v>
      </c>
      <c r="AI356" s="19">
        <f t="shared" si="206"/>
        <v>4.6070321290776635</v>
      </c>
      <c r="AJ356" s="19">
        <f t="shared" si="206"/>
        <v>5.1508185075716195</v>
      </c>
      <c r="AK356" s="19">
        <f t="shared" si="206"/>
        <v>5.6424389724241415</v>
      </c>
      <c r="AL356" s="19">
        <f t="shared" si="206"/>
        <v>6.0945306478119603</v>
      </c>
      <c r="AM356" s="19">
        <f t="shared" si="206"/>
        <v>6.5153273192302263</v>
      </c>
      <c r="AN356" s="19">
        <f t="shared" si="206"/>
        <v>6.9105481936164947</v>
      </c>
      <c r="AO356" s="19">
        <f t="shared" si="206"/>
        <v>7.2843573907301309</v>
      </c>
      <c r="AP356" s="43">
        <f t="shared" si="197"/>
        <v>0.33500000000000002</v>
      </c>
    </row>
    <row r="357" spans="1:42" x14ac:dyDescent="0.25">
      <c r="A357" s="15">
        <v>0.33600000000000002</v>
      </c>
      <c r="B357" s="6">
        <f t="shared" si="204"/>
        <v>2.4732213121132349</v>
      </c>
      <c r="C357" s="6">
        <f t="shared" si="177"/>
        <v>0.2316890907425837</v>
      </c>
      <c r="D357" s="6">
        <f t="shared" si="198"/>
        <v>1.2366106560566175</v>
      </c>
      <c r="E357" s="6">
        <f t="shared" si="178"/>
        <v>0.94467772282403273</v>
      </c>
      <c r="F357" s="6">
        <f t="shared" si="179"/>
        <v>0.24525728208131034</v>
      </c>
      <c r="G357" s="6">
        <f t="shared" si="180"/>
        <v>0.4586286410406552</v>
      </c>
      <c r="H357" s="6">
        <f t="shared" si="181"/>
        <v>0.29499571241719108</v>
      </c>
      <c r="I357" s="6">
        <f t="shared" si="182"/>
        <v>0.45725324637844617</v>
      </c>
      <c r="J357" s="6">
        <f t="shared" si="199"/>
        <v>0.45748051764310055</v>
      </c>
      <c r="K357" s="9"/>
      <c r="L357" s="15">
        <f t="shared" si="200"/>
        <v>0.33600000000000002</v>
      </c>
      <c r="M357" s="6">
        <f t="shared" si="205"/>
        <v>0.32742743586016021</v>
      </c>
      <c r="N357" s="15">
        <f t="shared" si="183"/>
        <v>1.6314074626150177</v>
      </c>
      <c r="O357" s="15">
        <f t="shared" si="184"/>
        <v>1.2246529697263626</v>
      </c>
      <c r="P357" s="15">
        <f t="shared" si="201"/>
        <v>1.6314074626150177</v>
      </c>
      <c r="Q357" s="15">
        <f t="shared" si="202"/>
        <v>0.33600000000000002</v>
      </c>
      <c r="S357" s="28">
        <f t="shared" si="203"/>
        <v>0.33600000000000002</v>
      </c>
      <c r="T357" s="19">
        <f t="shared" si="185"/>
        <v>1.2246529697263626</v>
      </c>
      <c r="U357" s="19">
        <f t="shared" si="186"/>
        <v>1.7319208389875096</v>
      </c>
      <c r="V357" s="19">
        <f t="shared" si="187"/>
        <v>2.4493059394527252</v>
      </c>
      <c r="W357" s="19">
        <f t="shared" si="188"/>
        <v>2.999774887813683</v>
      </c>
      <c r="X357" s="19">
        <f t="shared" si="189"/>
        <v>3.4638416779750192</v>
      </c>
      <c r="Y357" s="19">
        <f t="shared" si="190"/>
        <v>3.8726927276245391</v>
      </c>
      <c r="Z357" s="19">
        <f t="shared" si="191"/>
        <v>4.2423223304123416</v>
      </c>
      <c r="AA357" s="19">
        <f t="shared" si="192"/>
        <v>4.5822318304112892</v>
      </c>
      <c r="AB357" s="19">
        <f t="shared" si="193"/>
        <v>4.8986118789054505</v>
      </c>
      <c r="AC357" s="19">
        <f t="shared" si="194"/>
        <v>5.1957625169625272</v>
      </c>
      <c r="AD357" s="19">
        <f t="shared" si="195"/>
        <v>5.476814578310278</v>
      </c>
      <c r="AE357" s="19">
        <f t="shared" si="206"/>
        <v>1.6314074626150177</v>
      </c>
      <c r="AF357" s="19">
        <f t="shared" si="206"/>
        <v>2.3071585593868362</v>
      </c>
      <c r="AG357" s="19">
        <f t="shared" si="206"/>
        <v>3.2628149252300354</v>
      </c>
      <c r="AH357" s="19">
        <f t="shared" si="206"/>
        <v>3.9961158459754165</v>
      </c>
      <c r="AI357" s="19">
        <f t="shared" si="206"/>
        <v>4.6143171187736725</v>
      </c>
      <c r="AJ357" s="19">
        <f t="shared" si="206"/>
        <v>5.1589633736594509</v>
      </c>
      <c r="AK357" s="19">
        <f t="shared" si="206"/>
        <v>5.6513612261924697</v>
      </c>
      <c r="AL357" s="19">
        <f t="shared" si="206"/>
        <v>6.1041677833316141</v>
      </c>
      <c r="AM357" s="19">
        <f t="shared" si="206"/>
        <v>6.5256298504600707</v>
      </c>
      <c r="AN357" s="19">
        <f t="shared" si="206"/>
        <v>6.9214756781605073</v>
      </c>
      <c r="AO357" s="19">
        <f t="shared" si="206"/>
        <v>7.2958759708152527</v>
      </c>
      <c r="AP357" s="43">
        <f t="shared" si="197"/>
        <v>0.33600000000000002</v>
      </c>
    </row>
    <row r="358" spans="1:42" x14ac:dyDescent="0.25">
      <c r="A358" s="15">
        <v>0.33700000000000002</v>
      </c>
      <c r="B358" s="6">
        <f t="shared" si="204"/>
        <v>2.4774540084073569</v>
      </c>
      <c r="C358" s="6">
        <f t="shared" si="177"/>
        <v>0.23263411488341607</v>
      </c>
      <c r="D358" s="6">
        <f t="shared" si="198"/>
        <v>1.2387270042036784</v>
      </c>
      <c r="E358" s="6">
        <f t="shared" si="178"/>
        <v>0.94536976892642388</v>
      </c>
      <c r="F358" s="6">
        <f t="shared" si="179"/>
        <v>0.24607737895786413</v>
      </c>
      <c r="G358" s="6">
        <f t="shared" si="180"/>
        <v>0.46003868947893212</v>
      </c>
      <c r="H358" s="6">
        <f t="shared" si="181"/>
        <v>0.29619895452402822</v>
      </c>
      <c r="I358" s="6">
        <f t="shared" si="182"/>
        <v>0.4586795483157034</v>
      </c>
      <c r="J358" s="6">
        <f t="shared" si="199"/>
        <v>0.46011385598289778</v>
      </c>
      <c r="K358" s="9"/>
      <c r="L358" s="15">
        <f t="shared" si="200"/>
        <v>0.33700000000000002</v>
      </c>
      <c r="M358" s="6">
        <f t="shared" si="205"/>
        <v>0.32794312559083999</v>
      </c>
      <c r="N358" s="15">
        <f t="shared" si="183"/>
        <v>1.6339768871130433</v>
      </c>
      <c r="O358" s="15">
        <f t="shared" si="184"/>
        <v>1.2315848046701474</v>
      </c>
      <c r="P358" s="15">
        <f t="shared" si="201"/>
        <v>1.6339768871130433</v>
      </c>
      <c r="Q358" s="15">
        <f t="shared" si="202"/>
        <v>0.33700000000000002</v>
      </c>
      <c r="S358" s="28">
        <f t="shared" si="203"/>
        <v>0.33700000000000002</v>
      </c>
      <c r="T358" s="19">
        <f t="shared" si="185"/>
        <v>1.2315848046701474</v>
      </c>
      <c r="U358" s="19">
        <f t="shared" si="186"/>
        <v>1.741723933977142</v>
      </c>
      <c r="V358" s="19">
        <f t="shared" si="187"/>
        <v>2.4631696093402948</v>
      </c>
      <c r="W358" s="19">
        <f t="shared" si="188"/>
        <v>3.0167543464071507</v>
      </c>
      <c r="X358" s="19">
        <f t="shared" si="189"/>
        <v>3.483447867954284</v>
      </c>
      <c r="Y358" s="19">
        <f t="shared" si="190"/>
        <v>3.8946131144112459</v>
      </c>
      <c r="Z358" s="19">
        <f t="shared" si="191"/>
        <v>4.2663349110369753</v>
      </c>
      <c r="AA358" s="19">
        <f t="shared" si="192"/>
        <v>4.6081683818326011</v>
      </c>
      <c r="AB358" s="19">
        <f t="shared" si="193"/>
        <v>4.9263392186805897</v>
      </c>
      <c r="AC358" s="19">
        <f t="shared" si="194"/>
        <v>5.2251718019314257</v>
      </c>
      <c r="AD358" s="19">
        <f t="shared" si="195"/>
        <v>5.5078146865965012</v>
      </c>
      <c r="AE358" s="19">
        <f t="shared" si="206"/>
        <v>1.6339768871130433</v>
      </c>
      <c r="AF358" s="19">
        <f t="shared" si="206"/>
        <v>2.310792274359438</v>
      </c>
      <c r="AG358" s="19">
        <f t="shared" si="206"/>
        <v>3.2679537742260867</v>
      </c>
      <c r="AH358" s="19">
        <f t="shared" si="206"/>
        <v>4.0024096249281875</v>
      </c>
      <c r="AI358" s="19">
        <f t="shared" si="206"/>
        <v>4.621584548718876</v>
      </c>
      <c r="AJ358" s="19">
        <f t="shared" si="206"/>
        <v>5.1670886073490481</v>
      </c>
      <c r="AK358" s="19">
        <f t="shared" si="206"/>
        <v>5.6602619737460556</v>
      </c>
      <c r="AL358" s="19">
        <f t="shared" si="206"/>
        <v>6.1137816894844121</v>
      </c>
      <c r="AM358" s="19">
        <f t="shared" si="206"/>
        <v>6.5359075484521734</v>
      </c>
      <c r="AN358" s="19">
        <f t="shared" si="206"/>
        <v>6.9323768230783136</v>
      </c>
      <c r="AO358" s="19">
        <f t="shared" si="206"/>
        <v>7.307366786496531</v>
      </c>
      <c r="AP358" s="43">
        <f t="shared" si="197"/>
        <v>0.33700000000000002</v>
      </c>
    </row>
    <row r="359" spans="1:42" x14ac:dyDescent="0.25">
      <c r="A359" s="15">
        <v>0.33800000000000002</v>
      </c>
      <c r="B359" s="6">
        <f t="shared" si="204"/>
        <v>2.481683617931961</v>
      </c>
      <c r="C359" s="6">
        <f t="shared" si="177"/>
        <v>0.23357982870233815</v>
      </c>
      <c r="D359" s="6">
        <f t="shared" si="198"/>
        <v>1.2408418089659805</v>
      </c>
      <c r="E359" s="6">
        <f t="shared" si="178"/>
        <v>0.94605708073033312</v>
      </c>
      <c r="F359" s="6">
        <f t="shared" si="179"/>
        <v>0.24689824056072832</v>
      </c>
      <c r="G359" s="6">
        <f t="shared" si="180"/>
        <v>0.46144912028036417</v>
      </c>
      <c r="H359" s="6">
        <f t="shared" si="181"/>
        <v>0.2974030747562823</v>
      </c>
      <c r="I359" s="6">
        <f t="shared" si="182"/>
        <v>0.4601064167318567</v>
      </c>
      <c r="J359" s="6">
        <f t="shared" si="199"/>
        <v>0.46275422887652895</v>
      </c>
      <c r="K359" s="9"/>
      <c r="L359" s="15">
        <f t="shared" si="200"/>
        <v>0.33800000000000002</v>
      </c>
      <c r="M359" s="6">
        <f t="shared" si="205"/>
        <v>0.32845757206282183</v>
      </c>
      <c r="N359" s="15">
        <f t="shared" si="183"/>
        <v>1.6365401170736071</v>
      </c>
      <c r="O359" s="15">
        <f t="shared" si="184"/>
        <v>1.2385313430822065</v>
      </c>
      <c r="P359" s="15">
        <f t="shared" si="201"/>
        <v>1.6365401170736071</v>
      </c>
      <c r="Q359" s="15">
        <f t="shared" si="202"/>
        <v>0.33800000000000002</v>
      </c>
      <c r="S359" s="28">
        <f t="shared" si="203"/>
        <v>0.33800000000000002</v>
      </c>
      <c r="T359" s="19">
        <f t="shared" si="185"/>
        <v>1.2385313430822065</v>
      </c>
      <c r="U359" s="19">
        <f t="shared" si="186"/>
        <v>1.7515478228110211</v>
      </c>
      <c r="V359" s="19">
        <f t="shared" si="187"/>
        <v>2.4770626861644129</v>
      </c>
      <c r="W359" s="19">
        <f t="shared" si="188"/>
        <v>3.0337698209953379</v>
      </c>
      <c r="X359" s="19">
        <f t="shared" si="189"/>
        <v>3.5030956456220421</v>
      </c>
      <c r="Y359" s="19">
        <f t="shared" si="190"/>
        <v>3.9165799976471996</v>
      </c>
      <c r="Z359" s="19">
        <f t="shared" si="191"/>
        <v>4.2903984259698049</v>
      </c>
      <c r="AA359" s="19">
        <f t="shared" si="192"/>
        <v>4.634159948594589</v>
      </c>
      <c r="AB359" s="19">
        <f t="shared" si="193"/>
        <v>4.9541253723288259</v>
      </c>
      <c r="AC359" s="19">
        <f t="shared" si="194"/>
        <v>5.2546434684330636</v>
      </c>
      <c r="AD359" s="19">
        <f t="shared" si="195"/>
        <v>5.5388805507918555</v>
      </c>
      <c r="AE359" s="19">
        <f t="shared" si="206"/>
        <v>1.6365401170736071</v>
      </c>
      <c r="AF359" s="19">
        <f t="shared" si="206"/>
        <v>2.3144172289331473</v>
      </c>
      <c r="AG359" s="19">
        <f t="shared" si="206"/>
        <v>3.2730802341472143</v>
      </c>
      <c r="AH359" s="19">
        <f t="shared" si="206"/>
        <v>4.0086882304249816</v>
      </c>
      <c r="AI359" s="19">
        <f t="shared" si="206"/>
        <v>4.6288344578662945</v>
      </c>
      <c r="AJ359" s="19">
        <f t="shared" si="206"/>
        <v>5.1751942521912104</v>
      </c>
      <c r="AK359" s="19">
        <f t="shared" si="206"/>
        <v>5.6691412627924125</v>
      </c>
      <c r="AL359" s="19">
        <f t="shared" si="206"/>
        <v>6.1233724178003532</v>
      </c>
      <c r="AM359" s="19">
        <f t="shared" si="206"/>
        <v>6.5461604682944285</v>
      </c>
      <c r="AN359" s="19">
        <f t="shared" si="206"/>
        <v>6.9432516867994432</v>
      </c>
      <c r="AO359" s="19">
        <f t="shared" si="206"/>
        <v>7.3188298993640988</v>
      </c>
      <c r="AP359" s="43">
        <f t="shared" si="197"/>
        <v>0.33800000000000002</v>
      </c>
    </row>
    <row r="360" spans="1:42" x14ac:dyDescent="0.25">
      <c r="A360" s="15">
        <v>0.33900000000000002</v>
      </c>
      <c r="B360" s="6">
        <f t="shared" si="204"/>
        <v>2.4859101663058265</v>
      </c>
      <c r="C360" s="6">
        <f t="shared" si="177"/>
        <v>0.23452622747021537</v>
      </c>
      <c r="D360" s="6">
        <f t="shared" si="198"/>
        <v>1.2429550831529133</v>
      </c>
      <c r="E360" s="6">
        <f t="shared" si="178"/>
        <v>0.94673966854674474</v>
      </c>
      <c r="F360" s="6">
        <f t="shared" si="179"/>
        <v>0.24771986984575767</v>
      </c>
      <c r="G360" s="6">
        <f t="shared" si="180"/>
        <v>0.46285993492287886</v>
      </c>
      <c r="H360" s="6">
        <f t="shared" si="181"/>
        <v>0.29860806709263221</v>
      </c>
      <c r="I360" s="6">
        <f t="shared" si="182"/>
        <v>0.4615338546119836</v>
      </c>
      <c r="J360" s="6">
        <f t="shared" si="199"/>
        <v>0.46540163249163985</v>
      </c>
      <c r="K360" s="9"/>
      <c r="L360" s="15">
        <f t="shared" si="200"/>
        <v>0.33900000000000002</v>
      </c>
      <c r="M360" s="6">
        <f t="shared" si="205"/>
        <v>0.32897077801772967</v>
      </c>
      <c r="N360" s="15">
        <f t="shared" si="183"/>
        <v>1.639097166156851</v>
      </c>
      <c r="O360" s="15">
        <f t="shared" si="184"/>
        <v>1.245492530468274</v>
      </c>
      <c r="P360" s="15">
        <f t="shared" si="201"/>
        <v>1.639097166156851</v>
      </c>
      <c r="Q360" s="15">
        <f t="shared" si="202"/>
        <v>0.33900000000000002</v>
      </c>
      <c r="S360" s="28">
        <f t="shared" si="203"/>
        <v>0.33900000000000002</v>
      </c>
      <c r="T360" s="19">
        <f t="shared" si="185"/>
        <v>1.245492530468274</v>
      </c>
      <c r="U360" s="19">
        <f t="shared" si="186"/>
        <v>1.7613924284226188</v>
      </c>
      <c r="V360" s="19">
        <f t="shared" si="187"/>
        <v>2.490985060936548</v>
      </c>
      <c r="W360" s="19">
        <f t="shared" si="188"/>
        <v>3.0508211780951018</v>
      </c>
      <c r="X360" s="19">
        <f t="shared" si="189"/>
        <v>3.5227848568452376</v>
      </c>
      <c r="Y360" s="19">
        <f t="shared" si="190"/>
        <v>3.938593205006407</v>
      </c>
      <c r="Z360" s="19">
        <f t="shared" si="191"/>
        <v>4.3145126864371566</v>
      </c>
      <c r="AA360" s="19">
        <f t="shared" si="192"/>
        <v>4.6602063267983853</v>
      </c>
      <c r="AB360" s="19">
        <f t="shared" si="193"/>
        <v>4.9819701218730961</v>
      </c>
      <c r="AC360" s="19">
        <f t="shared" si="194"/>
        <v>5.2841772852678535</v>
      </c>
      <c r="AD360" s="19">
        <f t="shared" si="195"/>
        <v>5.5700119271905777</v>
      </c>
      <c r="AE360" s="19">
        <f t="shared" si="206"/>
        <v>1.639097166156851</v>
      </c>
      <c r="AF360" s="19">
        <f t="shared" si="206"/>
        <v>2.3180334424263251</v>
      </c>
      <c r="AG360" s="19">
        <f t="shared" si="206"/>
        <v>3.2781943323137019</v>
      </c>
      <c r="AH360" s="19">
        <f t="shared" si="206"/>
        <v>4.0149516959261806</v>
      </c>
      <c r="AI360" s="19">
        <f t="shared" si="206"/>
        <v>4.6360668848526503</v>
      </c>
      <c r="AJ360" s="19">
        <f t="shared" si="206"/>
        <v>5.1832803513831074</v>
      </c>
      <c r="AK360" s="19">
        <f t="shared" si="206"/>
        <v>5.6779991406516634</v>
      </c>
      <c r="AL360" s="19">
        <f t="shared" si="206"/>
        <v>6.1329400193910155</v>
      </c>
      <c r="AM360" s="19">
        <f t="shared" si="206"/>
        <v>6.5563886646274039</v>
      </c>
      <c r="AN360" s="19">
        <f t="shared" si="206"/>
        <v>6.9541003272789732</v>
      </c>
      <c r="AO360" s="19">
        <f t="shared" si="206"/>
        <v>7.3302653705079726</v>
      </c>
      <c r="AP360" s="43">
        <f t="shared" si="197"/>
        <v>0.33900000000000002</v>
      </c>
    </row>
    <row r="361" spans="1:42" x14ac:dyDescent="0.25">
      <c r="A361" s="15">
        <v>0.34</v>
      </c>
      <c r="B361" s="6">
        <f t="shared" si="204"/>
        <v>2.4901336790005328</v>
      </c>
      <c r="C361" s="6">
        <f t="shared" si="177"/>
        <v>0.23547330646817374</v>
      </c>
      <c r="D361" s="6">
        <f t="shared" si="198"/>
        <v>1.2450668395002664</v>
      </c>
      <c r="E361" s="6">
        <f t="shared" si="178"/>
        <v>0.94741754258616084</v>
      </c>
      <c r="F361" s="6">
        <f t="shared" si="179"/>
        <v>0.24854226978466482</v>
      </c>
      <c r="G361" s="6">
        <f t="shared" si="180"/>
        <v>0.4642711348923324</v>
      </c>
      <c r="H361" s="6">
        <f t="shared" si="181"/>
        <v>0.299813925524821</v>
      </c>
      <c r="I361" s="6">
        <f t="shared" si="182"/>
        <v>0.46296186495666575</v>
      </c>
      <c r="J361" s="6">
        <f t="shared" si="199"/>
        <v>0.46805606301013108</v>
      </c>
      <c r="K361" s="9"/>
      <c r="L361" s="15">
        <f t="shared" si="200"/>
        <v>0.34</v>
      </c>
      <c r="M361" s="6">
        <f t="shared" si="205"/>
        <v>0.32948274617494128</v>
      </c>
      <c r="N361" s="15">
        <f t="shared" si="183"/>
        <v>1.6416480479120774</v>
      </c>
      <c r="O361" s="15">
        <f t="shared" si="184"/>
        <v>1.2524683122323705</v>
      </c>
      <c r="P361" s="15">
        <f t="shared" si="201"/>
        <v>1.6416480479120774</v>
      </c>
      <c r="Q361" s="15">
        <f t="shared" si="202"/>
        <v>0.34</v>
      </c>
      <c r="S361" s="28">
        <f t="shared" si="203"/>
        <v>0.34</v>
      </c>
      <c r="T361" s="19">
        <f t="shared" si="185"/>
        <v>1.2524683122323705</v>
      </c>
      <c r="U361" s="19">
        <f t="shared" si="186"/>
        <v>1.7712576736015586</v>
      </c>
      <c r="V361" s="19">
        <f t="shared" si="187"/>
        <v>2.5049366244647411</v>
      </c>
      <c r="W361" s="19">
        <f t="shared" si="188"/>
        <v>3.0679082839741501</v>
      </c>
      <c r="X361" s="19">
        <f t="shared" si="189"/>
        <v>3.5425153472031172</v>
      </c>
      <c r="Y361" s="19">
        <f t="shared" si="190"/>
        <v>3.9606525638412191</v>
      </c>
      <c r="Z361" s="19">
        <f t="shared" si="191"/>
        <v>4.3386775033130123</v>
      </c>
      <c r="AA361" s="19">
        <f t="shared" si="192"/>
        <v>4.6863073121645407</v>
      </c>
      <c r="AB361" s="19">
        <f t="shared" si="193"/>
        <v>5.0098732489294822</v>
      </c>
      <c r="AC361" s="19">
        <f t="shared" si="194"/>
        <v>5.3137730208046747</v>
      </c>
      <c r="AD361" s="19">
        <f t="shared" si="195"/>
        <v>5.6012085716320232</v>
      </c>
      <c r="AE361" s="19">
        <f t="shared" si="206"/>
        <v>1.6416480479120774</v>
      </c>
      <c r="AF361" s="19">
        <f t="shared" si="206"/>
        <v>2.3216409340005764</v>
      </c>
      <c r="AG361" s="19">
        <f t="shared" si="206"/>
        <v>3.2832960958241548</v>
      </c>
      <c r="AH361" s="19">
        <f t="shared" si="206"/>
        <v>4.0212000546206603</v>
      </c>
      <c r="AI361" s="19">
        <f t="shared" si="206"/>
        <v>4.6432818680011527</v>
      </c>
      <c r="AJ361" s="19">
        <f t="shared" si="206"/>
        <v>5.1913469477713905</v>
      </c>
      <c r="AK361" s="19">
        <f t="shared" si="206"/>
        <v>5.6868356542599692</v>
      </c>
      <c r="AL361" s="19">
        <f t="shared" si="206"/>
        <v>6.1424845449532457</v>
      </c>
      <c r="AM361" s="19">
        <f t="shared" si="206"/>
        <v>6.5665921916483097</v>
      </c>
      <c r="AN361" s="19">
        <f t="shared" si="206"/>
        <v>6.9649228020017278</v>
      </c>
      <c r="AO361" s="19">
        <f t="shared" si="206"/>
        <v>7.341673260522473</v>
      </c>
      <c r="AP361" s="43">
        <f t="shared" si="197"/>
        <v>0.34</v>
      </c>
    </row>
    <row r="362" spans="1:42" x14ac:dyDescent="0.25">
      <c r="A362" s="15">
        <v>0.34100000000000003</v>
      </c>
      <c r="B362" s="6">
        <f t="shared" si="204"/>
        <v>2.4943541813422248</v>
      </c>
      <c r="C362" s="6">
        <f t="shared" si="177"/>
        <v>0.2364210609875001</v>
      </c>
      <c r="D362" s="6">
        <f t="shared" si="198"/>
        <v>1.2471770906711124</v>
      </c>
      <c r="E362" s="6">
        <f t="shared" si="178"/>
        <v>0.948090712959472</v>
      </c>
      <c r="F362" s="6">
        <f t="shared" si="179"/>
        <v>0.24936544336512911</v>
      </c>
      <c r="G362" s="6">
        <f t="shared" si="180"/>
        <v>0.46568272168256458</v>
      </c>
      <c r="H362" s="6">
        <f t="shared" si="181"/>
        <v>0.30102064405752876</v>
      </c>
      <c r="I362" s="6">
        <f t="shared" si="182"/>
        <v>0.46439045078205948</v>
      </c>
      <c r="J362" s="6">
        <f t="shared" si="199"/>
        <v>0.47071751662828509</v>
      </c>
      <c r="K362" s="9"/>
      <c r="L362" s="15">
        <f t="shared" si="200"/>
        <v>0.34100000000000003</v>
      </c>
      <c r="M362" s="6">
        <f t="shared" si="205"/>
        <v>0.3299934792317844</v>
      </c>
      <c r="N362" s="15">
        <f t="shared" si="183"/>
        <v>1.644192775778724</v>
      </c>
      <c r="O362" s="15">
        <f t="shared" si="184"/>
        <v>1.2594586336769877</v>
      </c>
      <c r="P362" s="15">
        <f t="shared" si="201"/>
        <v>1.644192775778724</v>
      </c>
      <c r="Q362" s="15">
        <f t="shared" si="202"/>
        <v>0.34100000000000003</v>
      </c>
      <c r="S362" s="28">
        <f t="shared" si="203"/>
        <v>0.34100000000000003</v>
      </c>
      <c r="T362" s="19">
        <f t="shared" si="185"/>
        <v>1.2594586336769877</v>
      </c>
      <c r="U362" s="19">
        <f t="shared" si="186"/>
        <v>1.781143480993884</v>
      </c>
      <c r="V362" s="19">
        <f t="shared" si="187"/>
        <v>2.5189172673539755</v>
      </c>
      <c r="W362" s="19">
        <f t="shared" si="188"/>
        <v>3.0850310046514977</v>
      </c>
      <c r="X362" s="19">
        <f t="shared" si="189"/>
        <v>3.562286961987768</v>
      </c>
      <c r="Y362" s="19">
        <f t="shared" si="190"/>
        <v>3.9827579011829286</v>
      </c>
      <c r="Z362" s="19">
        <f t="shared" si="191"/>
        <v>4.3628926871196434</v>
      </c>
      <c r="AA362" s="19">
        <f t="shared" si="192"/>
        <v>4.7124627000337167</v>
      </c>
      <c r="AB362" s="19">
        <f t="shared" si="193"/>
        <v>5.037834534707951</v>
      </c>
      <c r="AC362" s="19">
        <f t="shared" si="194"/>
        <v>5.3434304429816519</v>
      </c>
      <c r="AD362" s="19">
        <f t="shared" si="195"/>
        <v>5.6324702395015018</v>
      </c>
      <c r="AE362" s="19">
        <f t="shared" ref="AE362:AO371" si="207">$M362*AE$21^0.5/RMannings_n*(Diameter/1000)^(2/3)</f>
        <v>1.644192775778724</v>
      </c>
      <c r="AF362" s="19">
        <f t="shared" si="207"/>
        <v>2.3252397226621371</v>
      </c>
      <c r="AG362" s="19">
        <f t="shared" si="207"/>
        <v>3.288385551557448</v>
      </c>
      <c r="AH362" s="19">
        <f t="shared" si="207"/>
        <v>4.0274333394281863</v>
      </c>
      <c r="AI362" s="19">
        <f t="shared" si="207"/>
        <v>4.6504794453242742</v>
      </c>
      <c r="AJ362" s="19">
        <f t="shared" si="207"/>
        <v>5.1993940838552959</v>
      </c>
      <c r="AK362" s="19">
        <f t="shared" si="207"/>
        <v>5.6956508501729068</v>
      </c>
      <c r="AL362" s="19">
        <f t="shared" si="207"/>
        <v>6.152006044772814</v>
      </c>
      <c r="AM362" s="19">
        <f t="shared" si="207"/>
        <v>6.5767711031148961</v>
      </c>
      <c r="AN362" s="19">
        <f t="shared" si="207"/>
        <v>6.9757191679864103</v>
      </c>
      <c r="AO362" s="19">
        <f t="shared" si="207"/>
        <v>7.3530536295105939</v>
      </c>
      <c r="AP362" s="43">
        <f t="shared" si="197"/>
        <v>0.34100000000000003</v>
      </c>
    </row>
    <row r="363" spans="1:42" x14ac:dyDescent="0.25">
      <c r="A363" s="15">
        <v>0.34200000000000003</v>
      </c>
      <c r="B363" s="6">
        <f t="shared" si="204"/>
        <v>2.4985716985133499</v>
      </c>
      <c r="C363" s="6">
        <f t="shared" si="177"/>
        <v>0.23736948632954244</v>
      </c>
      <c r="D363" s="6">
        <f t="shared" si="198"/>
        <v>1.249285849256675</v>
      </c>
      <c r="E363" s="6">
        <f t="shared" si="178"/>
        <v>0.94875918967881412</v>
      </c>
      <c r="F363" s="6">
        <f t="shared" si="179"/>
        <v>0.25018939359090658</v>
      </c>
      <c r="G363" s="6">
        <f t="shared" si="180"/>
        <v>0.46709469679545335</v>
      </c>
      <c r="H363" s="6">
        <f t="shared" si="181"/>
        <v>0.30222821670824607</v>
      </c>
      <c r="I363" s="6">
        <f t="shared" si="182"/>
        <v>0.46581961511996578</v>
      </c>
      <c r="J363" s="6">
        <f t="shared" si="199"/>
        <v>0.47338598955689387</v>
      </c>
      <c r="K363" s="9"/>
      <c r="L363" s="15">
        <f t="shared" si="200"/>
        <v>0.34200000000000003</v>
      </c>
      <c r="M363" s="6">
        <f t="shared" si="205"/>
        <v>0.33050297986372978</v>
      </c>
      <c r="N363" s="15">
        <f t="shared" si="183"/>
        <v>1.6467313630873264</v>
      </c>
      <c r="O363" s="15">
        <f t="shared" si="184"/>
        <v>1.2664634400032664</v>
      </c>
      <c r="P363" s="15">
        <f t="shared" si="201"/>
        <v>1.6467313630873264</v>
      </c>
      <c r="Q363" s="15">
        <f t="shared" si="202"/>
        <v>0.34200000000000003</v>
      </c>
      <c r="S363" s="28">
        <f t="shared" si="203"/>
        <v>0.34200000000000003</v>
      </c>
      <c r="T363" s="19">
        <f t="shared" si="185"/>
        <v>1.2664634400032664</v>
      </c>
      <c r="U363" s="19">
        <f t="shared" si="186"/>
        <v>1.7910497731023041</v>
      </c>
      <c r="V363" s="19">
        <f t="shared" si="187"/>
        <v>2.5329268800065328</v>
      </c>
      <c r="W363" s="19">
        <f t="shared" si="188"/>
        <v>3.1021892058978997</v>
      </c>
      <c r="X363" s="19">
        <f t="shared" si="189"/>
        <v>3.5820995462046081</v>
      </c>
      <c r="Y363" s="19">
        <f t="shared" si="190"/>
        <v>4.0049090437423258</v>
      </c>
      <c r="Z363" s="19">
        <f t="shared" si="191"/>
        <v>4.3871580480282315</v>
      </c>
      <c r="AA363" s="19">
        <f t="shared" si="192"/>
        <v>4.7386722853673584</v>
      </c>
      <c r="AB363" s="19">
        <f t="shared" si="193"/>
        <v>5.0658537600130655</v>
      </c>
      <c r="AC363" s="19">
        <f t="shared" si="194"/>
        <v>5.3731493193069104</v>
      </c>
      <c r="AD363" s="19">
        <f t="shared" si="195"/>
        <v>5.66379668573106</v>
      </c>
      <c r="AE363" s="19">
        <f t="shared" si="207"/>
        <v>1.6467313630873264</v>
      </c>
      <c r="AF363" s="19">
        <f t="shared" si="207"/>
        <v>2.3288298272632306</v>
      </c>
      <c r="AG363" s="19">
        <f t="shared" si="207"/>
        <v>3.2934627261746527</v>
      </c>
      <c r="AH363" s="19">
        <f t="shared" si="207"/>
        <v>4.0336515830017667</v>
      </c>
      <c r="AI363" s="19">
        <f t="shared" si="207"/>
        <v>4.6576596545264612</v>
      </c>
      <c r="AJ363" s="19">
        <f t="shared" si="207"/>
        <v>5.2074218017896756</v>
      </c>
      <c r="AK363" s="19">
        <f t="shared" si="207"/>
        <v>5.7044447745688034</v>
      </c>
      <c r="AL363" s="19">
        <f t="shared" si="207"/>
        <v>6.1615045687280166</v>
      </c>
      <c r="AM363" s="19">
        <f t="shared" si="207"/>
        <v>6.5869254523493055</v>
      </c>
      <c r="AN363" s="19">
        <f t="shared" si="207"/>
        <v>6.9864894817896905</v>
      </c>
      <c r="AO363" s="19">
        <f t="shared" si="207"/>
        <v>7.364406537088299</v>
      </c>
      <c r="AP363" s="43">
        <f t="shared" si="197"/>
        <v>0.34200000000000003</v>
      </c>
    </row>
    <row r="364" spans="1:42" x14ac:dyDescent="0.25">
      <c r="A364" s="15">
        <v>0.34300000000000003</v>
      </c>
      <c r="B364" s="6">
        <f t="shared" si="204"/>
        <v>2.5027862555543816</v>
      </c>
      <c r="C364" s="6">
        <f t="shared" si="177"/>
        <v>0.23831857780561216</v>
      </c>
      <c r="D364" s="6">
        <f t="shared" si="198"/>
        <v>1.2513931277771908</v>
      </c>
      <c r="E364" s="6">
        <f t="shared" si="178"/>
        <v>0.9494229826584144</v>
      </c>
      <c r="F364" s="6">
        <f t="shared" si="179"/>
        <v>0.25101412348194119</v>
      </c>
      <c r="G364" s="6">
        <f t="shared" si="180"/>
        <v>0.46850706174097062</v>
      </c>
      <c r="H364" s="6">
        <f t="shared" si="181"/>
        <v>0.30343663750714911</v>
      </c>
      <c r="I364" s="6">
        <f t="shared" si="182"/>
        <v>0.46724936101790154</v>
      </c>
      <c r="J364" s="6">
        <f t="shared" si="199"/>
        <v>0.47606147802138943</v>
      </c>
      <c r="K364" s="9"/>
      <c r="L364" s="15">
        <f t="shared" si="200"/>
        <v>0.34300000000000003</v>
      </c>
      <c r="M364" s="6">
        <f t="shared" si="205"/>
        <v>0.33101125072458237</v>
      </c>
      <c r="N364" s="15">
        <f t="shared" si="183"/>
        <v>1.649263823060469</v>
      </c>
      <c r="O364" s="15">
        <f t="shared" si="184"/>
        <v>1.2734826763111777</v>
      </c>
      <c r="P364" s="15">
        <f t="shared" si="201"/>
        <v>1.649263823060469</v>
      </c>
      <c r="Q364" s="15">
        <f t="shared" si="202"/>
        <v>0.34300000000000003</v>
      </c>
      <c r="S364" s="28">
        <f t="shared" si="203"/>
        <v>0.34300000000000003</v>
      </c>
      <c r="T364" s="19">
        <f t="shared" si="185"/>
        <v>1.2734826763111777</v>
      </c>
      <c r="U364" s="19">
        <f t="shared" si="186"/>
        <v>1.8009764722864536</v>
      </c>
      <c r="V364" s="19">
        <f t="shared" si="187"/>
        <v>2.5469653526223555</v>
      </c>
      <c r="W364" s="19">
        <f t="shared" si="188"/>
        <v>3.1193827532362999</v>
      </c>
      <c r="X364" s="19">
        <f t="shared" si="189"/>
        <v>3.6019529445729073</v>
      </c>
      <c r="Y364" s="19">
        <f t="shared" si="190"/>
        <v>4.027105817910277</v>
      </c>
      <c r="Z364" s="19">
        <f t="shared" si="191"/>
        <v>4.4114733958595007</v>
      </c>
      <c r="AA364" s="19">
        <f t="shared" si="192"/>
        <v>4.7649358627483664</v>
      </c>
      <c r="AB364" s="19">
        <f t="shared" si="193"/>
        <v>5.0939307052447109</v>
      </c>
      <c r="AC364" s="19">
        <f t="shared" si="194"/>
        <v>5.4029294168593625</v>
      </c>
      <c r="AD364" s="19">
        <f t="shared" si="195"/>
        <v>5.6951876648003097</v>
      </c>
      <c r="AE364" s="19">
        <f t="shared" si="207"/>
        <v>1.649263823060469</v>
      </c>
      <c r="AF364" s="19">
        <f t="shared" si="207"/>
        <v>2.3324112665034158</v>
      </c>
      <c r="AG364" s="19">
        <f t="shared" si="207"/>
        <v>3.2985276461209381</v>
      </c>
      <c r="AH364" s="19">
        <f t="shared" si="207"/>
        <v>4.0398548177299896</v>
      </c>
      <c r="AI364" s="19">
        <f t="shared" si="207"/>
        <v>4.6648225330068316</v>
      </c>
      <c r="AJ364" s="19">
        <f t="shared" si="207"/>
        <v>5.2154301433880166</v>
      </c>
      <c r="AK364" s="19">
        <f t="shared" si="207"/>
        <v>5.7132174732520395</v>
      </c>
      <c r="AL364" s="19">
        <f t="shared" si="207"/>
        <v>6.1709801662932353</v>
      </c>
      <c r="AM364" s="19">
        <f t="shared" si="207"/>
        <v>6.5970552922418761</v>
      </c>
      <c r="AN364" s="19">
        <f t="shared" si="207"/>
        <v>6.9972337995102487</v>
      </c>
      <c r="AO364" s="19">
        <f t="shared" si="207"/>
        <v>7.3757320423887895</v>
      </c>
      <c r="AP364" s="43">
        <f t="shared" si="197"/>
        <v>0.34300000000000003</v>
      </c>
    </row>
    <row r="365" spans="1:42" x14ac:dyDescent="0.25">
      <c r="A365" s="15">
        <v>0.34399999999999997</v>
      </c>
      <c r="B365" s="6">
        <f t="shared" si="204"/>
        <v>2.5069978773655146</v>
      </c>
      <c r="C365" s="6">
        <f t="shared" si="177"/>
        <v>0.23926833073688614</v>
      </c>
      <c r="D365" s="6">
        <f t="shared" si="198"/>
        <v>1.2534989386827573</v>
      </c>
      <c r="E365" s="6">
        <f t="shared" si="178"/>
        <v>0.9500821017154254</v>
      </c>
      <c r="F365" s="6">
        <f t="shared" si="179"/>
        <v>0.25183963607447613</v>
      </c>
      <c r="G365" s="6">
        <f t="shared" si="180"/>
        <v>0.46991981803723804</v>
      </c>
      <c r="H365" s="6">
        <f t="shared" si="181"/>
        <v>0.30464590049697526</v>
      </c>
      <c r="I365" s="6">
        <f t="shared" si="182"/>
        <v>0.468679691539171</v>
      </c>
      <c r="J365" s="6">
        <f t="shared" si="199"/>
        <v>0.47874397826197335</v>
      </c>
      <c r="K365" s="9"/>
      <c r="L365" s="15">
        <f t="shared" si="200"/>
        <v>0.34399999999999997</v>
      </c>
      <c r="M365" s="6">
        <f t="shared" si="205"/>
        <v>0.33151829444666908</v>
      </c>
      <c r="N365" s="15">
        <f t="shared" si="183"/>
        <v>1.6517901688137238</v>
      </c>
      <c r="O365" s="15">
        <f t="shared" si="184"/>
        <v>1.2805162875996954</v>
      </c>
      <c r="P365" s="15">
        <f t="shared" si="201"/>
        <v>1.6517901688137238</v>
      </c>
      <c r="Q365" s="15">
        <f t="shared" si="202"/>
        <v>0.34399999999999997</v>
      </c>
      <c r="S365" s="28">
        <f t="shared" si="203"/>
        <v>0.34399999999999997</v>
      </c>
      <c r="T365" s="19">
        <f t="shared" si="185"/>
        <v>1.2805162875996954</v>
      </c>
      <c r="U365" s="19">
        <f t="shared" si="186"/>
        <v>1.8109235007631359</v>
      </c>
      <c r="V365" s="19">
        <f t="shared" si="187"/>
        <v>2.5610325751993908</v>
      </c>
      <c r="W365" s="19">
        <f t="shared" si="188"/>
        <v>3.1366115119422475</v>
      </c>
      <c r="X365" s="19">
        <f t="shared" si="189"/>
        <v>3.6218470015262718</v>
      </c>
      <c r="Y365" s="19">
        <f t="shared" si="190"/>
        <v>4.0493480497582635</v>
      </c>
      <c r="Z365" s="19">
        <f t="shared" si="191"/>
        <v>4.4358385400843066</v>
      </c>
      <c r="AA365" s="19">
        <f t="shared" si="192"/>
        <v>4.7912532263817456</v>
      </c>
      <c r="AB365" s="19">
        <f t="shared" si="193"/>
        <v>5.1220651503987815</v>
      </c>
      <c r="AC365" s="19">
        <f t="shared" si="194"/>
        <v>5.4327705022894071</v>
      </c>
      <c r="AD365" s="19">
        <f t="shared" si="195"/>
        <v>5.7266429307371798</v>
      </c>
      <c r="AE365" s="19">
        <f t="shared" si="207"/>
        <v>1.6517901688137238</v>
      </c>
      <c r="AF365" s="19">
        <f t="shared" si="207"/>
        <v>2.3359840589309124</v>
      </c>
      <c r="AG365" s="19">
        <f t="shared" si="207"/>
        <v>3.3035803376274475</v>
      </c>
      <c r="AH365" s="19">
        <f t="shared" si="207"/>
        <v>4.04604307573931</v>
      </c>
      <c r="AI365" s="19">
        <f t="shared" si="207"/>
        <v>4.6719681178618249</v>
      </c>
      <c r="AJ365" s="19">
        <f t="shared" si="207"/>
        <v>5.2234191501253937</v>
      </c>
      <c r="AK365" s="19">
        <f t="shared" si="207"/>
        <v>5.7219689916562855</v>
      </c>
      <c r="AL365" s="19">
        <f t="shared" si="207"/>
        <v>6.1804328865424463</v>
      </c>
      <c r="AM365" s="19">
        <f t="shared" si="207"/>
        <v>6.607160675254895</v>
      </c>
      <c r="AN365" s="19">
        <f t="shared" si="207"/>
        <v>7.0079521767927364</v>
      </c>
      <c r="AO365" s="19">
        <f t="shared" si="207"/>
        <v>7.3870302040666784</v>
      </c>
      <c r="AP365" s="43">
        <f t="shared" si="197"/>
        <v>0.34399999999999997</v>
      </c>
    </row>
    <row r="366" spans="1:42" x14ac:dyDescent="0.25">
      <c r="A366" s="15">
        <v>0.34499999999999997</v>
      </c>
      <c r="B366" s="6">
        <f t="shared" si="204"/>
        <v>2.5112065887083439</v>
      </c>
      <c r="C366" s="6">
        <f t="shared" si="177"/>
        <v>0.24021874045431013</v>
      </c>
      <c r="D366" s="6">
        <f t="shared" si="198"/>
        <v>1.255603294354172</v>
      </c>
      <c r="E366" s="6">
        <f t="shared" si="178"/>
        <v>0.95073655657074629</v>
      </c>
      <c r="F366" s="6">
        <f t="shared" si="179"/>
        <v>0.2526659344211668</v>
      </c>
      <c r="G366" s="6">
        <f t="shared" si="180"/>
        <v>0.47133296721058338</v>
      </c>
      <c r="H366" s="6">
        <f t="shared" si="181"/>
        <v>0.30585599973290006</v>
      </c>
      <c r="I366" s="6">
        <f t="shared" si="182"/>
        <v>0.47011060976293789</v>
      </c>
      <c r="J366" s="6">
        <f t="shared" si="199"/>
        <v>0.48143348653374823</v>
      </c>
      <c r="K366" s="9"/>
      <c r="L366" s="15">
        <f t="shared" si="200"/>
        <v>0.34499999999999997</v>
      </c>
      <c r="M366" s="6">
        <f t="shared" si="205"/>
        <v>0.3320241136410248</v>
      </c>
      <c r="N366" s="15">
        <f t="shared" si="183"/>
        <v>1.6543104133565736</v>
      </c>
      <c r="O366" s="15">
        <f t="shared" si="184"/>
        <v>1.2875642187669676</v>
      </c>
      <c r="P366" s="15">
        <f t="shared" si="201"/>
        <v>1.6543104133565736</v>
      </c>
      <c r="Q366" s="15">
        <f t="shared" si="202"/>
        <v>0.34499999999999997</v>
      </c>
      <c r="S366" s="28">
        <f t="shared" si="203"/>
        <v>0.34499999999999997</v>
      </c>
      <c r="T366" s="19">
        <f t="shared" si="185"/>
        <v>1.2875642187669676</v>
      </c>
      <c r="U366" s="19">
        <f t="shared" si="186"/>
        <v>1.820890780606564</v>
      </c>
      <c r="V366" s="19">
        <f t="shared" si="187"/>
        <v>2.5751284375339352</v>
      </c>
      <c r="W366" s="19">
        <f t="shared" si="188"/>
        <v>3.1538753470443228</v>
      </c>
      <c r="X366" s="19">
        <f t="shared" si="189"/>
        <v>3.6417815612131279</v>
      </c>
      <c r="Y366" s="19">
        <f t="shared" si="190"/>
        <v>4.0716355650389335</v>
      </c>
      <c r="Z366" s="19">
        <f t="shared" si="191"/>
        <v>4.4602532898242329</v>
      </c>
      <c r="AA366" s="19">
        <f t="shared" si="192"/>
        <v>4.8176241700952431</v>
      </c>
      <c r="AB366" s="19">
        <f t="shared" si="193"/>
        <v>5.1502568750678703</v>
      </c>
      <c r="AC366" s="19">
        <f t="shared" si="194"/>
        <v>5.4626723418196921</v>
      </c>
      <c r="AD366" s="19">
        <f t="shared" si="195"/>
        <v>5.7581622371186993</v>
      </c>
      <c r="AE366" s="19">
        <f t="shared" si="207"/>
        <v>1.6543104133565736</v>
      </c>
      <c r="AF366" s="19">
        <f t="shared" si="207"/>
        <v>2.3395482229439071</v>
      </c>
      <c r="AG366" s="19">
        <f t="shared" si="207"/>
        <v>3.3086208267131472</v>
      </c>
      <c r="AH366" s="19">
        <f t="shared" si="207"/>
        <v>4.0522163888963263</v>
      </c>
      <c r="AI366" s="19">
        <f t="shared" si="207"/>
        <v>4.6790964458878141</v>
      </c>
      <c r="AJ366" s="19">
        <f t="shared" si="207"/>
        <v>5.2313888631414098</v>
      </c>
      <c r="AK366" s="19">
        <f t="shared" si="207"/>
        <v>5.7306993748477124</v>
      </c>
      <c r="AL366" s="19">
        <f t="shared" si="207"/>
        <v>6.1898627781526763</v>
      </c>
      <c r="AM366" s="19">
        <f t="shared" si="207"/>
        <v>6.6172416534262943</v>
      </c>
      <c r="AN366" s="19">
        <f t="shared" si="207"/>
        <v>7.0186446688317208</v>
      </c>
      <c r="AO366" s="19">
        <f t="shared" si="207"/>
        <v>7.3983010803021489</v>
      </c>
      <c r="AP366" s="43">
        <f t="shared" si="197"/>
        <v>0.34499999999999997</v>
      </c>
    </row>
    <row r="367" spans="1:42" x14ac:dyDescent="0.25">
      <c r="A367" s="15">
        <v>0.34599999999999997</v>
      </c>
      <c r="B367" s="6">
        <f t="shared" si="204"/>
        <v>2.5154124142075238</v>
      </c>
      <c r="C367" s="6">
        <f t="shared" si="177"/>
        <v>0.24116980229850324</v>
      </c>
      <c r="D367" s="6">
        <f t="shared" si="198"/>
        <v>1.2577062071037619</v>
      </c>
      <c r="E367" s="6">
        <f t="shared" si="178"/>
        <v>0.95138635684983408</v>
      </c>
      <c r="F367" s="6">
        <f t="shared" si="179"/>
        <v>0.25349302159119491</v>
      </c>
      <c r="G367" s="6">
        <f t="shared" si="180"/>
        <v>0.47274651079559743</v>
      </c>
      <c r="H367" s="6">
        <f t="shared" si="181"/>
        <v>0.30706692928241547</v>
      </c>
      <c r="I367" s="6">
        <f t="shared" si="182"/>
        <v>0.47154211878429775</v>
      </c>
      <c r="J367" s="6">
        <f t="shared" si="199"/>
        <v>0.48412999910685206</v>
      </c>
      <c r="K367" s="9"/>
      <c r="L367" s="15">
        <f t="shared" si="200"/>
        <v>0.34599999999999997</v>
      </c>
      <c r="M367" s="6">
        <f t="shared" si="205"/>
        <v>0.33252871089757591</v>
      </c>
      <c r="N367" s="15">
        <f t="shared" si="183"/>
        <v>1.6568245695933286</v>
      </c>
      <c r="O367" s="15">
        <f t="shared" si="184"/>
        <v>1.2946264146104876</v>
      </c>
      <c r="P367" s="15">
        <f t="shared" si="201"/>
        <v>1.6568245695933286</v>
      </c>
      <c r="Q367" s="15">
        <f t="shared" si="202"/>
        <v>0.34599999999999997</v>
      </c>
      <c r="S367" s="28">
        <f t="shared" si="203"/>
        <v>0.34599999999999997</v>
      </c>
      <c r="T367" s="19">
        <f t="shared" si="185"/>
        <v>1.2946264146104876</v>
      </c>
      <c r="U367" s="19">
        <f t="shared" si="186"/>
        <v>1.8308782337486049</v>
      </c>
      <c r="V367" s="19">
        <f t="shared" si="187"/>
        <v>2.5892528292209751</v>
      </c>
      <c r="W367" s="19">
        <f t="shared" si="188"/>
        <v>3.1711741233245516</v>
      </c>
      <c r="X367" s="19">
        <f t="shared" si="189"/>
        <v>3.6617564674972098</v>
      </c>
      <c r="Y367" s="19">
        <f t="shared" si="190"/>
        <v>4.0939681891866302</v>
      </c>
      <c r="Z367" s="19">
        <f t="shared" si="191"/>
        <v>4.4847174538521912</v>
      </c>
      <c r="AA367" s="19">
        <f t="shared" si="192"/>
        <v>4.844048487339994</v>
      </c>
      <c r="AB367" s="19">
        <f t="shared" si="193"/>
        <v>5.1785056584419502</v>
      </c>
      <c r="AC367" s="19">
        <f t="shared" si="194"/>
        <v>5.492634701245815</v>
      </c>
      <c r="AD367" s="19">
        <f t="shared" si="195"/>
        <v>5.7897453370717553</v>
      </c>
      <c r="AE367" s="19">
        <f t="shared" si="207"/>
        <v>1.6568245695933286</v>
      </c>
      <c r="AF367" s="19">
        <f t="shared" si="207"/>
        <v>2.343103776791851</v>
      </c>
      <c r="AG367" s="19">
        <f t="shared" si="207"/>
        <v>3.3136491391866572</v>
      </c>
      <c r="AH367" s="19">
        <f t="shared" si="207"/>
        <v>4.0583747888100126</v>
      </c>
      <c r="AI367" s="19">
        <f t="shared" si="207"/>
        <v>4.686207553583702</v>
      </c>
      <c r="AJ367" s="19">
        <f t="shared" si="207"/>
        <v>5.2393393232430725</v>
      </c>
      <c r="AK367" s="19">
        <f t="shared" si="207"/>
        <v>5.7394086675281653</v>
      </c>
      <c r="AL367" s="19">
        <f t="shared" si="207"/>
        <v>6.1992698894074341</v>
      </c>
      <c r="AM367" s="19">
        <f t="shared" si="207"/>
        <v>6.6272982783733143</v>
      </c>
      <c r="AN367" s="19">
        <f t="shared" si="207"/>
        <v>7.0293113303755526</v>
      </c>
      <c r="AO367" s="19">
        <f t="shared" si="207"/>
        <v>7.4095447288050282</v>
      </c>
      <c r="AP367" s="43">
        <f t="shared" si="197"/>
        <v>0.34599999999999997</v>
      </c>
    </row>
    <row r="368" spans="1:42" x14ac:dyDescent="0.25">
      <c r="A368" s="15">
        <v>0.34699999999999998</v>
      </c>
      <c r="B368" s="6">
        <f t="shared" si="204"/>
        <v>2.5196153783524027</v>
      </c>
      <c r="C368" s="6">
        <f t="shared" si="177"/>
        <v>0.24212151161966239</v>
      </c>
      <c r="D368" s="6">
        <f t="shared" si="198"/>
        <v>1.2598076891762013</v>
      </c>
      <c r="E368" s="6">
        <f t="shared" si="178"/>
        <v>0.95203151208350234</v>
      </c>
      <c r="F368" s="6">
        <f t="shared" si="179"/>
        <v>0.25432090067038243</v>
      </c>
      <c r="G368" s="6">
        <f t="shared" si="180"/>
        <v>0.47416045033519116</v>
      </c>
      <c r="H368" s="6">
        <f t="shared" si="181"/>
        <v>0.30827868322520835</v>
      </c>
      <c r="I368" s="6">
        <f t="shared" si="182"/>
        <v>0.47297422171435122</v>
      </c>
      <c r="J368" s="6">
        <f t="shared" si="199"/>
        <v>0.48683351226659</v>
      </c>
      <c r="K368" s="9"/>
      <c r="L368" s="15">
        <f t="shared" si="200"/>
        <v>0.34699999999999998</v>
      </c>
      <c r="M368" s="6">
        <f t="shared" si="205"/>
        <v>0.33303208878532087</v>
      </c>
      <c r="N368" s="15">
        <f t="shared" si="183"/>
        <v>1.6593326503240258</v>
      </c>
      <c r="O368" s="15">
        <f t="shared" si="184"/>
        <v>1.3017028198272569</v>
      </c>
      <c r="P368" s="15">
        <f t="shared" si="201"/>
        <v>1.6593326503240258</v>
      </c>
      <c r="Q368" s="15">
        <f t="shared" si="202"/>
        <v>0.34699999999999998</v>
      </c>
      <c r="S368" s="28">
        <f t="shared" si="203"/>
        <v>0.34699999999999998</v>
      </c>
      <c r="T368" s="19">
        <f t="shared" si="185"/>
        <v>1.3017028198272569</v>
      </c>
      <c r="U368" s="19">
        <f t="shared" si="186"/>
        <v>1.8408857819790079</v>
      </c>
      <c r="V368" s="19">
        <f t="shared" si="187"/>
        <v>2.6034056396545138</v>
      </c>
      <c r="W368" s="19">
        <f t="shared" si="188"/>
        <v>3.1885077053188047</v>
      </c>
      <c r="X368" s="19">
        <f t="shared" si="189"/>
        <v>3.6817715639580157</v>
      </c>
      <c r="Y368" s="19">
        <f t="shared" si="190"/>
        <v>4.1163457473179195</v>
      </c>
      <c r="Z368" s="19">
        <f t="shared" si="191"/>
        <v>4.5092308405929709</v>
      </c>
      <c r="AA368" s="19">
        <f t="shared" si="192"/>
        <v>4.8705259711911246</v>
      </c>
      <c r="AB368" s="19">
        <f t="shared" si="193"/>
        <v>5.2068112793090275</v>
      </c>
      <c r="AC368" s="19">
        <f t="shared" si="194"/>
        <v>5.5226573459370236</v>
      </c>
      <c r="AD368" s="19">
        <f t="shared" si="195"/>
        <v>5.8213919832738146</v>
      </c>
      <c r="AE368" s="19">
        <f t="shared" si="207"/>
        <v>1.6593326503240258</v>
      </c>
      <c r="AF368" s="19">
        <f t="shared" si="207"/>
        <v>2.3466507385767299</v>
      </c>
      <c r="AG368" s="19">
        <f t="shared" si="207"/>
        <v>3.3186653006480515</v>
      </c>
      <c r="AH368" s="19">
        <f t="shared" si="207"/>
        <v>4.0645183068339268</v>
      </c>
      <c r="AI368" s="19">
        <f t="shared" si="207"/>
        <v>4.6933014771534598</v>
      </c>
      <c r="AJ368" s="19">
        <f t="shared" si="207"/>
        <v>5.2472705709076557</v>
      </c>
      <c r="AK368" s="19">
        <f t="shared" si="207"/>
        <v>5.7480969140382694</v>
      </c>
      <c r="AL368" s="19">
        <f t="shared" si="207"/>
        <v>6.2086542682000729</v>
      </c>
      <c r="AM368" s="19">
        <f t="shared" si="207"/>
        <v>6.6373306012961031</v>
      </c>
      <c r="AN368" s="19">
        <f t="shared" si="207"/>
        <v>7.0399522157301888</v>
      </c>
      <c r="AO368" s="19">
        <f t="shared" si="207"/>
        <v>7.4207612068188205</v>
      </c>
      <c r="AP368" s="43">
        <f t="shared" si="197"/>
        <v>0.34699999999999998</v>
      </c>
    </row>
    <row r="369" spans="1:42" x14ac:dyDescent="0.25">
      <c r="A369" s="15">
        <v>0.34799999999999998</v>
      </c>
      <c r="B369" s="6">
        <f t="shared" si="204"/>
        <v>2.5238155054986429</v>
      </c>
      <c r="C369" s="6">
        <f t="shared" si="177"/>
        <v>0.24307386377746845</v>
      </c>
      <c r="D369" s="6">
        <f t="shared" si="198"/>
        <v>1.2619077527493214</v>
      </c>
      <c r="E369" s="6">
        <f t="shared" si="178"/>
        <v>0.95267203170870918</v>
      </c>
      <c r="F369" s="6">
        <f t="shared" si="179"/>
        <v>0.25514957476130795</v>
      </c>
      <c r="G369" s="6">
        <f t="shared" si="180"/>
        <v>0.47557478738065395</v>
      </c>
      <c r="H369" s="6">
        <f t="shared" si="181"/>
        <v>0.30949125565304092</v>
      </c>
      <c r="I369" s="6">
        <f t="shared" si="182"/>
        <v>0.47440692168027793</v>
      </c>
      <c r="J369" s="6">
        <f t="shared" si="199"/>
        <v>0.48954402231357158</v>
      </c>
      <c r="K369" s="9"/>
      <c r="L369" s="15">
        <f t="shared" si="200"/>
        <v>0.34799999999999998</v>
      </c>
      <c r="M369" s="6">
        <f t="shared" si="205"/>
        <v>0.3335342498525094</v>
      </c>
      <c r="N369" s="15">
        <f t="shared" si="183"/>
        <v>1.6618346682453216</v>
      </c>
      <c r="O369" s="15">
        <f t="shared" si="184"/>
        <v>1.3087933790139503</v>
      </c>
      <c r="P369" s="15">
        <f t="shared" si="201"/>
        <v>1.6618346682453216</v>
      </c>
      <c r="Q369" s="15">
        <f t="shared" si="202"/>
        <v>0.34799999999999998</v>
      </c>
      <c r="S369" s="28">
        <f t="shared" si="203"/>
        <v>0.34799999999999998</v>
      </c>
      <c r="T369" s="19">
        <f t="shared" si="185"/>
        <v>1.3087933790139503</v>
      </c>
      <c r="U369" s="19">
        <f t="shared" si="186"/>
        <v>1.8509133469456398</v>
      </c>
      <c r="V369" s="19">
        <f t="shared" si="187"/>
        <v>2.6175867580279006</v>
      </c>
      <c r="W369" s="19">
        <f t="shared" si="188"/>
        <v>3.2058759573172084</v>
      </c>
      <c r="X369" s="19">
        <f t="shared" si="189"/>
        <v>3.7018266938912796</v>
      </c>
      <c r="Y369" s="19">
        <f t="shared" si="190"/>
        <v>4.1387680642321021</v>
      </c>
      <c r="Z369" s="19">
        <f t="shared" si="191"/>
        <v>4.5337932581238265</v>
      </c>
      <c r="AA369" s="19">
        <f t="shared" si="192"/>
        <v>4.8970564143483752</v>
      </c>
      <c r="AB369" s="19">
        <f t="shared" si="193"/>
        <v>5.2351735160558013</v>
      </c>
      <c r="AC369" s="19">
        <f t="shared" si="194"/>
        <v>5.5527400408369179</v>
      </c>
      <c r="AD369" s="19">
        <f t="shared" si="195"/>
        <v>5.8531019279536816</v>
      </c>
      <c r="AE369" s="19">
        <f t="shared" si="207"/>
        <v>1.6618346682453216</v>
      </c>
      <c r="AF369" s="19">
        <f t="shared" si="207"/>
        <v>2.3501891262543273</v>
      </c>
      <c r="AG369" s="19">
        <f t="shared" si="207"/>
        <v>3.3236693364906431</v>
      </c>
      <c r="AH369" s="19">
        <f t="shared" si="207"/>
        <v>4.070646974068401</v>
      </c>
      <c r="AI369" s="19">
        <f t="shared" si="207"/>
        <v>4.7003782525086546</v>
      </c>
      <c r="AJ369" s="19">
        <f t="shared" si="207"/>
        <v>5.2551826462855109</v>
      </c>
      <c r="AK369" s="19">
        <f t="shared" si="207"/>
        <v>5.756764158360534</v>
      </c>
      <c r="AL369" s="19">
        <f t="shared" si="207"/>
        <v>6.2180159620371303</v>
      </c>
      <c r="AM369" s="19">
        <f t="shared" si="207"/>
        <v>6.6473386729812862</v>
      </c>
      <c r="AN369" s="19">
        <f t="shared" si="207"/>
        <v>7.0505673787629801</v>
      </c>
      <c r="AO369" s="19">
        <f t="shared" si="207"/>
        <v>7.4319505711247027</v>
      </c>
      <c r="AP369" s="43">
        <f t="shared" si="197"/>
        <v>0.34799999999999998</v>
      </c>
    </row>
    <row r="370" spans="1:42" x14ac:dyDescent="0.25">
      <c r="A370" s="15">
        <v>0.34899999999999998</v>
      </c>
      <c r="B370" s="6">
        <f t="shared" si="204"/>
        <v>2.5280128198698195</v>
      </c>
      <c r="C370" s="6">
        <f t="shared" si="177"/>
        <v>0.24402685414099268</v>
      </c>
      <c r="D370" s="6">
        <f t="shared" si="198"/>
        <v>1.2640064099349098</v>
      </c>
      <c r="E370" s="6">
        <f t="shared" si="178"/>
        <v>0.95330792506933459</v>
      </c>
      <c r="F370" s="6">
        <f t="shared" si="179"/>
        <v>0.255979046983423</v>
      </c>
      <c r="G370" s="6">
        <f t="shared" si="180"/>
        <v>0.47698952349171148</v>
      </c>
      <c r="H370" s="6">
        <f t="shared" si="181"/>
        <v>0.31070464066963149</v>
      </c>
      <c r="I370" s="6">
        <f t="shared" si="182"/>
        <v>0.47584022182541025</v>
      </c>
      <c r="J370" s="6">
        <f t="shared" si="199"/>
        <v>0.49226152556384589</v>
      </c>
      <c r="K370" s="9"/>
      <c r="L370" s="15">
        <f t="shared" si="200"/>
        <v>0.34899999999999998</v>
      </c>
      <c r="M370" s="6">
        <f t="shared" si="205"/>
        <v>0.33403519662681841</v>
      </c>
      <c r="N370" s="15">
        <f t="shared" si="183"/>
        <v>1.6643306359513685</v>
      </c>
      <c r="O370" s="15">
        <f t="shared" si="184"/>
        <v>1.3158980366670763</v>
      </c>
      <c r="P370" s="15">
        <f t="shared" si="201"/>
        <v>1.6643306359513685</v>
      </c>
      <c r="Q370" s="15">
        <f t="shared" si="202"/>
        <v>0.34899999999999998</v>
      </c>
      <c r="S370" s="28">
        <f t="shared" si="203"/>
        <v>0.34899999999999998</v>
      </c>
      <c r="T370" s="19">
        <f t="shared" si="185"/>
        <v>1.3158980366670763</v>
      </c>
      <c r="U370" s="19">
        <f t="shared" si="186"/>
        <v>1.8609608501547072</v>
      </c>
      <c r="V370" s="19">
        <f t="shared" si="187"/>
        <v>2.6317960733341526</v>
      </c>
      <c r="W370" s="19">
        <f t="shared" si="188"/>
        <v>3.2232787433645251</v>
      </c>
      <c r="X370" s="19">
        <f t="shared" si="189"/>
        <v>3.7219217003094145</v>
      </c>
      <c r="Y370" s="19">
        <f t="shared" si="190"/>
        <v>4.1612349644117259</v>
      </c>
      <c r="Z370" s="19">
        <f t="shared" si="191"/>
        <v>4.5584045141750185</v>
      </c>
      <c r="AA370" s="19">
        <f t="shared" si="192"/>
        <v>4.9236396091366945</v>
      </c>
      <c r="AB370" s="19">
        <f t="shared" si="193"/>
        <v>5.2635921466683051</v>
      </c>
      <c r="AC370" s="19">
        <f t="shared" si="194"/>
        <v>5.5828825504641229</v>
      </c>
      <c r="AD370" s="19">
        <f t="shared" si="195"/>
        <v>5.8848749228921866</v>
      </c>
      <c r="AE370" s="19">
        <f t="shared" si="207"/>
        <v>1.6643306359513685</v>
      </c>
      <c r="AF370" s="19">
        <f t="shared" si="207"/>
        <v>2.3537189576354631</v>
      </c>
      <c r="AG370" s="19">
        <f t="shared" si="207"/>
        <v>3.3286612719027371</v>
      </c>
      <c r="AH370" s="19">
        <f t="shared" si="207"/>
        <v>4.0767608213626803</v>
      </c>
      <c r="AI370" s="19">
        <f t="shared" si="207"/>
        <v>4.7074379152709263</v>
      </c>
      <c r="AJ370" s="19">
        <f t="shared" si="207"/>
        <v>5.2630755892028445</v>
      </c>
      <c r="AK370" s="19">
        <f t="shared" si="207"/>
        <v>5.7654104441223817</v>
      </c>
      <c r="AL370" s="19">
        <f t="shared" si="207"/>
        <v>6.2273550180416111</v>
      </c>
      <c r="AM370" s="19">
        <f t="shared" si="207"/>
        <v>6.6573225438054742</v>
      </c>
      <c r="AN370" s="19">
        <f t="shared" si="207"/>
        <v>7.0611568729063912</v>
      </c>
      <c r="AO370" s="19">
        <f t="shared" si="207"/>
        <v>7.4431128780454303</v>
      </c>
      <c r="AP370" s="43">
        <f t="shared" si="197"/>
        <v>0.34899999999999998</v>
      </c>
    </row>
    <row r="371" spans="1:42" x14ac:dyDescent="0.25">
      <c r="A371" s="15">
        <v>0.35</v>
      </c>
      <c r="B371" s="6">
        <f t="shared" si="204"/>
        <v>2.532207345558998</v>
      </c>
      <c r="C371" s="6">
        <f t="shared" si="177"/>
        <v>0.24498047808860379</v>
      </c>
      <c r="D371" s="6">
        <f t="shared" si="198"/>
        <v>1.266103672779499</v>
      </c>
      <c r="E371" s="6">
        <f t="shared" si="178"/>
        <v>0.95393920141694566</v>
      </c>
      <c r="F371" s="6">
        <f t="shared" si="179"/>
        <v>0.25680932047316951</v>
      </c>
      <c r="G371" s="6">
        <f t="shared" si="180"/>
        <v>0.47840466023658473</v>
      </c>
      <c r="H371" s="6">
        <f t="shared" si="181"/>
        <v>0.31191883239053642</v>
      </c>
      <c r="I371" s="6">
        <f t="shared" si="182"/>
        <v>0.47727412530930846</v>
      </c>
      <c r="J371" s="6">
        <f t="shared" si="199"/>
        <v>0.49498601834903916</v>
      </c>
      <c r="K371" s="9"/>
      <c r="L371" s="15">
        <f t="shared" si="200"/>
        <v>0.35</v>
      </c>
      <c r="M371" s="6">
        <f t="shared" si="205"/>
        <v>0.33453493161552622</v>
      </c>
      <c r="N371" s="15">
        <f t="shared" si="183"/>
        <v>1.6668205659346822</v>
      </c>
      <c r="O371" s="15">
        <f t="shared" si="184"/>
        <v>1.3230167371831298</v>
      </c>
      <c r="P371" s="15">
        <f t="shared" si="201"/>
        <v>1.6668205659346822</v>
      </c>
      <c r="Q371" s="15">
        <f t="shared" si="202"/>
        <v>0.35</v>
      </c>
      <c r="S371" s="28">
        <f t="shared" si="203"/>
        <v>0.35</v>
      </c>
      <c r="T371" s="19">
        <f t="shared" si="185"/>
        <v>1.3230167371831298</v>
      </c>
      <c r="U371" s="19">
        <f t="shared" si="186"/>
        <v>1.8710282129709832</v>
      </c>
      <c r="V371" s="19">
        <f t="shared" si="187"/>
        <v>2.6460334743662597</v>
      </c>
      <c r="W371" s="19">
        <f t="shared" si="188"/>
        <v>3.2407159272605437</v>
      </c>
      <c r="X371" s="19">
        <f t="shared" si="189"/>
        <v>3.7420564259419664</v>
      </c>
      <c r="Y371" s="19">
        <f t="shared" si="190"/>
        <v>4.1837462720230709</v>
      </c>
      <c r="Z371" s="19">
        <f t="shared" si="191"/>
        <v>4.5830644161303624</v>
      </c>
      <c r="AA371" s="19">
        <f t="shared" si="192"/>
        <v>4.9502753475068157</v>
      </c>
      <c r="AB371" s="19">
        <f t="shared" si="193"/>
        <v>5.2920669487325194</v>
      </c>
      <c r="AC371" s="19">
        <f t="shared" si="194"/>
        <v>5.6130846389129481</v>
      </c>
      <c r="AD371" s="19">
        <f t="shared" si="195"/>
        <v>5.9167107194229036</v>
      </c>
      <c r="AE371" s="19">
        <f t="shared" si="207"/>
        <v>1.6668205659346822</v>
      </c>
      <c r="AF371" s="19">
        <f t="shared" si="207"/>
        <v>2.3572402503872256</v>
      </c>
      <c r="AG371" s="19">
        <f t="shared" si="207"/>
        <v>3.3336411318693644</v>
      </c>
      <c r="AH371" s="19">
        <f t="shared" si="207"/>
        <v>4.0828598793170556</v>
      </c>
      <c r="AI371" s="19">
        <f t="shared" si="207"/>
        <v>4.7144805007744512</v>
      </c>
      <c r="AJ371" s="19">
        <f t="shared" si="207"/>
        <v>5.2709494391644602</v>
      </c>
      <c r="AK371" s="19">
        <f t="shared" si="207"/>
        <v>5.7740358145991593</v>
      </c>
      <c r="AL371" s="19">
        <f t="shared" si="207"/>
        <v>6.2366714829562255</v>
      </c>
      <c r="AM371" s="19">
        <f t="shared" si="207"/>
        <v>6.6672822637387288</v>
      </c>
      <c r="AN371" s="19">
        <f t="shared" si="207"/>
        <v>7.0717207511616751</v>
      </c>
      <c r="AO371" s="19">
        <f t="shared" si="207"/>
        <v>7.4542481834492396</v>
      </c>
      <c r="AP371" s="43">
        <f t="shared" si="197"/>
        <v>0.35</v>
      </c>
    </row>
    <row r="372" spans="1:42" x14ac:dyDescent="0.25">
      <c r="A372" s="15">
        <v>0.35099999999999998</v>
      </c>
      <c r="B372" s="6">
        <f t="shared" si="204"/>
        <v>2.5363991065302982</v>
      </c>
      <c r="C372" s="6">
        <f t="shared" si="177"/>
        <v>0.24593473100787655</v>
      </c>
      <c r="D372" s="6">
        <f t="shared" si="198"/>
        <v>1.2681995532651491</v>
      </c>
      <c r="E372" s="6">
        <f t="shared" si="178"/>
        <v>0.95456586991155301</v>
      </c>
      <c r="F372" s="6">
        <f t="shared" si="179"/>
        <v>0.25764039838409902</v>
      </c>
      <c r="G372" s="6">
        <f t="shared" si="180"/>
        <v>0.47982019919204949</v>
      </c>
      <c r="H372" s="6">
        <f t="shared" si="181"/>
        <v>0.31313382494303343</v>
      </c>
      <c r="I372" s="6">
        <f t="shared" si="182"/>
        <v>0.47870863530783614</v>
      </c>
      <c r="J372" s="6">
        <f t="shared" si="199"/>
        <v>0.49771749701649493</v>
      </c>
      <c r="K372" s="9"/>
      <c r="L372" s="15">
        <f t="shared" si="200"/>
        <v>0.35099999999999998</v>
      </c>
      <c r="M372" s="6">
        <f t="shared" si="205"/>
        <v>0.33503345730568423</v>
      </c>
      <c r="N372" s="15">
        <f t="shared" si="183"/>
        <v>1.6693044705869986</v>
      </c>
      <c r="O372" s="15">
        <f t="shared" si="184"/>
        <v>1.3301494248587522</v>
      </c>
      <c r="P372" s="15">
        <f t="shared" si="201"/>
        <v>1.6693044705869986</v>
      </c>
      <c r="Q372" s="15">
        <f t="shared" si="202"/>
        <v>0.35099999999999998</v>
      </c>
      <c r="S372" s="28">
        <f t="shared" si="203"/>
        <v>0.35099999999999998</v>
      </c>
      <c r="T372" s="19">
        <f t="shared" si="185"/>
        <v>1.3301494248587522</v>
      </c>
      <c r="U372" s="19">
        <f t="shared" si="186"/>
        <v>1.8811153566180194</v>
      </c>
      <c r="V372" s="19">
        <f t="shared" si="187"/>
        <v>2.6602988497175044</v>
      </c>
      <c r="W372" s="19">
        <f t="shared" si="188"/>
        <v>3.2581873725604567</v>
      </c>
      <c r="X372" s="19">
        <f t="shared" si="189"/>
        <v>3.7622307132360389</v>
      </c>
      <c r="Y372" s="19">
        <f t="shared" si="190"/>
        <v>4.2063018109166492</v>
      </c>
      <c r="Z372" s="19">
        <f t="shared" si="191"/>
        <v>4.6077727710277587</v>
      </c>
      <c r="AA372" s="19">
        <f t="shared" si="192"/>
        <v>4.9769634210358609</v>
      </c>
      <c r="AB372" s="19">
        <f t="shared" si="193"/>
        <v>5.3205976994350088</v>
      </c>
      <c r="AC372" s="19">
        <f t="shared" si="194"/>
        <v>5.6433460698540578</v>
      </c>
      <c r="AD372" s="19">
        <f t="shared" si="195"/>
        <v>5.9486090684328374</v>
      </c>
      <c r="AE372" s="19">
        <f t="shared" ref="AE372:AO381" si="208">$M372*AE$21^0.5/RMannings_n*(Diameter/1000)^(2/3)</f>
        <v>1.6693044705869986</v>
      </c>
      <c r="AF372" s="19">
        <f t="shared" si="208"/>
        <v>2.3607530220341726</v>
      </c>
      <c r="AG372" s="19">
        <f t="shared" si="208"/>
        <v>3.3386089411739972</v>
      </c>
      <c r="AH372" s="19">
        <f t="shared" si="208"/>
        <v>4.0889441782849563</v>
      </c>
      <c r="AI372" s="19">
        <f t="shared" si="208"/>
        <v>4.7215060440683452</v>
      </c>
      <c r="AJ372" s="19">
        <f t="shared" si="208"/>
        <v>5.2788042353564686</v>
      </c>
      <c r="AK372" s="19">
        <f t="shared" si="208"/>
        <v>5.7826403127170964</v>
      </c>
      <c r="AL372" s="19">
        <f t="shared" si="208"/>
        <v>6.2459654031466085</v>
      </c>
      <c r="AM372" s="19">
        <f t="shared" si="208"/>
        <v>6.6772178823479944</v>
      </c>
      <c r="AN372" s="19">
        <f t="shared" si="208"/>
        <v>7.0822590661025187</v>
      </c>
      <c r="AO372" s="19">
        <f t="shared" si="208"/>
        <v>7.4653565427536543</v>
      </c>
      <c r="AP372" s="43">
        <f t="shared" si="197"/>
        <v>0.35099999999999998</v>
      </c>
    </row>
    <row r="373" spans="1:42" x14ac:dyDescent="0.25">
      <c r="A373" s="15">
        <v>0.35199999999999998</v>
      </c>
      <c r="B373" s="6">
        <f t="shared" si="204"/>
        <v>2.5405881266204342</v>
      </c>
      <c r="C373" s="6">
        <f t="shared" si="177"/>
        <v>0.2468896082955</v>
      </c>
      <c r="D373" s="6">
        <f t="shared" si="198"/>
        <v>1.2702940633102171</v>
      </c>
      <c r="E373" s="6">
        <f t="shared" si="178"/>
        <v>0.95518793962235515</v>
      </c>
      <c r="F373" s="6">
        <f t="shared" si="179"/>
        <v>0.25847228388699162</v>
      </c>
      <c r="G373" s="6">
        <f t="shared" si="180"/>
        <v>0.48123614194349579</v>
      </c>
      <c r="H373" s="6">
        <f t="shared" si="181"/>
        <v>0.31434961246600507</v>
      </c>
      <c r="I373" s="6">
        <f t="shared" si="182"/>
        <v>0.48014375501323586</v>
      </c>
      <c r="J373" s="6">
        <f t="shared" si="199"/>
        <v>0.50045595792941233</v>
      </c>
      <c r="K373" s="9"/>
      <c r="L373" s="15">
        <f t="shared" si="200"/>
        <v>0.35199999999999998</v>
      </c>
      <c r="M373" s="6">
        <f t="shared" si="205"/>
        <v>0.33553077616428678</v>
      </c>
      <c r="N373" s="15">
        <f t="shared" si="183"/>
        <v>1.6717823622001189</v>
      </c>
      <c r="O373" s="15">
        <f t="shared" si="184"/>
        <v>1.3372960438908783</v>
      </c>
      <c r="P373" s="15">
        <f t="shared" si="201"/>
        <v>1.6717823622001189</v>
      </c>
      <c r="Q373" s="15">
        <f t="shared" si="202"/>
        <v>0.35199999999999998</v>
      </c>
      <c r="S373" s="28">
        <f t="shared" si="203"/>
        <v>0.35199999999999998</v>
      </c>
      <c r="T373" s="19">
        <f t="shared" si="185"/>
        <v>1.3372960438908783</v>
      </c>
      <c r="U373" s="19">
        <f t="shared" si="186"/>
        <v>1.891222202178366</v>
      </c>
      <c r="V373" s="19">
        <f t="shared" si="187"/>
        <v>2.6745920877817566</v>
      </c>
      <c r="W373" s="19">
        <f t="shared" si="188"/>
        <v>3.2756929425752292</v>
      </c>
      <c r="X373" s="19">
        <f t="shared" si="189"/>
        <v>3.782444404356732</v>
      </c>
      <c r="Y373" s="19">
        <f t="shared" si="190"/>
        <v>4.2289014046276767</v>
      </c>
      <c r="Z373" s="19">
        <f t="shared" si="191"/>
        <v>4.6325293855597218</v>
      </c>
      <c r="AA373" s="19">
        <f t="shared" si="192"/>
        <v>5.0037036209278742</v>
      </c>
      <c r="AB373" s="19">
        <f t="shared" si="193"/>
        <v>5.3491841755635132</v>
      </c>
      <c r="AC373" s="19">
        <f t="shared" si="194"/>
        <v>5.6736666065350985</v>
      </c>
      <c r="AD373" s="19">
        <f t="shared" si="195"/>
        <v>5.9805697203630928</v>
      </c>
      <c r="AE373" s="19">
        <f t="shared" si="208"/>
        <v>1.6717823622001189</v>
      </c>
      <c r="AF373" s="19">
        <f t="shared" si="208"/>
        <v>2.364257289959538</v>
      </c>
      <c r="AG373" s="19">
        <f t="shared" si="208"/>
        <v>3.3435647244002378</v>
      </c>
      <c r="AH373" s="19">
        <f t="shared" si="208"/>
        <v>4.0950137483750231</v>
      </c>
      <c r="AI373" s="19">
        <f t="shared" si="208"/>
        <v>4.728514579919076</v>
      </c>
      <c r="AJ373" s="19">
        <f t="shared" si="208"/>
        <v>5.286640016648958</v>
      </c>
      <c r="AK373" s="19">
        <f t="shared" si="208"/>
        <v>5.7912239810562429</v>
      </c>
      <c r="AL373" s="19">
        <f t="shared" si="208"/>
        <v>6.2552368246044638</v>
      </c>
      <c r="AM373" s="19">
        <f t="shared" si="208"/>
        <v>6.6871294488004756</v>
      </c>
      <c r="AN373" s="19">
        <f t="shared" si="208"/>
        <v>7.0927718698786144</v>
      </c>
      <c r="AO373" s="19">
        <f t="shared" si="208"/>
        <v>7.4764380109292814</v>
      </c>
      <c r="AP373" s="43">
        <f t="shared" si="197"/>
        <v>0.35199999999999998</v>
      </c>
    </row>
    <row r="374" spans="1:42" x14ac:dyDescent="0.25">
      <c r="A374" s="15">
        <v>0.35299999999999998</v>
      </c>
      <c r="B374" s="6">
        <f t="shared" si="204"/>
        <v>2.544774429540241</v>
      </c>
      <c r="C374" s="6">
        <f t="shared" si="177"/>
        <v>0.24784510535718735</v>
      </c>
      <c r="D374" s="6">
        <f t="shared" si="198"/>
        <v>1.2723872147701205</v>
      </c>
      <c r="E374" s="6">
        <f t="shared" si="178"/>
        <v>0.95580541952847287</v>
      </c>
      <c r="F374" s="6">
        <f t="shared" si="179"/>
        <v>0.25930498016997716</v>
      </c>
      <c r="G374" s="6">
        <f t="shared" si="180"/>
        <v>0.48265249008498856</v>
      </c>
      <c r="H374" s="6">
        <f t="shared" si="181"/>
        <v>0.31556618910982365</v>
      </c>
      <c r="I374" s="6">
        <f t="shared" si="182"/>
        <v>0.48157948763420605</v>
      </c>
      <c r="J374" s="6">
        <f t="shared" si="199"/>
        <v>0.50320139746698855</v>
      </c>
      <c r="K374" s="9"/>
      <c r="L374" s="15">
        <f t="shared" si="200"/>
        <v>0.35299999999999998</v>
      </c>
      <c r="M374" s="6">
        <f t="shared" si="205"/>
        <v>0.33602689063843805</v>
      </c>
      <c r="N374" s="15">
        <f t="shared" si="183"/>
        <v>1.6742542529667417</v>
      </c>
      <c r="O374" s="15">
        <f t="shared" si="184"/>
        <v>1.3444565383768861</v>
      </c>
      <c r="P374" s="15">
        <f t="shared" si="201"/>
        <v>1.6742542529667417</v>
      </c>
      <c r="Q374" s="15">
        <f t="shared" si="202"/>
        <v>0.35299999999999998</v>
      </c>
      <c r="S374" s="28">
        <f t="shared" si="203"/>
        <v>0.35299999999999998</v>
      </c>
      <c r="T374" s="19">
        <f t="shared" si="185"/>
        <v>1.3444565383768861</v>
      </c>
      <c r="U374" s="19">
        <f t="shared" si="186"/>
        <v>1.9013486705937757</v>
      </c>
      <c r="V374" s="19">
        <f t="shared" si="187"/>
        <v>2.6889130767537721</v>
      </c>
      <c r="W374" s="19">
        <f t="shared" si="188"/>
        <v>3.2932325003719609</v>
      </c>
      <c r="X374" s="19">
        <f t="shared" si="189"/>
        <v>3.8026973411875513</v>
      </c>
      <c r="Y374" s="19">
        <f t="shared" si="190"/>
        <v>4.2515448763765376</v>
      </c>
      <c r="Z374" s="19">
        <f t="shared" si="191"/>
        <v>4.6573340660738856</v>
      </c>
      <c r="AA374" s="19">
        <f t="shared" si="192"/>
        <v>5.0304957380143991</v>
      </c>
      <c r="AB374" s="19">
        <f t="shared" si="193"/>
        <v>5.3778261535075442</v>
      </c>
      <c r="AC374" s="19">
        <f t="shared" si="194"/>
        <v>5.7040460117813279</v>
      </c>
      <c r="AD374" s="19">
        <f t="shared" si="195"/>
        <v>6.0125924252095437</v>
      </c>
      <c r="AE374" s="19">
        <f t="shared" si="208"/>
        <v>1.6742542529667417</v>
      </c>
      <c r="AF374" s="19">
        <f t="shared" si="208"/>
        <v>2.3677530714064008</v>
      </c>
      <c r="AG374" s="19">
        <f t="shared" si="208"/>
        <v>3.3485085059334834</v>
      </c>
      <c r="AH374" s="19">
        <f t="shared" si="208"/>
        <v>4.1010686194531463</v>
      </c>
      <c r="AI374" s="19">
        <f t="shared" si="208"/>
        <v>4.7355061428128016</v>
      </c>
      <c r="AJ374" s="19">
        <f t="shared" si="208"/>
        <v>5.2944568215986259</v>
      </c>
      <c r="AK374" s="19">
        <f t="shared" si="208"/>
        <v>5.7997868618533452</v>
      </c>
      <c r="AL374" s="19">
        <f t="shared" si="208"/>
        <v>6.2644857929506967</v>
      </c>
      <c r="AM374" s="19">
        <f t="shared" si="208"/>
        <v>6.6970170118669667</v>
      </c>
      <c r="AN374" s="19">
        <f t="shared" si="208"/>
        <v>7.1032592142192037</v>
      </c>
      <c r="AO374" s="19">
        <f t="shared" si="208"/>
        <v>7.4874926425035273</v>
      </c>
      <c r="AP374" s="43">
        <f t="shared" si="197"/>
        <v>0.35299999999999998</v>
      </c>
    </row>
    <row r="375" spans="1:42" x14ac:dyDescent="0.25">
      <c r="A375" s="15">
        <v>0.35399999999999998</v>
      </c>
      <c r="B375" s="6">
        <f t="shared" si="204"/>
        <v>2.5489580388761799</v>
      </c>
      <c r="C375" s="6">
        <f t="shared" si="177"/>
        <v>0.24880121760758631</v>
      </c>
      <c r="D375" s="6">
        <f t="shared" si="198"/>
        <v>1.2744790194380899</v>
      </c>
      <c r="E375" s="6">
        <f t="shared" si="178"/>
        <v>0.95641831851967363</v>
      </c>
      <c r="F375" s="6">
        <f t="shared" si="179"/>
        <v>0.26013849043865678</v>
      </c>
      <c r="G375" s="6">
        <f t="shared" si="180"/>
        <v>0.48406924521932837</v>
      </c>
      <c r="H375" s="6">
        <f t="shared" si="181"/>
        <v>0.31678354903623734</v>
      </c>
      <c r="I375" s="6">
        <f t="shared" si="182"/>
        <v>0.48301583639597784</v>
      </c>
      <c r="J375" s="6">
        <f t="shared" si="199"/>
        <v>0.50595381202456124</v>
      </c>
      <c r="K375" s="9"/>
      <c r="L375" s="15">
        <f t="shared" si="200"/>
        <v>0.35399999999999998</v>
      </c>
      <c r="M375" s="6">
        <f t="shared" si="205"/>
        <v>0.33652180315551794</v>
      </c>
      <c r="N375" s="15">
        <f t="shared" si="183"/>
        <v>1.6767201549812893</v>
      </c>
      <c r="O375" s="15">
        <f t="shared" si="184"/>
        <v>1.3516308523147431</v>
      </c>
      <c r="P375" s="15">
        <f t="shared" si="201"/>
        <v>1.6767201549812893</v>
      </c>
      <c r="Q375" s="15">
        <f t="shared" si="202"/>
        <v>0.35399999999999998</v>
      </c>
      <c r="S375" s="28">
        <f t="shared" si="203"/>
        <v>0.35399999999999998</v>
      </c>
      <c r="T375" s="19">
        <f t="shared" si="185"/>
        <v>1.3516308523147431</v>
      </c>
      <c r="U375" s="19">
        <f t="shared" si="186"/>
        <v>1.9114946826654156</v>
      </c>
      <c r="V375" s="19">
        <f t="shared" si="187"/>
        <v>2.7032617046294862</v>
      </c>
      <c r="W375" s="19">
        <f t="shared" si="188"/>
        <v>3.3108059087742472</v>
      </c>
      <c r="X375" s="19">
        <f t="shared" si="189"/>
        <v>3.8229893653308311</v>
      </c>
      <c r="Y375" s="19">
        <f t="shared" si="190"/>
        <v>4.2742320490692576</v>
      </c>
      <c r="Z375" s="19">
        <f t="shared" si="191"/>
        <v>4.6821866185735219</v>
      </c>
      <c r="AA375" s="19">
        <f t="shared" si="192"/>
        <v>5.0573395627550166</v>
      </c>
      <c r="AB375" s="19">
        <f t="shared" si="193"/>
        <v>5.4065234092589725</v>
      </c>
      <c r="AC375" s="19">
        <f t="shared" si="194"/>
        <v>5.7344840479962453</v>
      </c>
      <c r="AD375" s="19">
        <f t="shared" si="195"/>
        <v>6.0446769325234886</v>
      </c>
      <c r="AE375" s="19">
        <f t="shared" si="208"/>
        <v>1.6767201549812893</v>
      </c>
      <c r="AF375" s="19">
        <f t="shared" si="208"/>
        <v>2.3712403834788573</v>
      </c>
      <c r="AG375" s="19">
        <f t="shared" si="208"/>
        <v>3.3534403099625787</v>
      </c>
      <c r="AH375" s="19">
        <f t="shared" si="208"/>
        <v>4.1071088211444886</v>
      </c>
      <c r="AI375" s="19">
        <f t="shared" si="208"/>
        <v>4.7424807669577147</v>
      </c>
      <c r="AJ375" s="19">
        <f t="shared" si="208"/>
        <v>5.3022546884513932</v>
      </c>
      <c r="AK375" s="19">
        <f t="shared" si="208"/>
        <v>5.8083289970047112</v>
      </c>
      <c r="AL375" s="19">
        <f t="shared" si="208"/>
        <v>6.2737123534384889</v>
      </c>
      <c r="AM375" s="19">
        <f t="shared" si="208"/>
        <v>6.7068806199251574</v>
      </c>
      <c r="AN375" s="19">
        <f t="shared" si="208"/>
        <v>7.1137211504365707</v>
      </c>
      <c r="AO375" s="19">
        <f t="shared" si="208"/>
        <v>7.4985204915642907</v>
      </c>
      <c r="AP375" s="43">
        <f t="shared" si="197"/>
        <v>0.35399999999999998</v>
      </c>
    </row>
    <row r="376" spans="1:42" x14ac:dyDescent="0.25">
      <c r="A376" s="15">
        <v>0.35499999999999998</v>
      </c>
      <c r="B376" s="6">
        <f t="shared" si="204"/>
        <v>2.5531389780918281</v>
      </c>
      <c r="C376" s="6">
        <f t="shared" si="177"/>
        <v>0.24975794047018976</v>
      </c>
      <c r="D376" s="6">
        <f t="shared" si="198"/>
        <v>1.2765694890459141</v>
      </c>
      <c r="E376" s="6">
        <f t="shared" si="178"/>
        <v>0.95702664539708604</v>
      </c>
      <c r="F376" s="6">
        <f t="shared" si="179"/>
        <v>0.2609728179162254</v>
      </c>
      <c r="G376" s="6">
        <f t="shared" si="180"/>
        <v>0.48548640895811268</v>
      </c>
      <c r="H376" s="6">
        <f t="shared" si="181"/>
        <v>0.31800168641825627</v>
      </c>
      <c r="I376" s="6">
        <f t="shared" si="182"/>
        <v>0.48445280454039291</v>
      </c>
      <c r="J376" s="6">
        <f t="shared" si="199"/>
        <v>0.50871319801375181</v>
      </c>
      <c r="K376" s="9"/>
      <c r="L376" s="15">
        <f t="shared" si="200"/>
        <v>0.35499999999999998</v>
      </c>
      <c r="M376" s="6">
        <f t="shared" si="205"/>
        <v>0.33701551612334474</v>
      </c>
      <c r="N376" s="15">
        <f t="shared" si="183"/>
        <v>1.6791800802407182</v>
      </c>
      <c r="O376" s="15">
        <f t="shared" si="184"/>
        <v>1.358818929603147</v>
      </c>
      <c r="P376" s="15">
        <f t="shared" si="201"/>
        <v>1.6791800802407182</v>
      </c>
      <c r="Q376" s="15">
        <f t="shared" si="202"/>
        <v>0.35499999999999998</v>
      </c>
      <c r="S376" s="28">
        <f t="shared" si="203"/>
        <v>0.35499999999999998</v>
      </c>
      <c r="T376" s="19">
        <f t="shared" si="185"/>
        <v>1.358818929603147</v>
      </c>
      <c r="U376" s="19">
        <f t="shared" si="186"/>
        <v>1.9216601590540625</v>
      </c>
      <c r="V376" s="19">
        <f t="shared" si="187"/>
        <v>2.717637859206294</v>
      </c>
      <c r="W376" s="19">
        <f t="shared" si="188"/>
        <v>3.3284130303625257</v>
      </c>
      <c r="X376" s="19">
        <f t="shared" si="189"/>
        <v>3.843320318108125</v>
      </c>
      <c r="Y376" s="19">
        <f t="shared" si="190"/>
        <v>4.2969627452979413</v>
      </c>
      <c r="Z376" s="19">
        <f t="shared" si="191"/>
        <v>4.7070868487180162</v>
      </c>
      <c r="AA376" s="19">
        <f t="shared" si="192"/>
        <v>5.0842348852378754</v>
      </c>
      <c r="AB376" s="19">
        <f t="shared" si="193"/>
        <v>5.4352757184125879</v>
      </c>
      <c r="AC376" s="19">
        <f t="shared" si="194"/>
        <v>5.7649804771621858</v>
      </c>
      <c r="AD376" s="19">
        <f t="shared" si="195"/>
        <v>6.0768229914122749</v>
      </c>
      <c r="AE376" s="19">
        <f t="shared" si="208"/>
        <v>1.6791800802407182</v>
      </c>
      <c r="AF376" s="19">
        <f t="shared" si="208"/>
        <v>2.3747192431431658</v>
      </c>
      <c r="AG376" s="19">
        <f t="shared" si="208"/>
        <v>3.3583601604814364</v>
      </c>
      <c r="AH376" s="19">
        <f t="shared" si="208"/>
        <v>4.1131343828354732</v>
      </c>
      <c r="AI376" s="19">
        <f t="shared" si="208"/>
        <v>4.7494384862863317</v>
      </c>
      <c r="AJ376" s="19">
        <f t="shared" si="208"/>
        <v>5.3100336551449692</v>
      </c>
      <c r="AK376" s="19">
        <f t="shared" si="208"/>
        <v>5.8168504280690163</v>
      </c>
      <c r="AL376" s="19">
        <f t="shared" si="208"/>
        <v>6.2829165509563438</v>
      </c>
      <c r="AM376" s="19">
        <f t="shared" si="208"/>
        <v>6.7167203209628727</v>
      </c>
      <c r="AN376" s="19">
        <f t="shared" si="208"/>
        <v>7.1241577294294958</v>
      </c>
      <c r="AO376" s="19">
        <f t="shared" si="208"/>
        <v>7.5095216117635939</v>
      </c>
      <c r="AP376" s="43">
        <f t="shared" si="197"/>
        <v>0.35499999999999998</v>
      </c>
    </row>
    <row r="377" spans="1:42" x14ac:dyDescent="0.25">
      <c r="A377" s="15">
        <v>0.35599999999999998</v>
      </c>
      <c r="B377" s="6">
        <f t="shared" si="204"/>
        <v>2.5573172705293516</v>
      </c>
      <c r="C377" s="6">
        <f t="shared" si="177"/>
        <v>0.25071526937724786</v>
      </c>
      <c r="D377" s="6">
        <f t="shared" si="198"/>
        <v>1.2786586352646758</v>
      </c>
      <c r="E377" s="6">
        <f t="shared" si="178"/>
        <v>0.95763040887390372</v>
      </c>
      <c r="F377" s="6">
        <f t="shared" si="179"/>
        <v>0.261807965843596</v>
      </c>
      <c r="G377" s="6">
        <f t="shared" si="180"/>
        <v>0.48690398292179798</v>
      </c>
      <c r="H377" s="6">
        <f t="shared" si="181"/>
        <v>0.31922059544004078</v>
      </c>
      <c r="I377" s="6">
        <f t="shared" si="182"/>
        <v>0.48589039532598188</v>
      </c>
      <c r="J377" s="6">
        <f t="shared" si="199"/>
        <v>0.51147955186261129</v>
      </c>
      <c r="K377" s="9"/>
      <c r="L377" s="15">
        <f t="shared" si="200"/>
        <v>0.35599999999999998</v>
      </c>
      <c r="M377" s="6">
        <f t="shared" si="205"/>
        <v>0.33750803193033635</v>
      </c>
      <c r="N377" s="15">
        <f t="shared" si="183"/>
        <v>1.6816340406453227</v>
      </c>
      <c r="O377" s="15">
        <f t="shared" si="184"/>
        <v>1.3660207140416678</v>
      </c>
      <c r="P377" s="15">
        <f t="shared" si="201"/>
        <v>1.6816340406453227</v>
      </c>
      <c r="Q377" s="15">
        <f t="shared" si="202"/>
        <v>0.35599999999999998</v>
      </c>
      <c r="S377" s="28">
        <f t="shared" si="203"/>
        <v>0.35599999999999998</v>
      </c>
      <c r="T377" s="19">
        <f t="shared" si="185"/>
        <v>1.3660207140416678</v>
      </c>
      <c r="U377" s="19">
        <f t="shared" si="186"/>
        <v>1.9318450202803055</v>
      </c>
      <c r="V377" s="19">
        <f t="shared" si="187"/>
        <v>2.7320414280833356</v>
      </c>
      <c r="W377" s="19">
        <f t="shared" si="188"/>
        <v>3.346053727474418</v>
      </c>
      <c r="X377" s="19">
        <f t="shared" si="189"/>
        <v>3.8636900405606109</v>
      </c>
      <c r="Y377" s="19">
        <f t="shared" si="190"/>
        <v>4.3197367873412231</v>
      </c>
      <c r="Z377" s="19">
        <f t="shared" si="191"/>
        <v>4.7320345618233706</v>
      </c>
      <c r="AA377" s="19">
        <f t="shared" si="192"/>
        <v>5.1111814951802197</v>
      </c>
      <c r="AB377" s="19">
        <f t="shared" si="193"/>
        <v>5.4640828561666712</v>
      </c>
      <c r="AC377" s="19">
        <f t="shared" si="194"/>
        <v>5.7955350608409182</v>
      </c>
      <c r="AD377" s="19">
        <f t="shared" si="195"/>
        <v>6.1090303505399399</v>
      </c>
      <c r="AE377" s="19">
        <f t="shared" si="208"/>
        <v>1.6816340406453227</v>
      </c>
      <c r="AF377" s="19">
        <f t="shared" si="208"/>
        <v>2.3781896672288836</v>
      </c>
      <c r="AG377" s="19">
        <f t="shared" si="208"/>
        <v>3.3632680812906455</v>
      </c>
      <c r="AH377" s="19">
        <f t="shared" si="208"/>
        <v>4.119145333675748</v>
      </c>
      <c r="AI377" s="19">
        <f t="shared" si="208"/>
        <v>4.7563793344577672</v>
      </c>
      <c r="AJ377" s="19">
        <f t="shared" si="208"/>
        <v>5.317793759311388</v>
      </c>
      <c r="AK377" s="19">
        <f t="shared" si="208"/>
        <v>5.8253511962700912</v>
      </c>
      <c r="AL377" s="19">
        <f t="shared" si="208"/>
        <v>6.292098430031082</v>
      </c>
      <c r="AM377" s="19">
        <f t="shared" si="208"/>
        <v>6.7265361625812909</v>
      </c>
      <c r="AN377" s="19">
        <f t="shared" si="208"/>
        <v>7.1345690016866516</v>
      </c>
      <c r="AO377" s="19">
        <f t="shared" si="208"/>
        <v>7.5204960563211705</v>
      </c>
      <c r="AP377" s="43">
        <f t="shared" si="197"/>
        <v>0.35599999999999998</v>
      </c>
    </row>
    <row r="378" spans="1:42" x14ac:dyDescent="0.25">
      <c r="A378" s="15">
        <v>0.35699999999999998</v>
      </c>
      <c r="B378" s="6">
        <f t="shared" si="204"/>
        <v>2.56149293941096</v>
      </c>
      <c r="C378" s="6">
        <f t="shared" si="177"/>
        <v>0.25167319976968028</v>
      </c>
      <c r="D378" s="6">
        <f t="shared" si="198"/>
        <v>1.28074646970548</v>
      </c>
      <c r="E378" s="6">
        <f t="shared" si="178"/>
        <v>0.95822961757607972</v>
      </c>
      <c r="F378" s="6">
        <f t="shared" si="179"/>
        <v>0.26264393747952419</v>
      </c>
      <c r="G378" s="6">
        <f t="shared" si="180"/>
        <v>0.48832196873976208</v>
      </c>
      <c r="H378" s="6">
        <f t="shared" si="181"/>
        <v>0.3204402702967894</v>
      </c>
      <c r="I378" s="6">
        <f t="shared" si="182"/>
        <v>0.48732861202804334</v>
      </c>
      <c r="J378" s="6">
        <f t="shared" si="199"/>
        <v>0.51425287001576681</v>
      </c>
      <c r="K378" s="9"/>
      <c r="L378" s="15">
        <f t="shared" si="200"/>
        <v>0.35699999999999998</v>
      </c>
      <c r="M378" s="6">
        <f t="shared" si="205"/>
        <v>0.33799935294566941</v>
      </c>
      <c r="N378" s="15">
        <f t="shared" si="183"/>
        <v>1.6840820479995269</v>
      </c>
      <c r="O378" s="15">
        <f t="shared" si="184"/>
        <v>1.3732361493308838</v>
      </c>
      <c r="P378" s="15">
        <f t="shared" si="201"/>
        <v>1.6840820479995269</v>
      </c>
      <c r="Q378" s="15">
        <f t="shared" si="202"/>
        <v>0.35699999999999998</v>
      </c>
      <c r="S378" s="28">
        <f t="shared" si="203"/>
        <v>0.35699999999999998</v>
      </c>
      <c r="T378" s="19">
        <f t="shared" si="185"/>
        <v>1.3732361493308838</v>
      </c>
      <c r="U378" s="19">
        <f t="shared" si="186"/>
        <v>1.9420491867247409</v>
      </c>
      <c r="V378" s="19">
        <f t="shared" si="187"/>
        <v>2.7464722986617676</v>
      </c>
      <c r="W378" s="19">
        <f t="shared" si="188"/>
        <v>3.363727862205069</v>
      </c>
      <c r="X378" s="19">
        <f t="shared" si="189"/>
        <v>3.8840983734494818</v>
      </c>
      <c r="Y378" s="19">
        <f t="shared" si="190"/>
        <v>4.3425539971647025</v>
      </c>
      <c r="Z378" s="19">
        <f t="shared" si="191"/>
        <v>4.7570295628626669</v>
      </c>
      <c r="AA378" s="19">
        <f t="shared" si="192"/>
        <v>5.1381791819289058</v>
      </c>
      <c r="AB378" s="19">
        <f t="shared" si="193"/>
        <v>5.4929445973235351</v>
      </c>
      <c r="AC378" s="19">
        <f t="shared" si="194"/>
        <v>5.8261475601742223</v>
      </c>
      <c r="AD378" s="19">
        <f t="shared" si="195"/>
        <v>6.1412987581278173</v>
      </c>
      <c r="AE378" s="19">
        <f t="shared" si="208"/>
        <v>1.6840820479995269</v>
      </c>
      <c r="AF378" s="19">
        <f t="shared" si="208"/>
        <v>2.3816516724299888</v>
      </c>
      <c r="AG378" s="19">
        <f t="shared" si="208"/>
        <v>3.3681640959990538</v>
      </c>
      <c r="AH378" s="19">
        <f t="shared" si="208"/>
        <v>4.1251417025801294</v>
      </c>
      <c r="AI378" s="19">
        <f t="shared" si="208"/>
        <v>4.7633033448599775</v>
      </c>
      <c r="AJ378" s="19">
        <f t="shared" si="208"/>
        <v>5.3255350382795159</v>
      </c>
      <c r="AK378" s="19">
        <f t="shared" si="208"/>
        <v>5.8338313424996597</v>
      </c>
      <c r="AL378" s="19">
        <f t="shared" si="208"/>
        <v>6.301258034830818</v>
      </c>
      <c r="AM378" s="19">
        <f t="shared" si="208"/>
        <v>6.7363281919981075</v>
      </c>
      <c r="AN378" s="19">
        <f t="shared" si="208"/>
        <v>7.1449550172899654</v>
      </c>
      <c r="AO378" s="19">
        <f t="shared" si="208"/>
        <v>7.5314438780280115</v>
      </c>
      <c r="AP378" s="43">
        <f t="shared" si="197"/>
        <v>0.35699999999999998</v>
      </c>
    </row>
    <row r="379" spans="1:42" x14ac:dyDescent="0.25">
      <c r="A379" s="15">
        <v>0.35799999999999998</v>
      </c>
      <c r="B379" s="6">
        <f t="shared" si="204"/>
        <v>2.5656660078403446</v>
      </c>
      <c r="C379" s="6">
        <f t="shared" si="177"/>
        <v>0.25263172709698922</v>
      </c>
      <c r="D379" s="6">
        <f t="shared" si="198"/>
        <v>1.2828330039201723</v>
      </c>
      <c r="E379" s="6">
        <f t="shared" si="178"/>
        <v>0.95882428004301179</v>
      </c>
      <c r="F379" s="6">
        <f t="shared" si="179"/>
        <v>0.26348073610073419</v>
      </c>
      <c r="G379" s="6">
        <f t="shared" si="180"/>
        <v>0.48974036805036708</v>
      </c>
      <c r="H379" s="6">
        <f t="shared" si="181"/>
        <v>0.32166070519462842</v>
      </c>
      <c r="I379" s="6">
        <f t="shared" si="182"/>
        <v>0.48876745793872312</v>
      </c>
      <c r="J379" s="6">
        <f t="shared" si="199"/>
        <v>0.51703314893456853</v>
      </c>
      <c r="K379" s="9"/>
      <c r="L379" s="15">
        <f t="shared" si="200"/>
        <v>0.35799999999999998</v>
      </c>
      <c r="M379" s="6">
        <f t="shared" si="205"/>
        <v>0.33848948151943586</v>
      </c>
      <c r="N379" s="15">
        <f t="shared" si="183"/>
        <v>1.6865241140126663</v>
      </c>
      <c r="O379" s="15">
        <f t="shared" si="184"/>
        <v>1.380465179072516</v>
      </c>
      <c r="P379" s="15">
        <f t="shared" si="201"/>
        <v>1.6865241140126663</v>
      </c>
      <c r="Q379" s="15">
        <f t="shared" si="202"/>
        <v>0.35799999999999998</v>
      </c>
      <c r="S379" s="28">
        <f t="shared" si="203"/>
        <v>0.35799999999999998</v>
      </c>
      <c r="T379" s="19">
        <f t="shared" si="185"/>
        <v>1.380465179072516</v>
      </c>
      <c r="U379" s="19">
        <f t="shared" si="186"/>
        <v>1.952272578628155</v>
      </c>
      <c r="V379" s="19">
        <f t="shared" si="187"/>
        <v>2.760930358145032</v>
      </c>
      <c r="W379" s="19">
        <f t="shared" si="188"/>
        <v>3.3814352964074708</v>
      </c>
      <c r="X379" s="19">
        <f t="shared" si="189"/>
        <v>3.9045451572563099</v>
      </c>
      <c r="Y379" s="19">
        <f t="shared" si="190"/>
        <v>4.3654141964213578</v>
      </c>
      <c r="Z379" s="19">
        <f t="shared" si="191"/>
        <v>4.782071656466532</v>
      </c>
      <c r="AA379" s="19">
        <f t="shared" si="192"/>
        <v>5.165227734460891</v>
      </c>
      <c r="AB379" s="19">
        <f t="shared" si="193"/>
        <v>5.5218607162900639</v>
      </c>
      <c r="AC379" s="19">
        <f t="shared" si="194"/>
        <v>5.8568177358844649</v>
      </c>
      <c r="AD379" s="19">
        <f t="shared" si="195"/>
        <v>6.1736279619551322</v>
      </c>
      <c r="AE379" s="19">
        <f t="shared" si="208"/>
        <v>1.6865241140126663</v>
      </c>
      <c r="AF379" s="19">
        <f t="shared" si="208"/>
        <v>2.3851052753059805</v>
      </c>
      <c r="AG379" s="19">
        <f t="shared" si="208"/>
        <v>3.3730482280253327</v>
      </c>
      <c r="AH379" s="19">
        <f t="shared" si="208"/>
        <v>4.1311235182305133</v>
      </c>
      <c r="AI379" s="19">
        <f t="shared" si="208"/>
        <v>4.770210550611961</v>
      </c>
      <c r="AJ379" s="19">
        <f t="shared" si="208"/>
        <v>5.3332575290775228</v>
      </c>
      <c r="AK379" s="19">
        <f t="shared" si="208"/>
        <v>5.8422909073200477</v>
      </c>
      <c r="AL379" s="19">
        <f t="shared" si="208"/>
        <v>6.31039540916787</v>
      </c>
      <c r="AM379" s="19">
        <f t="shared" si="208"/>
        <v>6.7460964560506653</v>
      </c>
      <c r="AN379" s="19">
        <f t="shared" si="208"/>
        <v>7.155315825917941</v>
      </c>
      <c r="AO379" s="19">
        <f t="shared" si="208"/>
        <v>7.5423651292498555</v>
      </c>
      <c r="AP379" s="43">
        <f t="shared" si="197"/>
        <v>0.35799999999999998</v>
      </c>
    </row>
    <row r="380" spans="1:42" x14ac:dyDescent="0.25">
      <c r="A380" s="15">
        <v>0.35899999999999999</v>
      </c>
      <c r="B380" s="6">
        <f t="shared" si="204"/>
        <v>2.5698364988041016</v>
      </c>
      <c r="C380" s="6">
        <f t="shared" si="177"/>
        <v>0.25359084681717337</v>
      </c>
      <c r="D380" s="6">
        <f t="shared" si="198"/>
        <v>1.2849182494020508</v>
      </c>
      <c r="E380" s="6">
        <f t="shared" si="178"/>
        <v>0.95941440472821748</v>
      </c>
      <c r="F380" s="6">
        <f t="shared" si="179"/>
        <v>0.2643183650020457</v>
      </c>
      <c r="G380" s="6">
        <f t="shared" si="180"/>
        <v>0.49115918250102286</v>
      </c>
      <c r="H380" s="6">
        <f t="shared" si="181"/>
        <v>0.32288189435050219</v>
      </c>
      <c r="I380" s="6">
        <f t="shared" si="182"/>
        <v>0.49020693636709489</v>
      </c>
      <c r="J380" s="6">
        <f t="shared" si="199"/>
        <v>0.51982038509723971</v>
      </c>
      <c r="K380" s="9"/>
      <c r="L380" s="15">
        <f t="shared" si="200"/>
        <v>0.35899999999999999</v>
      </c>
      <c r="M380" s="6">
        <f t="shared" si="205"/>
        <v>0.33897841998279843</v>
      </c>
      <c r="N380" s="15">
        <f t="shared" si="183"/>
        <v>1.6889602502997605</v>
      </c>
      <c r="O380" s="15">
        <f t="shared" si="184"/>
        <v>1.3877077467695589</v>
      </c>
      <c r="P380" s="15">
        <f t="shared" si="201"/>
        <v>1.6889602502997605</v>
      </c>
      <c r="Q380" s="15">
        <f t="shared" si="202"/>
        <v>0.35899999999999999</v>
      </c>
      <c r="S380" s="28">
        <f t="shared" si="203"/>
        <v>0.35899999999999999</v>
      </c>
      <c r="T380" s="19">
        <f t="shared" si="185"/>
        <v>1.3877077467695589</v>
      </c>
      <c r="U380" s="19">
        <f t="shared" si="186"/>
        <v>1.9625151160917187</v>
      </c>
      <c r="V380" s="19">
        <f t="shared" si="187"/>
        <v>2.7754154935391178</v>
      </c>
      <c r="W380" s="19">
        <f t="shared" si="188"/>
        <v>3.3991758916927908</v>
      </c>
      <c r="X380" s="19">
        <f t="shared" si="189"/>
        <v>3.9250302321834374</v>
      </c>
      <c r="Y380" s="19">
        <f t="shared" si="190"/>
        <v>4.3883172064519744</v>
      </c>
      <c r="Z380" s="19">
        <f t="shared" si="191"/>
        <v>4.8071606469236032</v>
      </c>
      <c r="AA380" s="19">
        <f t="shared" si="192"/>
        <v>5.1923269413837421</v>
      </c>
      <c r="AB380" s="19">
        <f t="shared" si="193"/>
        <v>5.5508309870782355</v>
      </c>
      <c r="AC380" s="19">
        <f t="shared" si="194"/>
        <v>5.8875453482751574</v>
      </c>
      <c r="AD380" s="19">
        <f t="shared" si="195"/>
        <v>6.206017709359597</v>
      </c>
      <c r="AE380" s="19">
        <f t="shared" si="208"/>
        <v>1.6889602502997605</v>
      </c>
      <c r="AF380" s="19">
        <f t="shared" si="208"/>
        <v>2.3885504922829788</v>
      </c>
      <c r="AG380" s="19">
        <f t="shared" si="208"/>
        <v>3.377920500599521</v>
      </c>
      <c r="AH380" s="19">
        <f t="shared" si="208"/>
        <v>4.1370908090777734</v>
      </c>
      <c r="AI380" s="19">
        <f t="shared" si="208"/>
        <v>4.7771009845659576</v>
      </c>
      <c r="AJ380" s="19">
        <f t="shared" si="208"/>
        <v>5.3409612684353274</v>
      </c>
      <c r="AK380" s="19">
        <f t="shared" si="208"/>
        <v>5.8507299309668674</v>
      </c>
      <c r="AL380" s="19">
        <f t="shared" si="208"/>
        <v>6.3195105965016642</v>
      </c>
      <c r="AM380" s="19">
        <f t="shared" si="208"/>
        <v>6.755841001199042</v>
      </c>
      <c r="AN380" s="19">
        <f t="shared" si="208"/>
        <v>7.1656514768489368</v>
      </c>
      <c r="AO380" s="19">
        <f t="shared" si="208"/>
        <v>7.5532598619306492</v>
      </c>
      <c r="AP380" s="43">
        <f t="shared" si="197"/>
        <v>0.35899999999999999</v>
      </c>
    </row>
    <row r="381" spans="1:42" x14ac:dyDescent="0.25">
      <c r="A381" s="15">
        <v>0.36</v>
      </c>
      <c r="B381" s="6">
        <f t="shared" si="204"/>
        <v>2.5740044351731375</v>
      </c>
      <c r="C381" s="6">
        <f t="shared" si="177"/>
        <v>0.2545505543966422</v>
      </c>
      <c r="D381" s="6">
        <f t="shared" si="198"/>
        <v>1.2870022175865687</v>
      </c>
      <c r="E381" s="6">
        <f t="shared" si="178"/>
        <v>0.96</v>
      </c>
      <c r="F381" s="6">
        <f t="shared" si="179"/>
        <v>0.26515682749650232</v>
      </c>
      <c r="G381" s="6">
        <f t="shared" si="180"/>
        <v>0.49257841374825118</v>
      </c>
      <c r="H381" s="6">
        <f t="shared" si="181"/>
        <v>0.324103831992064</v>
      </c>
      <c r="I381" s="6">
        <f t="shared" si="182"/>
        <v>0.49164705063924063</v>
      </c>
      <c r="J381" s="6">
        <f t="shared" si="199"/>
        <v>0.52261457499902642</v>
      </c>
      <c r="K381" s="9"/>
      <c r="L381" s="15">
        <f t="shared" si="200"/>
        <v>0.36</v>
      </c>
      <c r="M381" s="6">
        <f t="shared" si="205"/>
        <v>0.33946617064814316</v>
      </c>
      <c r="N381" s="15">
        <f t="shared" si="183"/>
        <v>1.6913904683822756</v>
      </c>
      <c r="O381" s="15">
        <f t="shared" si="184"/>
        <v>1.3949637958264109</v>
      </c>
      <c r="P381" s="15">
        <f t="shared" si="201"/>
        <v>1.6913904683822756</v>
      </c>
      <c r="Q381" s="15">
        <f t="shared" si="202"/>
        <v>0.36</v>
      </c>
      <c r="S381" s="28">
        <f t="shared" si="203"/>
        <v>0.36</v>
      </c>
      <c r="T381" s="19">
        <f t="shared" si="185"/>
        <v>1.3949637958264109</v>
      </c>
      <c r="U381" s="19">
        <f t="shared" si="186"/>
        <v>1.9727767190771635</v>
      </c>
      <c r="V381" s="19">
        <f t="shared" si="187"/>
        <v>2.7899275916528219</v>
      </c>
      <c r="W381" s="19">
        <f t="shared" si="188"/>
        <v>3.4169495094306805</v>
      </c>
      <c r="X381" s="19">
        <f t="shared" si="189"/>
        <v>3.9455534381543269</v>
      </c>
      <c r="Y381" s="19">
        <f t="shared" si="190"/>
        <v>4.4112628482855438</v>
      </c>
      <c r="Z381" s="19">
        <f t="shared" si="191"/>
        <v>4.8322963381809627</v>
      </c>
      <c r="AA381" s="19">
        <f t="shared" si="192"/>
        <v>5.2194765909361065</v>
      </c>
      <c r="AB381" s="19">
        <f t="shared" si="193"/>
        <v>5.5798551833056438</v>
      </c>
      <c r="AC381" s="19">
        <f t="shared" si="194"/>
        <v>5.9183301572314901</v>
      </c>
      <c r="AD381" s="19">
        <f t="shared" si="195"/>
        <v>6.2384677472379844</v>
      </c>
      <c r="AE381" s="19">
        <f t="shared" si="208"/>
        <v>1.6913904683822756</v>
      </c>
      <c r="AF381" s="19">
        <f t="shared" si="208"/>
        <v>2.3919873396547957</v>
      </c>
      <c r="AG381" s="19">
        <f t="shared" si="208"/>
        <v>3.3827809367645512</v>
      </c>
      <c r="AH381" s="19">
        <f t="shared" si="208"/>
        <v>4.1430436033436191</v>
      </c>
      <c r="AI381" s="19">
        <f t="shared" si="208"/>
        <v>4.7839746793095914</v>
      </c>
      <c r="AJ381" s="19">
        <f t="shared" si="208"/>
        <v>5.3486462927870013</v>
      </c>
      <c r="AK381" s="19">
        <f t="shared" si="208"/>
        <v>5.8591484533516436</v>
      </c>
      <c r="AL381" s="19">
        <f t="shared" si="208"/>
        <v>6.3286036399415782</v>
      </c>
      <c r="AM381" s="19">
        <f t="shared" si="208"/>
        <v>6.7655618735291023</v>
      </c>
      <c r="AN381" s="19">
        <f t="shared" si="208"/>
        <v>7.1759620189643867</v>
      </c>
      <c r="AO381" s="19">
        <f t="shared" si="208"/>
        <v>7.5641281275959535</v>
      </c>
      <c r="AP381" s="43">
        <f t="shared" si="197"/>
        <v>0.36</v>
      </c>
    </row>
    <row r="382" spans="1:42" x14ac:dyDescent="0.25">
      <c r="A382" s="15">
        <v>0.36099999999999999</v>
      </c>
      <c r="B382" s="6">
        <f t="shared" si="204"/>
        <v>2.5781698397040591</v>
      </c>
      <c r="C382" s="6">
        <f t="shared" si="177"/>
        <v>0.25551084531013107</v>
      </c>
      <c r="D382" s="6">
        <f t="shared" si="198"/>
        <v>1.2890849198520296</v>
      </c>
      <c r="E382" s="6">
        <f t="shared" si="178"/>
        <v>0.96058107414210492</v>
      </c>
      <c r="F382" s="6">
        <f t="shared" si="179"/>
        <v>0.26599612691550045</v>
      </c>
      <c r="G382" s="6">
        <f t="shared" si="180"/>
        <v>0.49399806345775021</v>
      </c>
      <c r="H382" s="6">
        <f t="shared" si="181"/>
        <v>0.32532651235756788</v>
      </c>
      <c r="I382" s="6">
        <f t="shared" si="182"/>
        <v>0.49308780409833236</v>
      </c>
      <c r="J382" s="6">
        <f t="shared" si="199"/>
        <v>0.52541571515234964</v>
      </c>
      <c r="K382" s="9"/>
      <c r="L382" s="15">
        <f t="shared" si="200"/>
        <v>0.36099999999999999</v>
      </c>
      <c r="M382" s="6">
        <f t="shared" si="205"/>
        <v>0.33995273580923058</v>
      </c>
      <c r="N382" s="15">
        <f t="shared" si="183"/>
        <v>1.6938147796888745</v>
      </c>
      <c r="O382" s="15">
        <f t="shared" si="184"/>
        <v>1.4022332695489967</v>
      </c>
      <c r="P382" s="15">
        <f t="shared" si="201"/>
        <v>1.6938147796888745</v>
      </c>
      <c r="Q382" s="15">
        <f t="shared" si="202"/>
        <v>0.36099999999999999</v>
      </c>
      <c r="S382" s="28">
        <f t="shared" si="203"/>
        <v>0.36099999999999999</v>
      </c>
      <c r="T382" s="19">
        <f t="shared" si="185"/>
        <v>1.4022332695489967</v>
      </c>
      <c r="U382" s="19">
        <f t="shared" si="186"/>
        <v>1.9830573074069591</v>
      </c>
      <c r="V382" s="19">
        <f t="shared" si="187"/>
        <v>2.8044665390979935</v>
      </c>
      <c r="W382" s="19">
        <f t="shared" si="188"/>
        <v>3.4347560107495871</v>
      </c>
      <c r="X382" s="19">
        <f t="shared" si="189"/>
        <v>3.9661146148139181</v>
      </c>
      <c r="Y382" s="19">
        <f t="shared" si="190"/>
        <v>4.4342509426396575</v>
      </c>
      <c r="Z382" s="19">
        <f t="shared" si="191"/>
        <v>4.8574785338445743</v>
      </c>
      <c r="AA382" s="19">
        <f t="shared" si="192"/>
        <v>5.2466764709881799</v>
      </c>
      <c r="AB382" s="19">
        <f t="shared" si="193"/>
        <v>5.608933078195987</v>
      </c>
      <c r="AC382" s="19">
        <f t="shared" si="194"/>
        <v>5.9491719222208772</v>
      </c>
      <c r="AD382" s="19">
        <f t="shared" si="195"/>
        <v>6.2709778220466852</v>
      </c>
      <c r="AE382" s="19">
        <f t="shared" ref="AE382:AO391" si="209">$M382*AE$21^0.5/RMannings_n*(Diameter/1000)^(2/3)</f>
        <v>1.6938147796888745</v>
      </c>
      <c r="AF382" s="19">
        <f t="shared" si="209"/>
        <v>2.3954158335840021</v>
      </c>
      <c r="AG382" s="19">
        <f t="shared" si="209"/>
        <v>3.387629559377749</v>
      </c>
      <c r="AH382" s="19">
        <f t="shared" si="209"/>
        <v>4.1489819290224466</v>
      </c>
      <c r="AI382" s="19">
        <f t="shared" si="209"/>
        <v>4.7908316671680042</v>
      </c>
      <c r="AJ382" s="19">
        <f t="shared" si="209"/>
        <v>5.3563126382731525</v>
      </c>
      <c r="AK382" s="19">
        <f t="shared" si="209"/>
        <v>5.8675465140644301</v>
      </c>
      <c r="AL382" s="19">
        <f t="shared" si="209"/>
        <v>6.337674582249754</v>
      </c>
      <c r="AM382" s="19">
        <f t="shared" si="209"/>
        <v>6.775259118755498</v>
      </c>
      <c r="AN382" s="19">
        <f t="shared" si="209"/>
        <v>7.1862475007520068</v>
      </c>
      <c r="AO382" s="19">
        <f t="shared" si="209"/>
        <v>7.5749699773563064</v>
      </c>
      <c r="AP382" s="43">
        <f t="shared" si="197"/>
        <v>0.36099999999999999</v>
      </c>
    </row>
    <row r="383" spans="1:42" x14ac:dyDescent="0.25">
      <c r="A383" s="15">
        <v>0.36199999999999999</v>
      </c>
      <c r="B383" s="6">
        <f t="shared" si="204"/>
        <v>2.5823327350405498</v>
      </c>
      <c r="C383" s="6">
        <f t="shared" si="177"/>
        <v>0.25647171504061733</v>
      </c>
      <c r="D383" s="6">
        <f t="shared" si="198"/>
        <v>1.2911663675202749</v>
      </c>
      <c r="E383" s="6">
        <f t="shared" si="178"/>
        <v>0.96115763535436782</v>
      </c>
      <c r="F383" s="6">
        <f t="shared" si="179"/>
        <v>0.26683626660892013</v>
      </c>
      <c r="G383" s="6">
        <f t="shared" si="180"/>
        <v>0.49541813330446005</v>
      </c>
      <c r="H383" s="6">
        <f t="shared" si="181"/>
        <v>0.32654992969576202</v>
      </c>
      <c r="I383" s="6">
        <f t="shared" si="182"/>
        <v>0.49452920010471446</v>
      </c>
      <c r="J383" s="6">
        <f t="shared" si="199"/>
        <v>0.52822380208695874</v>
      </c>
      <c r="K383" s="9"/>
      <c r="L383" s="15">
        <f t="shared" si="200"/>
        <v>0.36199999999999999</v>
      </c>
      <c r="M383" s="6">
        <f t="shared" si="205"/>
        <v>0.34043811774134525</v>
      </c>
      <c r="N383" s="15">
        <f t="shared" si="183"/>
        <v>1.6962331955561647</v>
      </c>
      <c r="O383" s="15">
        <f t="shared" si="184"/>
        <v>1.4095161111448973</v>
      </c>
      <c r="P383" s="15">
        <f t="shared" si="201"/>
        <v>1.6962331955561647</v>
      </c>
      <c r="Q383" s="15">
        <f t="shared" si="202"/>
        <v>0.36199999999999999</v>
      </c>
      <c r="S383" s="28">
        <f t="shared" si="203"/>
        <v>0.36199999999999999</v>
      </c>
      <c r="T383" s="19">
        <f t="shared" si="185"/>
        <v>1.4095161111448973</v>
      </c>
      <c r="U383" s="19">
        <f t="shared" si="186"/>
        <v>1.9933568007644968</v>
      </c>
      <c r="V383" s="19">
        <f t="shared" si="187"/>
        <v>2.8190322222897946</v>
      </c>
      <c r="W383" s="19">
        <f t="shared" si="188"/>
        <v>3.4525952565370597</v>
      </c>
      <c r="X383" s="19">
        <f t="shared" si="189"/>
        <v>3.9867136015289937</v>
      </c>
      <c r="Y383" s="19">
        <f t="shared" si="190"/>
        <v>4.4572813099209183</v>
      </c>
      <c r="Z383" s="19">
        <f t="shared" si="191"/>
        <v>4.8827070371797259</v>
      </c>
      <c r="AA383" s="19">
        <f t="shared" si="192"/>
        <v>5.2739263690421847</v>
      </c>
      <c r="AB383" s="19">
        <f t="shared" si="193"/>
        <v>5.6380644445795891</v>
      </c>
      <c r="AC383" s="19">
        <f t="shared" si="194"/>
        <v>5.9800704022934896</v>
      </c>
      <c r="AD383" s="19">
        <f t="shared" si="195"/>
        <v>6.3035476798022785</v>
      </c>
      <c r="AE383" s="19">
        <f t="shared" si="209"/>
        <v>1.6962331955561647</v>
      </c>
      <c r="AF383" s="19">
        <f t="shared" si="209"/>
        <v>2.3988359901029828</v>
      </c>
      <c r="AG383" s="19">
        <f t="shared" si="209"/>
        <v>3.3924663911123294</v>
      </c>
      <c r="AH383" s="19">
        <f t="shared" si="209"/>
        <v>4.1549058138831576</v>
      </c>
      <c r="AI383" s="19">
        <f t="shared" si="209"/>
        <v>4.7976719802059655</v>
      </c>
      <c r="AJ383" s="19">
        <f t="shared" si="209"/>
        <v>5.3639603407432812</v>
      </c>
      <c r="AK383" s="19">
        <f t="shared" si="209"/>
        <v>5.8759241523763857</v>
      </c>
      <c r="AL383" s="19">
        <f t="shared" si="209"/>
        <v>6.3467234658438914</v>
      </c>
      <c r="AM383" s="19">
        <f t="shared" si="209"/>
        <v>6.7849327822246588</v>
      </c>
      <c r="AN383" s="19">
        <f t="shared" si="209"/>
        <v>7.1965079703089474</v>
      </c>
      <c r="AO383" s="19">
        <f t="shared" si="209"/>
        <v>7.5857854619105574</v>
      </c>
      <c r="AP383" s="43">
        <f t="shared" si="197"/>
        <v>0.36199999999999999</v>
      </c>
    </row>
    <row r="384" spans="1:42" x14ac:dyDescent="0.25">
      <c r="A384" s="15">
        <v>0.36299999999999999</v>
      </c>
      <c r="B384" s="6">
        <f t="shared" si="204"/>
        <v>2.586493143714728</v>
      </c>
      <c r="C384" s="6">
        <f t="shared" si="177"/>
        <v>0.25743315907923631</v>
      </c>
      <c r="D384" s="6">
        <f t="shared" si="198"/>
        <v>1.293246571857364</v>
      </c>
      <c r="E384" s="6">
        <f t="shared" si="178"/>
        <v>0.96172969175335332</v>
      </c>
      <c r="F384" s="6">
        <f t="shared" si="179"/>
        <v>0.26767724994525594</v>
      </c>
      <c r="G384" s="6">
        <f t="shared" si="180"/>
        <v>0.49683862497262798</v>
      </c>
      <c r="H384" s="6">
        <f t="shared" si="181"/>
        <v>0.32777407826578159</v>
      </c>
      <c r="I384" s="6">
        <f t="shared" si="182"/>
        <v>0.49597124203598608</v>
      </c>
      <c r="J384" s="6">
        <f t="shared" si="199"/>
        <v>0.53103883235008564</v>
      </c>
      <c r="K384" s="9"/>
      <c r="L384" s="15">
        <f t="shared" si="200"/>
        <v>0.36299999999999999</v>
      </c>
      <c r="M384" s="6">
        <f t="shared" si="205"/>
        <v>0.34092231870144235</v>
      </c>
      <c r="N384" s="15">
        <f t="shared" si="183"/>
        <v>1.6986457272294271</v>
      </c>
      <c r="O384" s="15">
        <f t="shared" si="184"/>
        <v>1.4168122637234628</v>
      </c>
      <c r="P384" s="15">
        <f t="shared" si="201"/>
        <v>1.6986457272294271</v>
      </c>
      <c r="Q384" s="15">
        <f t="shared" si="202"/>
        <v>0.36299999999999999</v>
      </c>
      <c r="S384" s="28">
        <f t="shared" si="203"/>
        <v>0.36299999999999999</v>
      </c>
      <c r="T384" s="19">
        <f t="shared" si="185"/>
        <v>1.4168122637234628</v>
      </c>
      <c r="U384" s="19">
        <f t="shared" si="186"/>
        <v>2.0036751186942476</v>
      </c>
      <c r="V384" s="19">
        <f t="shared" si="187"/>
        <v>2.8336245274469256</v>
      </c>
      <c r="W384" s="19">
        <f t="shared" si="188"/>
        <v>3.4704671074400375</v>
      </c>
      <c r="X384" s="19">
        <f t="shared" si="189"/>
        <v>4.0073502373884953</v>
      </c>
      <c r="Y384" s="19">
        <f t="shared" si="190"/>
        <v>4.4803537702252978</v>
      </c>
      <c r="Z384" s="19">
        <f t="shared" si="191"/>
        <v>4.9079816511114265</v>
      </c>
      <c r="AA384" s="19">
        <f t="shared" si="192"/>
        <v>5.3012260722328053</v>
      </c>
      <c r="AB384" s="19">
        <f t="shared" si="193"/>
        <v>5.6672490548938512</v>
      </c>
      <c r="AC384" s="19">
        <f t="shared" si="194"/>
        <v>6.011025356082742</v>
      </c>
      <c r="AD384" s="19">
        <f t="shared" si="195"/>
        <v>6.3361770660820458</v>
      </c>
      <c r="AE384" s="19">
        <f t="shared" si="209"/>
        <v>1.6986457272294271</v>
      </c>
      <c r="AF384" s="19">
        <f t="shared" si="209"/>
        <v>2.4022478251149648</v>
      </c>
      <c r="AG384" s="19">
        <f t="shared" si="209"/>
        <v>3.3972914544588542</v>
      </c>
      <c r="AH384" s="19">
        <f t="shared" si="209"/>
        <v>4.1608152854709539</v>
      </c>
      <c r="AI384" s="19">
        <f t="shared" si="209"/>
        <v>4.8044956502299296</v>
      </c>
      <c r="AJ384" s="19">
        <f t="shared" si="209"/>
        <v>5.3715894357580884</v>
      </c>
      <c r="AK384" s="19">
        <f t="shared" si="209"/>
        <v>5.8842814072423044</v>
      </c>
      <c r="AL384" s="19">
        <f t="shared" si="209"/>
        <v>6.3557503327999809</v>
      </c>
      <c r="AM384" s="19">
        <f t="shared" si="209"/>
        <v>6.7945829089177083</v>
      </c>
      <c r="AN384" s="19">
        <f t="shared" si="209"/>
        <v>7.2067434753448945</v>
      </c>
      <c r="AO384" s="19">
        <f t="shared" si="209"/>
        <v>7.5965746315491298</v>
      </c>
      <c r="AP384" s="43">
        <f t="shared" si="197"/>
        <v>0.36299999999999999</v>
      </c>
    </row>
    <row r="385" spans="1:42" x14ac:dyDescent="0.25">
      <c r="A385" s="15">
        <v>0.36399999999999999</v>
      </c>
      <c r="B385" s="6">
        <f t="shared" si="204"/>
        <v>2.5906510881484914</v>
      </c>
      <c r="C385" s="6">
        <f t="shared" si="177"/>
        <v>0.25839517292519854</v>
      </c>
      <c r="D385" s="6">
        <f t="shared" si="198"/>
        <v>1.2953255440742457</v>
      </c>
      <c r="E385" s="6">
        <f t="shared" si="178"/>
        <v>0.96229725137298394</v>
      </c>
      <c r="F385" s="6">
        <f t="shared" si="179"/>
        <v>0.26851908031174998</v>
      </c>
      <c r="G385" s="6">
        <f t="shared" si="180"/>
        <v>0.49825954015587498</v>
      </c>
      <c r="H385" s="6">
        <f t="shared" si="181"/>
        <v>0.3289989523370434</v>
      </c>
      <c r="I385" s="6">
        <f t="shared" si="182"/>
        <v>0.49741393328708478</v>
      </c>
      <c r="J385" s="6">
        <f t="shared" si="199"/>
        <v>0.53386080250660062</v>
      </c>
      <c r="K385" s="9"/>
      <c r="L385" s="15">
        <f t="shared" si="200"/>
        <v>0.36399999999999999</v>
      </c>
      <c r="M385" s="6">
        <f t="shared" si="205"/>
        <v>0.34140534092829361</v>
      </c>
      <c r="N385" s="15">
        <f t="shared" si="183"/>
        <v>1.7010523858633437</v>
      </c>
      <c r="O385" s="15">
        <f t="shared" si="184"/>
        <v>1.4241216702959361</v>
      </c>
      <c r="P385" s="15">
        <f t="shared" si="201"/>
        <v>1.7010523858633437</v>
      </c>
      <c r="Q385" s="15">
        <f t="shared" si="202"/>
        <v>0.36399999999999999</v>
      </c>
      <c r="S385" s="28">
        <f t="shared" si="203"/>
        <v>0.36399999999999999</v>
      </c>
      <c r="T385" s="19">
        <f t="shared" si="185"/>
        <v>1.4241216702959361</v>
      </c>
      <c r="U385" s="19">
        <f t="shared" si="186"/>
        <v>2.0140121806019384</v>
      </c>
      <c r="V385" s="19">
        <f t="shared" si="187"/>
        <v>2.8482433405918721</v>
      </c>
      <c r="W385" s="19">
        <f t="shared" si="188"/>
        <v>3.4883714238651424</v>
      </c>
      <c r="X385" s="19">
        <f t="shared" si="189"/>
        <v>4.0280243612038769</v>
      </c>
      <c r="Y385" s="19">
        <f t="shared" si="190"/>
        <v>4.5034681433385177</v>
      </c>
      <c r="Z385" s="19">
        <f t="shared" si="191"/>
        <v>4.9333021782248299</v>
      </c>
      <c r="AA385" s="19">
        <f t="shared" si="192"/>
        <v>5.3285753673276339</v>
      </c>
      <c r="AB385" s="19">
        <f t="shared" si="193"/>
        <v>5.6964866811837442</v>
      </c>
      <c r="AC385" s="19">
        <f t="shared" si="194"/>
        <v>6.0420365418058148</v>
      </c>
      <c r="AD385" s="19">
        <f t="shared" si="195"/>
        <v>6.368865726024513</v>
      </c>
      <c r="AE385" s="19">
        <f t="shared" si="209"/>
        <v>1.7010523858633437</v>
      </c>
      <c r="AF385" s="19">
        <f t="shared" si="209"/>
        <v>2.4056513543950522</v>
      </c>
      <c r="AG385" s="19">
        <f t="shared" si="209"/>
        <v>3.4021047717266875</v>
      </c>
      <c r="AH385" s="19">
        <f t="shared" si="209"/>
        <v>4.1667103711091134</v>
      </c>
      <c r="AI385" s="19">
        <f t="shared" si="209"/>
        <v>4.8113027087901044</v>
      </c>
      <c r="AJ385" s="19">
        <f t="shared" si="209"/>
        <v>5.3791999585917747</v>
      </c>
      <c r="AK385" s="19">
        <f t="shared" si="209"/>
        <v>5.8926183173031408</v>
      </c>
      <c r="AL385" s="19">
        <f t="shared" si="209"/>
        <v>6.3647552248550188</v>
      </c>
      <c r="AM385" s="19">
        <f t="shared" si="209"/>
        <v>6.8042095434533749</v>
      </c>
      <c r="AN385" s="19">
        <f t="shared" si="209"/>
        <v>7.216954063185157</v>
      </c>
      <c r="AO385" s="19">
        <f t="shared" si="209"/>
        <v>7.6073375361572788</v>
      </c>
      <c r="AP385" s="43">
        <f t="shared" si="197"/>
        <v>0.36399999999999999</v>
      </c>
    </row>
    <row r="386" spans="1:42" x14ac:dyDescent="0.25">
      <c r="A386" s="15">
        <v>0.36499999999999999</v>
      </c>
      <c r="B386" s="6">
        <f t="shared" si="204"/>
        <v>2.5948065906548465</v>
      </c>
      <c r="C386" s="6">
        <f t="shared" si="177"/>
        <v>0.25935775208570738</v>
      </c>
      <c r="D386" s="6">
        <f t="shared" si="198"/>
        <v>1.2974032953274233</v>
      </c>
      <c r="E386" s="6">
        <f t="shared" si="178"/>
        <v>0.96286032216516215</v>
      </c>
      <c r="F386" s="6">
        <f t="shared" si="179"/>
        <v>0.26936176111452542</v>
      </c>
      <c r="G386" s="6">
        <f t="shared" si="180"/>
        <v>0.49968088055726267</v>
      </c>
      <c r="H386" s="6">
        <f t="shared" si="181"/>
        <v>0.33022454618914127</v>
      </c>
      <c r="I386" s="6">
        <f t="shared" si="182"/>
        <v>0.4988572772703706</v>
      </c>
      <c r="J386" s="6">
        <f t="shared" si="199"/>
        <v>0.53668970913917025</v>
      </c>
      <c r="K386" s="9"/>
      <c r="L386" s="15">
        <f t="shared" si="200"/>
        <v>0.36499999999999999</v>
      </c>
      <c r="M386" s="6">
        <f t="shared" si="205"/>
        <v>0.3418871866426304</v>
      </c>
      <c r="N386" s="15">
        <f t="shared" si="183"/>
        <v>1.7034531825227108</v>
      </c>
      <c r="O386" s="15">
        <f t="shared" si="184"/>
        <v>1.4314442737755637</v>
      </c>
      <c r="P386" s="15">
        <f t="shared" si="201"/>
        <v>1.7034531825227108</v>
      </c>
      <c r="Q386" s="15">
        <f t="shared" si="202"/>
        <v>0.36499999999999999</v>
      </c>
      <c r="S386" s="28">
        <f t="shared" si="203"/>
        <v>0.36499999999999999</v>
      </c>
      <c r="T386" s="19">
        <f t="shared" si="185"/>
        <v>1.4314442737755637</v>
      </c>
      <c r="U386" s="19">
        <f t="shared" si="186"/>
        <v>2.0243679057547075</v>
      </c>
      <c r="V386" s="19">
        <f t="shared" si="187"/>
        <v>2.8628885475511274</v>
      </c>
      <c r="W386" s="19">
        <f t="shared" si="188"/>
        <v>3.5063080659789589</v>
      </c>
      <c r="X386" s="19">
        <f t="shared" si="189"/>
        <v>4.048735811509415</v>
      </c>
      <c r="Y386" s="19">
        <f t="shared" si="190"/>
        <v>4.5266242487364146</v>
      </c>
      <c r="Z386" s="19">
        <f t="shared" si="191"/>
        <v>4.95866842076562</v>
      </c>
      <c r="AA386" s="19">
        <f t="shared" si="192"/>
        <v>5.3559740407275997</v>
      </c>
      <c r="AB386" s="19">
        <f t="shared" si="193"/>
        <v>5.7257770951022549</v>
      </c>
      <c r="AC386" s="19">
        <f t="shared" si="194"/>
        <v>6.0731037172641242</v>
      </c>
      <c r="AD386" s="19">
        <f t="shared" si="195"/>
        <v>6.4016134043299617</v>
      </c>
      <c r="AE386" s="19">
        <f t="shared" si="209"/>
        <v>1.7034531825227108</v>
      </c>
      <c r="AF386" s="19">
        <f t="shared" si="209"/>
        <v>2.4090465935912286</v>
      </c>
      <c r="AG386" s="19">
        <f t="shared" si="209"/>
        <v>3.4069063650454217</v>
      </c>
      <c r="AH386" s="19">
        <f t="shared" si="209"/>
        <v>4.1725910979007415</v>
      </c>
      <c r="AI386" s="19">
        <f t="shared" si="209"/>
        <v>4.8180931871824573</v>
      </c>
      <c r="AJ386" s="19">
        <f t="shared" si="209"/>
        <v>5.3867919442342966</v>
      </c>
      <c r="AK386" s="19">
        <f t="shared" si="209"/>
        <v>5.9009349208884707</v>
      </c>
      <c r="AL386" s="19">
        <f t="shared" si="209"/>
        <v>6.3737381834096816</v>
      </c>
      <c r="AM386" s="19">
        <f t="shared" si="209"/>
        <v>6.8138127300908433</v>
      </c>
      <c r="AN386" s="19">
        <f t="shared" si="209"/>
        <v>7.2271397807736868</v>
      </c>
      <c r="AO386" s="19">
        <f t="shared" si="209"/>
        <v>7.6180742252182769</v>
      </c>
      <c r="AP386" s="43">
        <f t="shared" si="197"/>
        <v>0.36499999999999999</v>
      </c>
    </row>
    <row r="387" spans="1:42" x14ac:dyDescent="0.25">
      <c r="A387" s="15">
        <v>0.36599999999999999</v>
      </c>
      <c r="B387" s="6">
        <f t="shared" si="204"/>
        <v>2.5989596734392242</v>
      </c>
      <c r="C387" s="6">
        <f t="shared" si="177"/>
        <v>0.26032089207587739</v>
      </c>
      <c r="D387" s="6">
        <f t="shared" si="198"/>
        <v>1.2994798367196121</v>
      </c>
      <c r="E387" s="6">
        <f t="shared" si="178"/>
        <v>0.9634189120003821</v>
      </c>
      <c r="F387" s="6">
        <f t="shared" si="179"/>
        <v>0.2702052957787216</v>
      </c>
      <c r="G387" s="6">
        <f t="shared" si="180"/>
        <v>0.50110264788936076</v>
      </c>
      <c r="H387" s="6">
        <f t="shared" si="181"/>
        <v>0.33145085411174158</v>
      </c>
      <c r="I387" s="6">
        <f t="shared" si="182"/>
        <v>0.5003012774157114</v>
      </c>
      <c r="J387" s="6">
        <f t="shared" si="199"/>
        <v>0.53952554884841553</v>
      </c>
      <c r="K387" s="9"/>
      <c r="L387" s="15">
        <f t="shared" si="200"/>
        <v>0.36599999999999999</v>
      </c>
      <c r="M387" s="6">
        <f t="shared" si="205"/>
        <v>0.34236785804728587</v>
      </c>
      <c r="N387" s="15">
        <f t="shared" si="183"/>
        <v>1.7058481281831455</v>
      </c>
      <c r="O387" s="15">
        <f t="shared" si="184"/>
        <v>1.4387800169777107</v>
      </c>
      <c r="P387" s="15">
        <f t="shared" si="201"/>
        <v>1.7058481281831455</v>
      </c>
      <c r="Q387" s="15">
        <f t="shared" si="202"/>
        <v>0.36599999999999999</v>
      </c>
      <c r="S387" s="28">
        <f t="shared" si="203"/>
        <v>0.36599999999999999</v>
      </c>
      <c r="T387" s="19">
        <f t="shared" si="185"/>
        <v>1.4387800169777107</v>
      </c>
      <c r="U387" s="19">
        <f t="shared" si="186"/>
        <v>2.0347422132812705</v>
      </c>
      <c r="V387" s="19">
        <f t="shared" si="187"/>
        <v>2.8775600339554215</v>
      </c>
      <c r="W387" s="19">
        <f t="shared" si="188"/>
        <v>3.5242768937083091</v>
      </c>
      <c r="X387" s="19">
        <f t="shared" si="189"/>
        <v>4.0694844265625409</v>
      </c>
      <c r="Y387" s="19">
        <f t="shared" si="190"/>
        <v>4.5498219055852953</v>
      </c>
      <c r="Z387" s="19">
        <f t="shared" si="191"/>
        <v>4.9840801806404142</v>
      </c>
      <c r="AA387" s="19">
        <f t="shared" si="192"/>
        <v>5.3834218784673888</v>
      </c>
      <c r="AB387" s="19">
        <f t="shared" si="193"/>
        <v>5.755120067910843</v>
      </c>
      <c r="AC387" s="19">
        <f t="shared" si="194"/>
        <v>6.1042266398438114</v>
      </c>
      <c r="AD387" s="19">
        <f t="shared" si="195"/>
        <v>6.4344198452609254</v>
      </c>
      <c r="AE387" s="19">
        <f t="shared" si="209"/>
        <v>1.7058481281831455</v>
      </c>
      <c r="AF387" s="19">
        <f t="shared" si="209"/>
        <v>2.412433558225362</v>
      </c>
      <c r="AG387" s="19">
        <f t="shared" si="209"/>
        <v>3.4116962563662909</v>
      </c>
      <c r="AH387" s="19">
        <f t="shared" si="209"/>
        <v>4.1784574927304989</v>
      </c>
      <c r="AI387" s="19">
        <f t="shared" si="209"/>
        <v>4.824867116450724</v>
      </c>
      <c r="AJ387" s="19">
        <f t="shared" si="209"/>
        <v>5.3943654273936064</v>
      </c>
      <c r="AK387" s="19">
        <f t="shared" si="209"/>
        <v>5.9092312560189502</v>
      </c>
      <c r="AL387" s="19">
        <f t="shared" si="209"/>
        <v>6.382699249530968</v>
      </c>
      <c r="AM387" s="19">
        <f t="shared" si="209"/>
        <v>6.8233925127325818</v>
      </c>
      <c r="AN387" s="19">
        <f t="shared" si="209"/>
        <v>7.237300674676086</v>
      </c>
      <c r="AO387" s="19">
        <f t="shared" si="209"/>
        <v>7.6287847478165753</v>
      </c>
      <c r="AP387" s="43">
        <f t="shared" si="197"/>
        <v>0.36599999999999999</v>
      </c>
    </row>
    <row r="388" spans="1:42" x14ac:dyDescent="0.25">
      <c r="A388" s="15">
        <v>0.36699999999999999</v>
      </c>
      <c r="B388" s="6">
        <f t="shared" si="204"/>
        <v>2.6031103586007798</v>
      </c>
      <c r="C388" s="6">
        <f t="shared" si="177"/>
        <v>0.26128458841865326</v>
      </c>
      <c r="D388" s="6">
        <f t="shared" si="198"/>
        <v>1.3015551793003899</v>
      </c>
      <c r="E388" s="6">
        <f t="shared" si="178"/>
        <v>0.96397302866833368</v>
      </c>
      <c r="F388" s="6">
        <f t="shared" si="179"/>
        <v>0.27104968774863025</v>
      </c>
      <c r="G388" s="6">
        <f t="shared" si="180"/>
        <v>0.50252484387431506</v>
      </c>
      <c r="H388" s="6">
        <f t="shared" si="181"/>
        <v>0.33267787040448044</v>
      </c>
      <c r="I388" s="6">
        <f t="shared" si="182"/>
        <v>0.50174593717056759</v>
      </c>
      <c r="J388" s="6">
        <f t="shared" si="199"/>
        <v>0.54236831825307286</v>
      </c>
      <c r="K388" s="9"/>
      <c r="L388" s="15">
        <f t="shared" si="200"/>
        <v>0.36699999999999999</v>
      </c>
      <c r="M388" s="6">
        <f t="shared" si="205"/>
        <v>0.34284735732733485</v>
      </c>
      <c r="N388" s="15">
        <f t="shared" si="183"/>
        <v>1.7082372337317853</v>
      </c>
      <c r="O388" s="15">
        <f t="shared" si="184"/>
        <v>1.4461288426199717</v>
      </c>
      <c r="P388" s="15">
        <f t="shared" si="201"/>
        <v>1.7082372337317853</v>
      </c>
      <c r="Q388" s="15">
        <f t="shared" si="202"/>
        <v>0.36699999999999999</v>
      </c>
      <c r="S388" s="28">
        <f t="shared" si="203"/>
        <v>0.36699999999999999</v>
      </c>
      <c r="T388" s="19">
        <f t="shared" si="185"/>
        <v>1.4461288426199717</v>
      </c>
      <c r="U388" s="19">
        <f t="shared" si="186"/>
        <v>2.0451350221720714</v>
      </c>
      <c r="V388" s="19">
        <f t="shared" si="187"/>
        <v>2.8922576852399433</v>
      </c>
      <c r="W388" s="19">
        <f t="shared" si="188"/>
        <v>3.5422777667405301</v>
      </c>
      <c r="X388" s="19">
        <f t="shared" si="189"/>
        <v>4.0902700443441429</v>
      </c>
      <c r="Y388" s="19">
        <f t="shared" si="190"/>
        <v>4.5730609327422913</v>
      </c>
      <c r="Z388" s="19">
        <f t="shared" si="191"/>
        <v>5.0095372594171366</v>
      </c>
      <c r="AA388" s="19">
        <f t="shared" si="192"/>
        <v>5.4109186662158688</v>
      </c>
      <c r="AB388" s="19">
        <f t="shared" si="193"/>
        <v>5.7845153704798866</v>
      </c>
      <c r="AC388" s="19">
        <f t="shared" si="194"/>
        <v>6.1354050665162134</v>
      </c>
      <c r="AD388" s="19">
        <f t="shared" si="195"/>
        <v>6.4672847926427046</v>
      </c>
      <c r="AE388" s="19">
        <f t="shared" si="209"/>
        <v>1.7082372337317853</v>
      </c>
      <c r="AF388" s="19">
        <f t="shared" si="209"/>
        <v>2.4158122636941899</v>
      </c>
      <c r="AG388" s="19">
        <f t="shared" si="209"/>
        <v>3.4164744674635705</v>
      </c>
      <c r="AH388" s="19">
        <f t="shared" si="209"/>
        <v>4.1843095822663186</v>
      </c>
      <c r="AI388" s="19">
        <f t="shared" si="209"/>
        <v>4.8316245273883798</v>
      </c>
      <c r="AJ388" s="19">
        <f t="shared" si="209"/>
        <v>5.4019204424978549</v>
      </c>
      <c r="AK388" s="19">
        <f t="shared" si="209"/>
        <v>5.9175073604087283</v>
      </c>
      <c r="AL388" s="19">
        <f t="shared" si="209"/>
        <v>6.3916384639548189</v>
      </c>
      <c r="AM388" s="19">
        <f t="shared" si="209"/>
        <v>6.8329489349271411</v>
      </c>
      <c r="AN388" s="19">
        <f t="shared" si="209"/>
        <v>7.2474367910825679</v>
      </c>
      <c r="AO388" s="19">
        <f t="shared" si="209"/>
        <v>7.6394691526409382</v>
      </c>
      <c r="AP388" s="43">
        <f t="shared" si="197"/>
        <v>0.36699999999999999</v>
      </c>
    </row>
    <row r="389" spans="1:42" x14ac:dyDescent="0.25">
      <c r="A389" s="15">
        <v>0.36799999999999999</v>
      </c>
      <c r="B389" s="6">
        <f t="shared" si="204"/>
        <v>2.6072586681336798</v>
      </c>
      <c r="C389" s="6">
        <f t="shared" si="177"/>
        <v>0.26224883664472909</v>
      </c>
      <c r="D389" s="6">
        <f t="shared" si="198"/>
        <v>1.3036293340668399</v>
      </c>
      <c r="E389" s="6">
        <f t="shared" si="178"/>
        <v>0.96452267987849827</v>
      </c>
      <c r="F389" s="6">
        <f t="shared" si="179"/>
        <v>0.27189494048783258</v>
      </c>
      <c r="G389" s="6">
        <f t="shared" si="180"/>
        <v>0.50394747024391628</v>
      </c>
      <c r="H389" s="6">
        <f t="shared" si="181"/>
        <v>0.33390558937686093</v>
      </c>
      <c r="I389" s="6">
        <f t="shared" si="182"/>
        <v>0.50319126000007908</v>
      </c>
      <c r="J389" s="6">
        <f t="shared" si="199"/>
        <v>0.54521801399015535</v>
      </c>
      <c r="K389" s="9"/>
      <c r="L389" s="15">
        <f t="shared" si="200"/>
        <v>0.36799999999999999</v>
      </c>
      <c r="M389" s="6">
        <f t="shared" si="205"/>
        <v>0.34332568665023167</v>
      </c>
      <c r="N389" s="15">
        <f t="shared" si="183"/>
        <v>1.7106205099679732</v>
      </c>
      <c r="O389" s="15">
        <f t="shared" si="184"/>
        <v>1.453490693322274</v>
      </c>
      <c r="P389" s="15">
        <f t="shared" si="201"/>
        <v>1.7106205099679732</v>
      </c>
      <c r="Q389" s="15">
        <f t="shared" si="202"/>
        <v>0.36799999999999999</v>
      </c>
      <c r="S389" s="28">
        <f t="shared" si="203"/>
        <v>0.36799999999999999</v>
      </c>
      <c r="T389" s="19">
        <f t="shared" si="185"/>
        <v>1.453490693322274</v>
      </c>
      <c r="U389" s="19">
        <f t="shared" si="186"/>
        <v>2.0555462512794329</v>
      </c>
      <c r="V389" s="19">
        <f t="shared" si="187"/>
        <v>2.906981386644548</v>
      </c>
      <c r="W389" s="19">
        <f t="shared" si="188"/>
        <v>3.5603105445237206</v>
      </c>
      <c r="X389" s="19">
        <f t="shared" si="189"/>
        <v>4.1110925025588658</v>
      </c>
      <c r="Y389" s="19">
        <f t="shared" si="190"/>
        <v>4.596341148755676</v>
      </c>
      <c r="Z389" s="19">
        <f t="shared" si="191"/>
        <v>5.0350394583253841</v>
      </c>
      <c r="AA389" s="19">
        <f t="shared" si="192"/>
        <v>5.4384641892764636</v>
      </c>
      <c r="AB389" s="19">
        <f t="shared" si="193"/>
        <v>5.8139627732890959</v>
      </c>
      <c r="AC389" s="19">
        <f t="shared" si="194"/>
        <v>6.1666387538382992</v>
      </c>
      <c r="AD389" s="19">
        <f t="shared" si="195"/>
        <v>6.5002079898638101</v>
      </c>
      <c r="AE389" s="19">
        <f t="shared" si="209"/>
        <v>1.7106205099679732</v>
      </c>
      <c r="AF389" s="19">
        <f t="shared" si="209"/>
        <v>2.419182725270288</v>
      </c>
      <c r="AG389" s="19">
        <f t="shared" si="209"/>
        <v>3.4212410199359464</v>
      </c>
      <c r="AH389" s="19">
        <f t="shared" si="209"/>
        <v>4.1901473929610802</v>
      </c>
      <c r="AI389" s="19">
        <f t="shared" si="209"/>
        <v>4.838365450540576</v>
      </c>
      <c r="AJ389" s="19">
        <f t="shared" si="209"/>
        <v>5.4094570236975619</v>
      </c>
      <c r="AK389" s="19">
        <f t="shared" si="209"/>
        <v>5.9257632714678259</v>
      </c>
      <c r="AL389" s="19">
        <f t="shared" si="209"/>
        <v>6.4005558670886735</v>
      </c>
      <c r="AM389" s="19">
        <f t="shared" si="209"/>
        <v>6.8424820398718929</v>
      </c>
      <c r="AN389" s="19">
        <f t="shared" si="209"/>
        <v>7.2575481758108644</v>
      </c>
      <c r="AO389" s="19">
        <f t="shared" si="209"/>
        <v>7.6501274879874908</v>
      </c>
      <c r="AP389" s="43">
        <f t="shared" si="197"/>
        <v>0.36799999999999999</v>
      </c>
    </row>
    <row r="390" spans="1:42" x14ac:dyDescent="0.25">
      <c r="A390" s="15">
        <v>0.36899999999999999</v>
      </c>
      <c r="B390" s="6">
        <f t="shared" si="204"/>
        <v>2.6114046239283737</v>
      </c>
      <c r="C390" s="6">
        <f t="shared" si="177"/>
        <v>0.26321363229246852</v>
      </c>
      <c r="D390" s="6">
        <f t="shared" si="198"/>
        <v>1.3057023119641868</v>
      </c>
      <c r="E390" s="6">
        <f t="shared" si="178"/>
        <v>0.96506787326073595</v>
      </c>
      <c r="F390" s="6">
        <f t="shared" si="179"/>
        <v>0.27274105747933763</v>
      </c>
      <c r="G390" s="6">
        <f t="shared" si="180"/>
        <v>0.50537052873966881</v>
      </c>
      <c r="H390" s="6">
        <f t="shared" si="181"/>
        <v>0.33513400534815113</v>
      </c>
      <c r="I390" s="6">
        <f t="shared" si="182"/>
        <v>0.50463724938715149</v>
      </c>
      <c r="J390" s="6">
        <f t="shared" si="199"/>
        <v>0.54807463271511514</v>
      </c>
      <c r="K390" s="9"/>
      <c r="L390" s="15">
        <f t="shared" si="200"/>
        <v>0.36899999999999999</v>
      </c>
      <c r="M390" s="6">
        <f t="shared" si="205"/>
        <v>0.34380284816594714</v>
      </c>
      <c r="N390" s="15">
        <f t="shared" si="183"/>
        <v>1.7129979676039404</v>
      </c>
      <c r="O390" s="15">
        <f t="shared" si="184"/>
        <v>1.4608655116069844</v>
      </c>
      <c r="P390" s="15">
        <f t="shared" si="201"/>
        <v>1.7129979676039404</v>
      </c>
      <c r="Q390" s="15">
        <f t="shared" si="202"/>
        <v>0.36899999999999999</v>
      </c>
      <c r="S390" s="28">
        <f t="shared" si="203"/>
        <v>0.36899999999999999</v>
      </c>
      <c r="T390" s="19">
        <f t="shared" si="185"/>
        <v>1.4608655116069844</v>
      </c>
      <c r="U390" s="19">
        <f t="shared" si="186"/>
        <v>2.0659758193177078</v>
      </c>
      <c r="V390" s="19">
        <f t="shared" si="187"/>
        <v>2.9217310232139688</v>
      </c>
      <c r="W390" s="19">
        <f t="shared" si="188"/>
        <v>3.5783750862670076</v>
      </c>
      <c r="X390" s="19">
        <f t="shared" si="189"/>
        <v>4.1319516386354156</v>
      </c>
      <c r="Y390" s="19">
        <f t="shared" si="190"/>
        <v>4.6196623718652168</v>
      </c>
      <c r="Z390" s="19">
        <f t="shared" si="191"/>
        <v>5.0605865782567978</v>
      </c>
      <c r="AA390" s="19">
        <f t="shared" si="192"/>
        <v>5.4660582325875673</v>
      </c>
      <c r="AB390" s="19">
        <f t="shared" si="193"/>
        <v>5.8434620464279377</v>
      </c>
      <c r="AC390" s="19">
        <f t="shared" si="194"/>
        <v>6.1979274579531216</v>
      </c>
      <c r="AD390" s="19">
        <f t="shared" si="195"/>
        <v>6.5331891798764508</v>
      </c>
      <c r="AE390" s="19">
        <f t="shared" si="209"/>
        <v>1.7129979676039404</v>
      </c>
      <c r="AF390" s="19">
        <f t="shared" si="209"/>
        <v>2.4225449581030403</v>
      </c>
      <c r="AG390" s="19">
        <f t="shared" si="209"/>
        <v>3.4259959352078808</v>
      </c>
      <c r="AH390" s="19">
        <f t="shared" si="209"/>
        <v>4.1959709510542824</v>
      </c>
      <c r="AI390" s="19">
        <f t="shared" si="209"/>
        <v>4.8450899162060805</v>
      </c>
      <c r="AJ390" s="19">
        <f t="shared" si="209"/>
        <v>5.4169752048677777</v>
      </c>
      <c r="AK390" s="19">
        <f t="shared" si="209"/>
        <v>5.9339990263045017</v>
      </c>
      <c r="AL390" s="19">
        <f t="shared" si="209"/>
        <v>6.4094514990140334</v>
      </c>
      <c r="AM390" s="19">
        <f t="shared" si="209"/>
        <v>6.8519918704157616</v>
      </c>
      <c r="AN390" s="19">
        <f t="shared" si="209"/>
        <v>7.2676348743091204</v>
      </c>
      <c r="AO390" s="19">
        <f t="shared" si="209"/>
        <v>7.6607598017627865</v>
      </c>
      <c r="AP390" s="43">
        <f t="shared" si="197"/>
        <v>0.36899999999999999</v>
      </c>
    </row>
    <row r="391" spans="1:42" x14ac:dyDescent="0.25">
      <c r="A391" s="15">
        <v>0.37</v>
      </c>
      <c r="B391" s="6">
        <f t="shared" si="204"/>
        <v>2.6155482477728551</v>
      </c>
      <c r="C391" s="6">
        <f t="shared" si="177"/>
        <v>0.26417897090782566</v>
      </c>
      <c r="D391" s="6">
        <f t="shared" si="198"/>
        <v>1.3077741238864276</v>
      </c>
      <c r="E391" s="6">
        <f t="shared" si="178"/>
        <v>0.96560861636586481</v>
      </c>
      <c r="F391" s="6">
        <f t="shared" si="179"/>
        <v>0.27358804222572247</v>
      </c>
      <c r="G391" s="6">
        <f t="shared" si="180"/>
        <v>0.5067940211128612</v>
      </c>
      <c r="H391" s="6">
        <f t="shared" si="181"/>
        <v>0.33636311264728375</v>
      </c>
      <c r="I391" s="6">
        <f t="shared" si="182"/>
        <v>0.50608390883254473</v>
      </c>
      <c r="J391" s="6">
        <f t="shared" si="199"/>
        <v>0.55093817110200993</v>
      </c>
      <c r="K391" s="9"/>
      <c r="L391" s="15">
        <f t="shared" si="200"/>
        <v>0.37</v>
      </c>
      <c r="M391" s="6">
        <f t="shared" si="205"/>
        <v>0.34427884400710279</v>
      </c>
      <c r="N391" s="15">
        <f t="shared" si="183"/>
        <v>1.7153696172654753</v>
      </c>
      <c r="O391" s="15">
        <f t="shared" si="184"/>
        <v>1.4682532398990107</v>
      </c>
      <c r="P391" s="15">
        <f t="shared" si="201"/>
        <v>1.7153696172654753</v>
      </c>
      <c r="Q391" s="15">
        <f t="shared" si="202"/>
        <v>0.37</v>
      </c>
      <c r="S391" s="28">
        <f t="shared" si="203"/>
        <v>0.37</v>
      </c>
      <c r="T391" s="19">
        <f t="shared" si="185"/>
        <v>1.4682532398990107</v>
      </c>
      <c r="U391" s="19">
        <f t="shared" si="186"/>
        <v>2.0764236448634197</v>
      </c>
      <c r="V391" s="19">
        <f t="shared" si="187"/>
        <v>2.9365064797980214</v>
      </c>
      <c r="W391" s="19">
        <f t="shared" si="188"/>
        <v>3.5964712509407968</v>
      </c>
      <c r="X391" s="19">
        <f t="shared" si="189"/>
        <v>4.1528472897268394</v>
      </c>
      <c r="Y391" s="19">
        <f t="shared" si="190"/>
        <v>4.6430244200024866</v>
      </c>
      <c r="Z391" s="19">
        <f t="shared" si="191"/>
        <v>5.086178419765405</v>
      </c>
      <c r="AA391" s="19">
        <f t="shared" si="192"/>
        <v>5.4937005807229067</v>
      </c>
      <c r="AB391" s="19">
        <f t="shared" si="193"/>
        <v>5.8730129595960427</v>
      </c>
      <c r="AC391" s="19">
        <f t="shared" si="194"/>
        <v>6.2292709345902555</v>
      </c>
      <c r="AD391" s="19">
        <f t="shared" si="195"/>
        <v>6.5662281051969895</v>
      </c>
      <c r="AE391" s="19">
        <f t="shared" si="209"/>
        <v>1.7153696172654753</v>
      </c>
      <c r="AF391" s="19">
        <f t="shared" si="209"/>
        <v>2.4258989772195814</v>
      </c>
      <c r="AG391" s="19">
        <f t="shared" si="209"/>
        <v>3.4307392345309506</v>
      </c>
      <c r="AH391" s="19">
        <f t="shared" si="209"/>
        <v>4.2017802825736883</v>
      </c>
      <c r="AI391" s="19">
        <f t="shared" si="209"/>
        <v>4.8517979544391627</v>
      </c>
      <c r="AJ391" s="19">
        <f t="shared" si="209"/>
        <v>5.4244750196101972</v>
      </c>
      <c r="AK391" s="19">
        <f t="shared" si="209"/>
        <v>5.942214661727566</v>
      </c>
      <c r="AL391" s="19">
        <f t="shared" si="209"/>
        <v>6.418325399488956</v>
      </c>
      <c r="AM391" s="19">
        <f t="shared" si="209"/>
        <v>6.8614784690619013</v>
      </c>
      <c r="AN391" s="19">
        <f t="shared" si="209"/>
        <v>7.277696931658741</v>
      </c>
      <c r="AO391" s="19">
        <f t="shared" si="209"/>
        <v>7.6713661414868008</v>
      </c>
      <c r="AP391" s="43">
        <f t="shared" si="197"/>
        <v>0.37</v>
      </c>
    </row>
    <row r="392" spans="1:42" x14ac:dyDescent="0.25">
      <c r="A392" s="15">
        <v>0.371</v>
      </c>
      <c r="B392" s="6">
        <f t="shared" si="204"/>
        <v>2.6196895613539053</v>
      </c>
      <c r="C392" s="6">
        <f t="shared" si="177"/>
        <v>0.26514484804426619</v>
      </c>
      <c r="D392" s="6">
        <f t="shared" si="198"/>
        <v>1.3098447806769526</v>
      </c>
      <c r="E392" s="6">
        <f t="shared" si="178"/>
        <v>0.96614491666623181</v>
      </c>
      <c r="F392" s="6">
        <f t="shared" si="179"/>
        <v>0.27443589824927284</v>
      </c>
      <c r="G392" s="6">
        <f t="shared" si="180"/>
        <v>0.50821794912463636</v>
      </c>
      <c r="H392" s="6">
        <f t="shared" si="181"/>
        <v>0.3375929056127554</v>
      </c>
      <c r="I392" s="6">
        <f t="shared" si="182"/>
        <v>0.50753124185496057</v>
      </c>
      <c r="J392" s="6">
        <f t="shared" si="199"/>
        <v>0.55380862584366797</v>
      </c>
      <c r="K392" s="9"/>
      <c r="L392" s="15">
        <f t="shared" si="200"/>
        <v>0.371</v>
      </c>
      <c r="M392" s="6">
        <f t="shared" si="205"/>
        <v>0.34475367628910436</v>
      </c>
      <c r="N392" s="15">
        <f t="shared" si="183"/>
        <v>1.717735469492589</v>
      </c>
      <c r="O392" s="15">
        <f t="shared" si="184"/>
        <v>1.4756538205259027</v>
      </c>
      <c r="P392" s="15">
        <f t="shared" si="201"/>
        <v>1.717735469492589</v>
      </c>
      <c r="Q392" s="15">
        <f t="shared" si="202"/>
        <v>0.371</v>
      </c>
      <c r="S392" s="28">
        <f t="shared" si="203"/>
        <v>0.371</v>
      </c>
      <c r="T392" s="19">
        <f t="shared" si="185"/>
        <v>1.4756538205259027</v>
      </c>
      <c r="U392" s="19">
        <f t="shared" si="186"/>
        <v>2.0868896463554045</v>
      </c>
      <c r="V392" s="19">
        <f t="shared" si="187"/>
        <v>2.9513076410518053</v>
      </c>
      <c r="W392" s="19">
        <f t="shared" si="188"/>
        <v>3.6145988972770069</v>
      </c>
      <c r="X392" s="19">
        <f t="shared" si="189"/>
        <v>4.1737792927108091</v>
      </c>
      <c r="Y392" s="19">
        <f t="shared" si="190"/>
        <v>4.6664271107911812</v>
      </c>
      <c r="Z392" s="19">
        <f t="shared" si="191"/>
        <v>5.1118147830679774</v>
      </c>
      <c r="AA392" s="19">
        <f t="shared" si="192"/>
        <v>5.5213910178919328</v>
      </c>
      <c r="AB392" s="19">
        <f t="shared" si="193"/>
        <v>5.9026152821036106</v>
      </c>
      <c r="AC392" s="19">
        <f t="shared" si="194"/>
        <v>6.260668939066214</v>
      </c>
      <c r="AD392" s="19">
        <f t="shared" si="195"/>
        <v>6.5993245079063856</v>
      </c>
      <c r="AE392" s="19">
        <f t="shared" ref="AE392:AO401" si="210">$M392*AE$21^0.5/RMannings_n*(Diameter/1000)^(2/3)</f>
        <v>1.717735469492589</v>
      </c>
      <c r="AF392" s="19">
        <f t="shared" si="210"/>
        <v>2.4292447975257359</v>
      </c>
      <c r="AG392" s="19">
        <f t="shared" si="210"/>
        <v>3.4354709389851781</v>
      </c>
      <c r="AH392" s="19">
        <f t="shared" si="210"/>
        <v>4.2075754133369436</v>
      </c>
      <c r="AI392" s="19">
        <f t="shared" si="210"/>
        <v>4.8584895950514717</v>
      </c>
      <c r="AJ392" s="19">
        <f t="shared" si="210"/>
        <v>5.4319565012552573</v>
      </c>
      <c r="AK392" s="19">
        <f t="shared" si="210"/>
        <v>5.950410214248687</v>
      </c>
      <c r="AL392" s="19">
        <f t="shared" si="210"/>
        <v>6.4271776079505516</v>
      </c>
      <c r="AM392" s="19">
        <f t="shared" si="210"/>
        <v>6.8709418779703562</v>
      </c>
      <c r="AN392" s="19">
        <f t="shared" si="210"/>
        <v>7.2877343925772067</v>
      </c>
      <c r="AO392" s="19">
        <f t="shared" si="210"/>
        <v>7.6819465542958909</v>
      </c>
      <c r="AP392" s="43">
        <f t="shared" si="197"/>
        <v>0.371</v>
      </c>
    </row>
    <row r="393" spans="1:42" x14ac:dyDescent="0.25">
      <c r="A393" s="15">
        <v>0.372</v>
      </c>
      <c r="B393" s="6">
        <f t="shared" si="204"/>
        <v>2.6238285862583246</v>
      </c>
      <c r="C393" s="6">
        <f t="shared" si="177"/>
        <v>0.26611125926268892</v>
      </c>
      <c r="D393" s="6">
        <f t="shared" si="198"/>
        <v>1.3119142931291623</v>
      </c>
      <c r="E393" s="6">
        <f t="shared" si="178"/>
        <v>0.9666767815562759</v>
      </c>
      <c r="F393" s="6">
        <f t="shared" si="179"/>
        <v>0.27528462909212537</v>
      </c>
      <c r="G393" s="6">
        <f t="shared" si="180"/>
        <v>0.50964231454606268</v>
      </c>
      <c r="H393" s="6">
        <f t="shared" si="181"/>
        <v>0.33882337859252687</v>
      </c>
      <c r="I393" s="6">
        <f t="shared" si="182"/>
        <v>0.50897925199113236</v>
      </c>
      <c r="J393" s="6">
        <f t="shared" si="199"/>
        <v>0.55668599365185523</v>
      </c>
      <c r="K393" s="9"/>
      <c r="L393" s="15">
        <f t="shared" si="200"/>
        <v>0.372</v>
      </c>
      <c r="M393" s="6">
        <f t="shared" si="205"/>
        <v>0.34522734711027303</v>
      </c>
      <c r="N393" s="15">
        <f t="shared" si="183"/>
        <v>1.7200955347401685</v>
      </c>
      <c r="O393" s="15">
        <f t="shared" si="184"/>
        <v>1.4830671957179438</v>
      </c>
      <c r="P393" s="15">
        <f t="shared" si="201"/>
        <v>1.7200955347401685</v>
      </c>
      <c r="Q393" s="15">
        <f t="shared" si="202"/>
        <v>0.372</v>
      </c>
      <c r="S393" s="28">
        <f t="shared" si="203"/>
        <v>0.372</v>
      </c>
      <c r="T393" s="19">
        <f t="shared" si="185"/>
        <v>1.4830671957179438</v>
      </c>
      <c r="U393" s="19">
        <f t="shared" si="186"/>
        <v>2.0973737420949496</v>
      </c>
      <c r="V393" s="19">
        <f t="shared" si="187"/>
        <v>2.9661343914358875</v>
      </c>
      <c r="W393" s="19">
        <f t="shared" si="188"/>
        <v>3.6327578837693162</v>
      </c>
      <c r="X393" s="19">
        <f t="shared" si="189"/>
        <v>4.1947474841898993</v>
      </c>
      <c r="Y393" s="19">
        <f t="shared" si="190"/>
        <v>4.6898702615474193</v>
      </c>
      <c r="Z393" s="19">
        <f t="shared" si="191"/>
        <v>5.1374954680443503</v>
      </c>
      <c r="AA393" s="19">
        <f t="shared" si="192"/>
        <v>5.5491293279401601</v>
      </c>
      <c r="AB393" s="19">
        <f t="shared" si="193"/>
        <v>5.9322687828717751</v>
      </c>
      <c r="AC393" s="19">
        <f t="shared" si="194"/>
        <v>6.2921212262848485</v>
      </c>
      <c r="AD393" s="19">
        <f t="shared" si="195"/>
        <v>6.6324781296506146</v>
      </c>
      <c r="AE393" s="19">
        <f t="shared" si="210"/>
        <v>1.7200955347401685</v>
      </c>
      <c r="AF393" s="19">
        <f t="shared" si="210"/>
        <v>2.4325824338069477</v>
      </c>
      <c r="AG393" s="19">
        <f t="shared" si="210"/>
        <v>3.440191069480337</v>
      </c>
      <c r="AH393" s="19">
        <f t="shared" si="210"/>
        <v>4.213356368953189</v>
      </c>
      <c r="AI393" s="19">
        <f t="shared" si="210"/>
        <v>4.8651648676138954</v>
      </c>
      <c r="AJ393" s="19">
        <f t="shared" si="210"/>
        <v>5.4394196828642176</v>
      </c>
      <c r="AK393" s="19">
        <f t="shared" si="210"/>
        <v>5.9585857200846579</v>
      </c>
      <c r="AL393" s="19">
        <f t="shared" si="210"/>
        <v>6.4360081635174247</v>
      </c>
      <c r="AM393" s="19">
        <f t="shared" si="210"/>
        <v>6.8803821389606741</v>
      </c>
      <c r="AN393" s="19">
        <f t="shared" si="210"/>
        <v>7.2977473014208423</v>
      </c>
      <c r="AO393" s="19">
        <f t="shared" si="210"/>
        <v>7.6925010869457351</v>
      </c>
      <c r="AP393" s="43">
        <f t="shared" si="197"/>
        <v>0.372</v>
      </c>
    </row>
    <row r="394" spans="1:42" x14ac:dyDescent="0.25">
      <c r="A394" s="15">
        <v>0.373</v>
      </c>
      <c r="B394" s="6">
        <f t="shared" si="204"/>
        <v>2.6279653439741546</v>
      </c>
      <c r="C394" s="6">
        <f t="shared" si="177"/>
        <v>0.26707820013134848</v>
      </c>
      <c r="D394" s="6">
        <f t="shared" si="198"/>
        <v>1.3139826719870773</v>
      </c>
      <c r="E394" s="6">
        <f t="shared" si="178"/>
        <v>0.9672042183530839</v>
      </c>
      <c r="F394" s="6">
        <f t="shared" si="179"/>
        <v>0.27613423831641098</v>
      </c>
      <c r="G394" s="6">
        <f t="shared" si="180"/>
        <v>0.51106711915820546</v>
      </c>
      <c r="H394" s="6">
        <f t="shared" si="181"/>
        <v>0.34005452594392482</v>
      </c>
      <c r="I394" s="6">
        <f t="shared" si="182"/>
        <v>0.51042794279591441</v>
      </c>
      <c r="J394" s="6">
        <f t="shared" si="199"/>
        <v>0.55957027125744563</v>
      </c>
      <c r="K394" s="9"/>
      <c r="L394" s="15">
        <f t="shared" si="200"/>
        <v>0.373</v>
      </c>
      <c r="M394" s="6">
        <f t="shared" si="205"/>
        <v>0.34569985855197505</v>
      </c>
      <c r="N394" s="15">
        <f t="shared" si="183"/>
        <v>1.7224498233786223</v>
      </c>
      <c r="O394" s="15">
        <f t="shared" si="184"/>
        <v>1.4904933076082498</v>
      </c>
      <c r="P394" s="15">
        <f t="shared" si="201"/>
        <v>1.7224498233786223</v>
      </c>
      <c r="Q394" s="15">
        <f t="shared" si="202"/>
        <v>0.373</v>
      </c>
      <c r="S394" s="28">
        <f t="shared" si="203"/>
        <v>0.373</v>
      </c>
      <c r="T394" s="19">
        <f t="shared" si="185"/>
        <v>1.4904933076082498</v>
      </c>
      <c r="U394" s="19">
        <f t="shared" si="186"/>
        <v>2.1078758502459207</v>
      </c>
      <c r="V394" s="19">
        <f t="shared" si="187"/>
        <v>2.9809866152164997</v>
      </c>
      <c r="W394" s="19">
        <f t="shared" si="188"/>
        <v>3.65094806867338</v>
      </c>
      <c r="X394" s="19">
        <f t="shared" si="189"/>
        <v>4.2157517004918414</v>
      </c>
      <c r="Y394" s="19">
        <f t="shared" si="190"/>
        <v>4.7133536892800452</v>
      </c>
      <c r="Z394" s="19">
        <f t="shared" si="191"/>
        <v>5.1632202742377524</v>
      </c>
      <c r="AA394" s="19">
        <f t="shared" si="192"/>
        <v>5.5769152943495328</v>
      </c>
      <c r="AB394" s="19">
        <f t="shared" si="193"/>
        <v>5.9619732304329993</v>
      </c>
      <c r="AC394" s="19">
        <f t="shared" si="194"/>
        <v>6.3236275507377604</v>
      </c>
      <c r="AD394" s="19">
        <f t="shared" si="195"/>
        <v>6.6656887116411019</v>
      </c>
      <c r="AE394" s="19">
        <f t="shared" si="210"/>
        <v>1.7224498233786223</v>
      </c>
      <c r="AF394" s="19">
        <f t="shared" si="210"/>
        <v>2.4359119007291903</v>
      </c>
      <c r="AG394" s="19">
        <f t="shared" si="210"/>
        <v>3.4448996467572446</v>
      </c>
      <c r="AH394" s="19">
        <f t="shared" si="210"/>
        <v>4.2191231748246318</v>
      </c>
      <c r="AI394" s="19">
        <f t="shared" si="210"/>
        <v>4.8718238014583806</v>
      </c>
      <c r="AJ394" s="19">
        <f t="shared" si="210"/>
        <v>5.4468645972311887</v>
      </c>
      <c r="AK394" s="19">
        <f t="shared" si="210"/>
        <v>5.966741215159626</v>
      </c>
      <c r="AL394" s="19">
        <f t="shared" si="210"/>
        <v>6.4448171049920937</v>
      </c>
      <c r="AM394" s="19">
        <f t="shared" si="210"/>
        <v>6.8897992935144892</v>
      </c>
      <c r="AN394" s="19">
        <f t="shared" si="210"/>
        <v>7.3077357021875686</v>
      </c>
      <c r="AO394" s="19">
        <f t="shared" si="210"/>
        <v>7.7030297858142118</v>
      </c>
      <c r="AP394" s="43">
        <f t="shared" si="197"/>
        <v>0.373</v>
      </c>
    </row>
    <row r="395" spans="1:42" x14ac:dyDescent="0.25">
      <c r="A395" s="15">
        <v>0.374</v>
      </c>
      <c r="B395" s="6">
        <f t="shared" si="204"/>
        <v>2.6320998558918829</v>
      </c>
      <c r="C395" s="6">
        <f t="shared" si="177"/>
        <v>0.2680456662257783</v>
      </c>
      <c r="D395" s="6">
        <f t="shared" si="198"/>
        <v>1.3160499279459414</v>
      </c>
      <c r="E395" s="6">
        <f t="shared" si="178"/>
        <v>0.96772723429693763</v>
      </c>
      <c r="F395" s="6">
        <f t="shared" si="179"/>
        <v>0.2769847295043999</v>
      </c>
      <c r="G395" s="6">
        <f t="shared" si="180"/>
        <v>0.51249236475219995</v>
      </c>
      <c r="H395" s="6">
        <f t="shared" si="181"/>
        <v>0.34128634203354336</v>
      </c>
      <c r="I395" s="6">
        <f t="shared" si="182"/>
        <v>0.51187731784237311</v>
      </c>
      <c r="J395" s="6">
        <f t="shared" si="199"/>
        <v>0.562461455410592</v>
      </c>
      <c r="K395" s="9"/>
      <c r="L395" s="15">
        <f t="shared" si="200"/>
        <v>0.374</v>
      </c>
      <c r="M395" s="6">
        <f t="shared" si="205"/>
        <v>0.34617121267875006</v>
      </c>
      <c r="N395" s="15">
        <f t="shared" si="183"/>
        <v>1.7247983456945215</v>
      </c>
      <c r="O395" s="15">
        <f t="shared" si="184"/>
        <v>1.497932098232859</v>
      </c>
      <c r="P395" s="15">
        <f t="shared" si="201"/>
        <v>1.7247983456945215</v>
      </c>
      <c r="Q395" s="15">
        <f t="shared" si="202"/>
        <v>0.374</v>
      </c>
      <c r="S395" s="28">
        <f t="shared" si="203"/>
        <v>0.374</v>
      </c>
      <c r="T395" s="19">
        <f t="shared" si="185"/>
        <v>1.497932098232859</v>
      </c>
      <c r="U395" s="19">
        <f t="shared" si="186"/>
        <v>2.1183958888348964</v>
      </c>
      <c r="V395" s="19">
        <f t="shared" si="187"/>
        <v>2.995864196465718</v>
      </c>
      <c r="W395" s="19">
        <f t="shared" si="188"/>
        <v>3.6691693100070712</v>
      </c>
      <c r="X395" s="19">
        <f t="shared" si="189"/>
        <v>4.2367917776697928</v>
      </c>
      <c r="Y395" s="19">
        <f t="shared" si="190"/>
        <v>4.7368772106909152</v>
      </c>
      <c r="Z395" s="19">
        <f t="shared" si="191"/>
        <v>5.1889890008551323</v>
      </c>
      <c r="AA395" s="19">
        <f t="shared" si="192"/>
        <v>5.6047487002387664</v>
      </c>
      <c r="AB395" s="19">
        <f t="shared" si="193"/>
        <v>5.991728392931436</v>
      </c>
      <c r="AC395" s="19">
        <f t="shared" si="194"/>
        <v>6.3551876665046878</v>
      </c>
      <c r="AD395" s="19">
        <f t="shared" si="195"/>
        <v>6.6989559946551296</v>
      </c>
      <c r="AE395" s="19">
        <f t="shared" si="210"/>
        <v>1.7247983456945215</v>
      </c>
      <c r="AF395" s="19">
        <f t="shared" si="210"/>
        <v>2.4392332128398704</v>
      </c>
      <c r="AG395" s="19">
        <f t="shared" si="210"/>
        <v>3.449596691389043</v>
      </c>
      <c r="AH395" s="19">
        <f t="shared" si="210"/>
        <v>4.2248758561481239</v>
      </c>
      <c r="AI395" s="19">
        <f t="shared" si="210"/>
        <v>4.8784664256797408</v>
      </c>
      <c r="AJ395" s="19">
        <f t="shared" si="210"/>
        <v>5.4542912768851615</v>
      </c>
      <c r="AK395" s="19">
        <f t="shared" si="210"/>
        <v>5.9748767351073191</v>
      </c>
      <c r="AL395" s="19">
        <f t="shared" si="210"/>
        <v>6.4536044708633806</v>
      </c>
      <c r="AM395" s="19">
        <f t="shared" si="210"/>
        <v>6.899193382778086</v>
      </c>
      <c r="AN395" s="19">
        <f t="shared" si="210"/>
        <v>7.3176996385196089</v>
      </c>
      <c r="AO395" s="19">
        <f t="shared" si="210"/>
        <v>7.713532696904263</v>
      </c>
      <c r="AP395" s="43">
        <f t="shared" si="197"/>
        <v>0.374</v>
      </c>
    </row>
    <row r="396" spans="1:42" x14ac:dyDescent="0.25">
      <c r="A396" s="15">
        <v>0.375</v>
      </c>
      <c r="B396" s="6">
        <f t="shared" si="204"/>
        <v>2.6362321433056359</v>
      </c>
      <c r="C396" s="6">
        <f t="shared" si="177"/>
        <v>0.26901365312871361</v>
      </c>
      <c r="D396" s="6">
        <f t="shared" si="198"/>
        <v>1.318116071652818</v>
      </c>
      <c r="E396" s="6">
        <f t="shared" si="178"/>
        <v>0.96824583655185426</v>
      </c>
      <c r="F396" s="6">
        <f t="shared" si="179"/>
        <v>0.27783610625864708</v>
      </c>
      <c r="G396" s="6">
        <f t="shared" si="180"/>
        <v>0.51391805312932348</v>
      </c>
      <c r="H396" s="6">
        <f t="shared" si="181"/>
        <v>0.34251882123714633</v>
      </c>
      <c r="I396" s="6">
        <f t="shared" si="182"/>
        <v>0.51332738072187767</v>
      </c>
      <c r="J396" s="6">
        <f t="shared" si="199"/>
        <v>0.56535954288089674</v>
      </c>
      <c r="K396" s="9"/>
      <c r="L396" s="15">
        <f t="shared" si="200"/>
        <v>0.375</v>
      </c>
      <c r="M396" s="6">
        <f t="shared" si="205"/>
        <v>0.34664141153843747</v>
      </c>
      <c r="N396" s="15">
        <f t="shared" si="183"/>
        <v>1.7271411118912265</v>
      </c>
      <c r="O396" s="15">
        <f t="shared" si="184"/>
        <v>1.505383509530817</v>
      </c>
      <c r="P396" s="15">
        <f t="shared" si="201"/>
        <v>1.7271411118912265</v>
      </c>
      <c r="Q396" s="15">
        <f t="shared" si="202"/>
        <v>0.375</v>
      </c>
      <c r="S396" s="28">
        <f t="shared" si="203"/>
        <v>0.375</v>
      </c>
      <c r="T396" s="19">
        <f t="shared" si="185"/>
        <v>1.505383509530817</v>
      </c>
      <c r="U396" s="19">
        <f t="shared" si="186"/>
        <v>2.1289337757512889</v>
      </c>
      <c r="V396" s="19">
        <f t="shared" si="187"/>
        <v>3.010767019061634</v>
      </c>
      <c r="W396" s="19">
        <f t="shared" si="188"/>
        <v>3.6874214655506794</v>
      </c>
      <c r="X396" s="19">
        <f t="shared" si="189"/>
        <v>4.2578675515025779</v>
      </c>
      <c r="Y396" s="19">
        <f t="shared" si="190"/>
        <v>4.7604406421751744</v>
      </c>
      <c r="Z396" s="19">
        <f t="shared" si="191"/>
        <v>5.2148014467674448</v>
      </c>
      <c r="AA396" s="19">
        <f t="shared" si="192"/>
        <v>5.6326293283636621</v>
      </c>
      <c r="AB396" s="19">
        <f t="shared" si="193"/>
        <v>6.021534038123268</v>
      </c>
      <c r="AC396" s="19">
        <f t="shared" si="194"/>
        <v>6.386801327253866</v>
      </c>
      <c r="AD396" s="19">
        <f t="shared" si="195"/>
        <v>6.73227971903622</v>
      </c>
      <c r="AE396" s="19">
        <f t="shared" si="210"/>
        <v>1.7271411118912265</v>
      </c>
      <c r="AF396" s="19">
        <f t="shared" si="210"/>
        <v>2.4425463845687201</v>
      </c>
      <c r="AG396" s="19">
        <f t="shared" si="210"/>
        <v>3.4542822237824531</v>
      </c>
      <c r="AH396" s="19">
        <f t="shared" si="210"/>
        <v>4.2306144379166932</v>
      </c>
      <c r="AI396" s="19">
        <f t="shared" si="210"/>
        <v>4.8850927691374402</v>
      </c>
      <c r="AJ396" s="19">
        <f t="shared" si="210"/>
        <v>5.4616997540920007</v>
      </c>
      <c r="AK396" s="19">
        <f t="shared" si="210"/>
        <v>5.9829923152732158</v>
      </c>
      <c r="AL396" s="19">
        <f t="shared" si="210"/>
        <v>6.4623702993087671</v>
      </c>
      <c r="AM396" s="19">
        <f t="shared" si="210"/>
        <v>6.9085644475649062</v>
      </c>
      <c r="AN396" s="19">
        <f t="shared" si="210"/>
        <v>7.3276391537061594</v>
      </c>
      <c r="AO396" s="19">
        <f t="shared" si="210"/>
        <v>7.7240098658467069</v>
      </c>
      <c r="AP396" s="43">
        <f t="shared" si="197"/>
        <v>0.375</v>
      </c>
    </row>
    <row r="397" spans="1:42" x14ac:dyDescent="0.25">
      <c r="A397" s="15">
        <v>0.376</v>
      </c>
      <c r="B397" s="6">
        <f t="shared" si="204"/>
        <v>2.6403622274143626</v>
      </c>
      <c r="C397" s="6">
        <f t="shared" si="177"/>
        <v>0.269982156430016</v>
      </c>
      <c r="D397" s="6">
        <f t="shared" si="198"/>
        <v>1.3201811137071813</v>
      </c>
      <c r="E397" s="6">
        <f t="shared" si="178"/>
        <v>0.96876003220611862</v>
      </c>
      <c r="F397" s="6">
        <f t="shared" si="179"/>
        <v>0.2786883722021401</v>
      </c>
      <c r="G397" s="6">
        <f t="shared" si="180"/>
        <v>0.51534418610107002</v>
      </c>
      <c r="H397" s="6">
        <f t="shared" si="181"/>
        <v>0.34375195793957103</v>
      </c>
      <c r="I397" s="6">
        <f t="shared" si="182"/>
        <v>0.51477813504419323</v>
      </c>
      <c r="J397" s="6">
        <f t="shared" si="199"/>
        <v>0.56826453045758785</v>
      </c>
      <c r="K397" s="9"/>
      <c r="L397" s="15">
        <f t="shared" si="200"/>
        <v>0.376</v>
      </c>
      <c r="M397" s="6">
        <f t="shared" si="205"/>
        <v>0.3471104571623016</v>
      </c>
      <c r="N397" s="15">
        <f t="shared" si="183"/>
        <v>1.7294781320895145</v>
      </c>
      <c r="O397" s="15">
        <f t="shared" si="184"/>
        <v>1.5128474833442696</v>
      </c>
      <c r="P397" s="15">
        <f t="shared" si="201"/>
        <v>1.7294781320895145</v>
      </c>
      <c r="Q397" s="15">
        <f t="shared" si="202"/>
        <v>0.376</v>
      </c>
      <c r="S397" s="28">
        <f t="shared" si="203"/>
        <v>0.376</v>
      </c>
      <c r="T397" s="19">
        <f t="shared" si="185"/>
        <v>1.5128474833442696</v>
      </c>
      <c r="U397" s="19">
        <f t="shared" si="186"/>
        <v>2.1394894287474711</v>
      </c>
      <c r="V397" s="19">
        <f t="shared" si="187"/>
        <v>3.0256949666885391</v>
      </c>
      <c r="W397" s="19">
        <f t="shared" si="188"/>
        <v>3.7057043928471334</v>
      </c>
      <c r="X397" s="19">
        <f t="shared" si="189"/>
        <v>4.2789788574949421</v>
      </c>
      <c r="Y397" s="19">
        <f t="shared" si="190"/>
        <v>4.7840437998215384</v>
      </c>
      <c r="Z397" s="19">
        <f t="shared" si="191"/>
        <v>5.2406574105099724</v>
      </c>
      <c r="AA397" s="19">
        <f t="shared" si="192"/>
        <v>5.6605569611174538</v>
      </c>
      <c r="AB397" s="19">
        <f t="shared" si="193"/>
        <v>6.0513899333770782</v>
      </c>
      <c r="AC397" s="19">
        <f t="shared" si="194"/>
        <v>6.4184682862424136</v>
      </c>
      <c r="AD397" s="19">
        <f t="shared" si="195"/>
        <v>6.7656596246945373</v>
      </c>
      <c r="AE397" s="19">
        <f t="shared" si="210"/>
        <v>1.7294781320895145</v>
      </c>
      <c r="AF397" s="19">
        <f t="shared" si="210"/>
        <v>2.4458514302286787</v>
      </c>
      <c r="AG397" s="19">
        <f t="shared" si="210"/>
        <v>3.458956264179029</v>
      </c>
      <c r="AH397" s="19">
        <f t="shared" si="210"/>
        <v>4.2363389449210764</v>
      </c>
      <c r="AI397" s="19">
        <f t="shared" si="210"/>
        <v>4.8917028604573574</v>
      </c>
      <c r="AJ397" s="19">
        <f t="shared" si="210"/>
        <v>5.4690900608564093</v>
      </c>
      <c r="AK397" s="19">
        <f t="shared" si="210"/>
        <v>5.9910879907167152</v>
      </c>
      <c r="AL397" s="19">
        <f t="shared" si="210"/>
        <v>6.4711146281967311</v>
      </c>
      <c r="AM397" s="19">
        <f t="shared" si="210"/>
        <v>6.917912528358058</v>
      </c>
      <c r="AN397" s="19">
        <f t="shared" si="210"/>
        <v>7.337554290686036</v>
      </c>
      <c r="AO397" s="19">
        <f t="shared" si="210"/>
        <v>7.7344613379030314</v>
      </c>
      <c r="AP397" s="43">
        <f t="shared" si="197"/>
        <v>0.376</v>
      </c>
    </row>
    <row r="398" spans="1:42" x14ac:dyDescent="0.25">
      <c r="A398" s="15">
        <v>0.377</v>
      </c>
      <c r="B398" s="6">
        <f t="shared" si="204"/>
        <v>2.6444901293230014</v>
      </c>
      <c r="C398" s="6">
        <f t="shared" si="177"/>
        <v>0.27095117172659744</v>
      </c>
      <c r="D398" s="6">
        <f t="shared" si="198"/>
        <v>1.3222450646615007</v>
      </c>
      <c r="E398" s="6">
        <f t="shared" si="178"/>
        <v>0.96926982827280861</v>
      </c>
      <c r="F398" s="6">
        <f t="shared" si="179"/>
        <v>0.27954153097844708</v>
      </c>
      <c r="G398" s="6">
        <f t="shared" si="180"/>
        <v>0.51677076548922352</v>
      </c>
      <c r="H398" s="6">
        <f t="shared" si="181"/>
        <v>0.34498574653463182</v>
      </c>
      <c r="I398" s="6">
        <f t="shared" si="182"/>
        <v>0.51622958443757261</v>
      </c>
      <c r="J398" s="6">
        <f t="shared" si="199"/>
        <v>0.5711764149496924</v>
      </c>
      <c r="K398" s="9"/>
      <c r="L398" s="15">
        <f t="shared" si="200"/>
        <v>0.377</v>
      </c>
      <c r="M398" s="6">
        <f t="shared" si="205"/>
        <v>0.34757835156515465</v>
      </c>
      <c r="N398" s="15">
        <f t="shared" si="183"/>
        <v>1.7318094163281885</v>
      </c>
      <c r="O398" s="15">
        <f t="shared" si="184"/>
        <v>1.5203239614185393</v>
      </c>
      <c r="P398" s="15">
        <f t="shared" si="201"/>
        <v>1.7318094163281885</v>
      </c>
      <c r="Q398" s="15">
        <f t="shared" si="202"/>
        <v>0.377</v>
      </c>
      <c r="S398" s="28">
        <f t="shared" si="203"/>
        <v>0.377</v>
      </c>
      <c r="T398" s="19">
        <f t="shared" si="185"/>
        <v>1.5203239614185393</v>
      </c>
      <c r="U398" s="19">
        <f t="shared" si="186"/>
        <v>2.1500627654388889</v>
      </c>
      <c r="V398" s="19">
        <f t="shared" si="187"/>
        <v>3.0406479228370786</v>
      </c>
      <c r="W398" s="19">
        <f t="shared" si="188"/>
        <v>3.7240179492021999</v>
      </c>
      <c r="X398" s="19">
        <f t="shared" si="189"/>
        <v>4.3001255308777777</v>
      </c>
      <c r="Y398" s="19">
        <f t="shared" si="190"/>
        <v>4.8076864994125401</v>
      </c>
      <c r="Z398" s="19">
        <f t="shared" si="191"/>
        <v>5.2665566902825924</v>
      </c>
      <c r="AA398" s="19">
        <f t="shared" si="192"/>
        <v>5.6885313805310993</v>
      </c>
      <c r="AB398" s="19">
        <f t="shared" si="193"/>
        <v>6.0812958456741573</v>
      </c>
      <c r="AC398" s="19">
        <f t="shared" si="194"/>
        <v>6.4501882963166652</v>
      </c>
      <c r="AD398" s="19">
        <f t="shared" si="195"/>
        <v>6.7990954511072443</v>
      </c>
      <c r="AE398" s="19">
        <f t="shared" si="210"/>
        <v>1.7318094163281885</v>
      </c>
      <c r="AF398" s="19">
        <f t="shared" si="210"/>
        <v>2.4491483640167586</v>
      </c>
      <c r="AG398" s="19">
        <f t="shared" si="210"/>
        <v>3.463618832656377</v>
      </c>
      <c r="AH398" s="19">
        <f t="shared" si="210"/>
        <v>4.2420494017512205</v>
      </c>
      <c r="AI398" s="19">
        <f t="shared" si="210"/>
        <v>4.8982967280335172</v>
      </c>
      <c r="AJ398" s="19">
        <f t="shared" si="210"/>
        <v>5.4764622289238716</v>
      </c>
      <c r="AK398" s="19">
        <f t="shared" si="210"/>
        <v>5.9991637962132511</v>
      </c>
      <c r="AL398" s="19">
        <f t="shared" si="210"/>
        <v>6.4798374950890363</v>
      </c>
      <c r="AM398" s="19">
        <f t="shared" si="210"/>
        <v>6.9272376653127541</v>
      </c>
      <c r="AN398" s="19">
        <f t="shared" si="210"/>
        <v>7.3474450920502745</v>
      </c>
      <c r="AO398" s="19">
        <f t="shared" si="210"/>
        <v>7.7448871579681295</v>
      </c>
      <c r="AP398" s="43">
        <f t="shared" si="197"/>
        <v>0.377</v>
      </c>
    </row>
    <row r="399" spans="1:42" x14ac:dyDescent="0.25">
      <c r="A399" s="15">
        <v>0.378</v>
      </c>
      <c r="B399" s="6">
        <f t="shared" si="204"/>
        <v>2.6486158700436406</v>
      </c>
      <c r="C399" s="6">
        <f t="shared" si="177"/>
        <v>0.27192069462234597</v>
      </c>
      <c r="D399" s="6">
        <f t="shared" si="198"/>
        <v>1.3243079350218203</v>
      </c>
      <c r="E399" s="6">
        <f t="shared" si="178"/>
        <v>0.96977523169031288</v>
      </c>
      <c r="F399" s="6">
        <f t="shared" si="179"/>
        <v>0.28039558625186756</v>
      </c>
      <c r="G399" s="6">
        <f t="shared" si="180"/>
        <v>0.51819779312593384</v>
      </c>
      <c r="H399" s="6">
        <f t="shared" si="181"/>
        <v>0.34622018142502498</v>
      </c>
      <c r="I399" s="6">
        <f t="shared" si="182"/>
        <v>0.51768173254885141</v>
      </c>
      <c r="J399" s="6">
        <f t="shared" si="199"/>
        <v>0.57409519318621616</v>
      </c>
      <c r="K399" s="9"/>
      <c r="L399" s="15">
        <f t="shared" si="200"/>
        <v>0.378</v>
      </c>
      <c r="M399" s="6">
        <f t="shared" si="205"/>
        <v>0.3480450967454794</v>
      </c>
      <c r="N399" s="15">
        <f t="shared" si="183"/>
        <v>1.734134974564691</v>
      </c>
      <c r="O399" s="15">
        <f t="shared" si="184"/>
        <v>1.5278128854022137</v>
      </c>
      <c r="P399" s="15">
        <f t="shared" si="201"/>
        <v>1.734134974564691</v>
      </c>
      <c r="Q399" s="15">
        <f t="shared" si="202"/>
        <v>0.378</v>
      </c>
      <c r="S399" s="28">
        <f t="shared" si="203"/>
        <v>0.378</v>
      </c>
      <c r="T399" s="19">
        <f t="shared" si="185"/>
        <v>1.5278128854022137</v>
      </c>
      <c r="U399" s="19">
        <f t="shared" si="186"/>
        <v>2.1606537033041819</v>
      </c>
      <c r="V399" s="19">
        <f t="shared" si="187"/>
        <v>3.0556257708044274</v>
      </c>
      <c r="W399" s="19">
        <f t="shared" si="188"/>
        <v>3.7423619916846929</v>
      </c>
      <c r="X399" s="19">
        <f t="shared" si="189"/>
        <v>4.3213074066083639</v>
      </c>
      <c r="Y399" s="19">
        <f t="shared" si="190"/>
        <v>4.8313685564248123</v>
      </c>
      <c r="Z399" s="19">
        <f t="shared" si="191"/>
        <v>5.292499083950081</v>
      </c>
      <c r="AA399" s="19">
        <f t="shared" si="192"/>
        <v>5.7165523682736028</v>
      </c>
      <c r="AB399" s="19">
        <f t="shared" si="193"/>
        <v>6.1112515416088549</v>
      </c>
      <c r="AC399" s="19">
        <f t="shared" si="194"/>
        <v>6.4819611099125458</v>
      </c>
      <c r="AD399" s="19">
        <f t="shared" si="195"/>
        <v>6.8325869373188919</v>
      </c>
      <c r="AE399" s="19">
        <f t="shared" si="210"/>
        <v>1.734134974564691</v>
      </c>
      <c r="AF399" s="19">
        <f t="shared" si="210"/>
        <v>2.4524372000149084</v>
      </c>
      <c r="AG399" s="19">
        <f t="shared" si="210"/>
        <v>3.468269949129382</v>
      </c>
      <c r="AH399" s="19">
        <f t="shared" si="210"/>
        <v>4.2477458327977775</v>
      </c>
      <c r="AI399" s="19">
        <f t="shared" si="210"/>
        <v>4.9048744000298168</v>
      </c>
      <c r="AJ399" s="19">
        <f t="shared" si="210"/>
        <v>5.4838162897825828</v>
      </c>
      <c r="AK399" s="19">
        <f t="shared" si="210"/>
        <v>6.0072197662564149</v>
      </c>
      <c r="AL399" s="19">
        <f t="shared" si="210"/>
        <v>6.4885389372430184</v>
      </c>
      <c r="AM399" s="19">
        <f t="shared" si="210"/>
        <v>6.936539898258764</v>
      </c>
      <c r="AN399" s="19">
        <f t="shared" si="210"/>
        <v>7.3573116000447243</v>
      </c>
      <c r="AO399" s="19">
        <f t="shared" si="210"/>
        <v>7.7552873705730354</v>
      </c>
      <c r="AP399" s="43">
        <f t="shared" si="197"/>
        <v>0.378</v>
      </c>
    </row>
    <row r="400" spans="1:42" x14ac:dyDescent="0.25">
      <c r="A400" s="15">
        <v>0.379</v>
      </c>
      <c r="B400" s="6">
        <f t="shared" si="204"/>
        <v>2.6527394704966598</v>
      </c>
      <c r="C400" s="6">
        <f t="shared" si="177"/>
        <v>0.2728907207280506</v>
      </c>
      <c r="D400" s="6">
        <f t="shared" si="198"/>
        <v>1.3263697352483299</v>
      </c>
      <c r="E400" s="6">
        <f t="shared" si="178"/>
        <v>0.97027624932284107</v>
      </c>
      <c r="F400" s="6">
        <f t="shared" si="179"/>
        <v>0.28125054170758268</v>
      </c>
      <c r="G400" s="6">
        <f t="shared" si="180"/>
        <v>0.5196252708537914</v>
      </c>
      <c r="H400" s="6">
        <f t="shared" si="181"/>
        <v>0.34745525702223357</v>
      </c>
      <c r="I400" s="6">
        <f t="shared" si="182"/>
        <v>0.51913458304354132</v>
      </c>
      <c r="J400" s="6">
        <f t="shared" si="199"/>
        <v>0.57702086201631986</v>
      </c>
      <c r="K400" s="9"/>
      <c r="L400" s="15">
        <f t="shared" si="200"/>
        <v>0.379</v>
      </c>
      <c r="M400" s="6">
        <f t="shared" si="205"/>
        <v>0.34851069468554868</v>
      </c>
      <c r="N400" s="15">
        <f t="shared" si="183"/>
        <v>1.7364548166756972</v>
      </c>
      <c r="O400" s="15">
        <f t="shared" si="184"/>
        <v>1.5353141968472164</v>
      </c>
      <c r="P400" s="15">
        <f t="shared" si="201"/>
        <v>1.7364548166756972</v>
      </c>
      <c r="Q400" s="15">
        <f t="shared" si="202"/>
        <v>0.379</v>
      </c>
      <c r="S400" s="28">
        <f t="shared" si="203"/>
        <v>0.379</v>
      </c>
      <c r="T400" s="19">
        <f t="shared" si="185"/>
        <v>1.5353141968472164</v>
      </c>
      <c r="U400" s="19">
        <f t="shared" si="186"/>
        <v>2.171262159685289</v>
      </c>
      <c r="V400" s="19">
        <f t="shared" si="187"/>
        <v>3.0706283936944327</v>
      </c>
      <c r="W400" s="19">
        <f t="shared" si="188"/>
        <v>3.7607363771266495</v>
      </c>
      <c r="X400" s="19">
        <f t="shared" si="189"/>
        <v>4.342524319370578</v>
      </c>
      <c r="Y400" s="19">
        <f t="shared" si="190"/>
        <v>4.8550897860293096</v>
      </c>
      <c r="Z400" s="19">
        <f t="shared" si="191"/>
        <v>5.318484389042367</v>
      </c>
      <c r="AA400" s="19">
        <f t="shared" si="192"/>
        <v>5.7446197056522887</v>
      </c>
      <c r="AB400" s="19">
        <f t="shared" si="193"/>
        <v>6.1412567873888655</v>
      </c>
      <c r="AC400" s="19">
        <f t="shared" si="194"/>
        <v>6.5137864790558675</v>
      </c>
      <c r="AD400" s="19">
        <f t="shared" si="195"/>
        <v>6.8661338219417383</v>
      </c>
      <c r="AE400" s="19">
        <f t="shared" si="210"/>
        <v>1.7364548166756972</v>
      </c>
      <c r="AF400" s="19">
        <f t="shared" si="210"/>
        <v>2.4557179521908572</v>
      </c>
      <c r="AG400" s="19">
        <f t="shared" si="210"/>
        <v>3.4729096333513945</v>
      </c>
      <c r="AH400" s="19">
        <f t="shared" si="210"/>
        <v>4.2534282622535642</v>
      </c>
      <c r="AI400" s="19">
        <f t="shared" si="210"/>
        <v>4.9114359043817144</v>
      </c>
      <c r="AJ400" s="19">
        <f t="shared" si="210"/>
        <v>5.4911522746653354</v>
      </c>
      <c r="AK400" s="19">
        <f t="shared" si="210"/>
        <v>6.0152559350600168</v>
      </c>
      <c r="AL400" s="19">
        <f t="shared" si="210"/>
        <v>6.4972189916138134</v>
      </c>
      <c r="AM400" s="19">
        <f t="shared" si="210"/>
        <v>6.9458192667027889</v>
      </c>
      <c r="AN400" s="19">
        <f t="shared" si="210"/>
        <v>7.367153856572572</v>
      </c>
      <c r="AO400" s="19">
        <f t="shared" si="210"/>
        <v>7.7656620198875892</v>
      </c>
      <c r="AP400" s="43">
        <f t="shared" si="197"/>
        <v>0.379</v>
      </c>
    </row>
    <row r="401" spans="1:42" x14ac:dyDescent="0.25">
      <c r="A401" s="15">
        <v>0.38</v>
      </c>
      <c r="B401" s="6">
        <f t="shared" si="204"/>
        <v>2.6568609515118666</v>
      </c>
      <c r="C401" s="6">
        <f t="shared" si="177"/>
        <v>0.27386124566132763</v>
      </c>
      <c r="D401" s="6">
        <f t="shared" si="198"/>
        <v>1.3284304757559333</v>
      </c>
      <c r="E401" s="6">
        <f t="shared" si="178"/>
        <v>0.97077288796092776</v>
      </c>
      <c r="F401" s="6">
        <f t="shared" si="179"/>
        <v>0.28210640105180829</v>
      </c>
      <c r="G401" s="6">
        <f t="shared" si="180"/>
        <v>0.52105320052590409</v>
      </c>
      <c r="H401" s="6">
        <f t="shared" si="181"/>
        <v>0.34869096774643338</v>
      </c>
      <c r="I401" s="6">
        <f t="shared" si="182"/>
        <v>0.52058813960592587</v>
      </c>
      <c r="J401" s="6">
        <f t="shared" si="199"/>
        <v>0.57995341830950053</v>
      </c>
      <c r="K401" s="9"/>
      <c r="L401" s="15">
        <f t="shared" si="200"/>
        <v>0.38</v>
      </c>
      <c r="M401" s="6">
        <f t="shared" si="205"/>
        <v>0.3489751473515445</v>
      </c>
      <c r="N401" s="15">
        <f t="shared" si="183"/>
        <v>1.7387689524577112</v>
      </c>
      <c r="O401" s="15">
        <f t="shared" si="184"/>
        <v>1.5428278372088864</v>
      </c>
      <c r="P401" s="15">
        <f t="shared" si="201"/>
        <v>1.7387689524577112</v>
      </c>
      <c r="Q401" s="15">
        <f t="shared" si="202"/>
        <v>0.38</v>
      </c>
      <c r="S401" s="28">
        <f t="shared" si="203"/>
        <v>0.38</v>
      </c>
      <c r="T401" s="19">
        <f t="shared" si="185"/>
        <v>1.5428278372088864</v>
      </c>
      <c r="U401" s="19">
        <f t="shared" si="186"/>
        <v>2.1818880517875563</v>
      </c>
      <c r="V401" s="19">
        <f t="shared" si="187"/>
        <v>3.0856556744177728</v>
      </c>
      <c r="W401" s="19">
        <f t="shared" si="188"/>
        <v>3.7791409621235212</v>
      </c>
      <c r="X401" s="19">
        <f t="shared" si="189"/>
        <v>4.3637761035751126</v>
      </c>
      <c r="Y401" s="19">
        <f t="shared" si="190"/>
        <v>4.8788500030915571</v>
      </c>
      <c r="Z401" s="19">
        <f t="shared" si="191"/>
        <v>5.344512402754793</v>
      </c>
      <c r="AA401" s="19">
        <f t="shared" si="192"/>
        <v>5.7727331736130925</v>
      </c>
      <c r="AB401" s="19">
        <f t="shared" si="193"/>
        <v>6.1713113488355456</v>
      </c>
      <c r="AC401" s="19">
        <f t="shared" si="194"/>
        <v>6.5456641553626698</v>
      </c>
      <c r="AD401" s="19">
        <f t="shared" si="195"/>
        <v>6.8997358431560967</v>
      </c>
      <c r="AE401" s="19">
        <f t="shared" si="210"/>
        <v>1.7387689524577112</v>
      </c>
      <c r="AF401" s="19">
        <f t="shared" si="210"/>
        <v>2.4589906343989543</v>
      </c>
      <c r="AG401" s="19">
        <f t="shared" si="210"/>
        <v>3.4775379049154225</v>
      </c>
      <c r="AH401" s="19">
        <f t="shared" si="210"/>
        <v>4.2590967141150147</v>
      </c>
      <c r="AI401" s="19">
        <f t="shared" si="210"/>
        <v>4.9179812687979085</v>
      </c>
      <c r="AJ401" s="19">
        <f t="shared" si="210"/>
        <v>5.4984702145513937</v>
      </c>
      <c r="AK401" s="19">
        <f t="shared" si="210"/>
        <v>6.0232723365601402</v>
      </c>
      <c r="AL401" s="19">
        <f t="shared" si="210"/>
        <v>6.5058776948565828</v>
      </c>
      <c r="AM401" s="19">
        <f t="shared" si="210"/>
        <v>6.9550758098308449</v>
      </c>
      <c r="AN401" s="19">
        <f t="shared" si="210"/>
        <v>7.3769719031968624</v>
      </c>
      <c r="AO401" s="19">
        <f t="shared" si="210"/>
        <v>7.7760111497230833</v>
      </c>
      <c r="AP401" s="43">
        <f t="shared" si="197"/>
        <v>0.38</v>
      </c>
    </row>
    <row r="402" spans="1:42" x14ac:dyDescent="0.25">
      <c r="A402" s="15">
        <v>0.38100000000000001</v>
      </c>
      <c r="B402" s="6">
        <f t="shared" si="204"/>
        <v>2.6609803338296185</v>
      </c>
      <c r="C402" s="6">
        <f t="shared" si="177"/>
        <v>0.27483226504654756</v>
      </c>
      <c r="D402" s="6">
        <f t="shared" si="198"/>
        <v>1.3304901669148093</v>
      </c>
      <c r="E402" s="6">
        <f t="shared" si="178"/>
        <v>0.97126515432192873</v>
      </c>
      <c r="F402" s="6">
        <f t="shared" si="179"/>
        <v>0.2829631680119491</v>
      </c>
      <c r="G402" s="6">
        <f t="shared" si="180"/>
        <v>0.52248158400597455</v>
      </c>
      <c r="H402" s="6">
        <f t="shared" si="181"/>
        <v>0.34992730802639982</v>
      </c>
      <c r="I402" s="6">
        <f t="shared" si="182"/>
        <v>0.52204240593915752</v>
      </c>
      <c r="J402" s="6">
        <f t="shared" si="199"/>
        <v>0.58289285895577447</v>
      </c>
      <c r="K402" s="9"/>
      <c r="L402" s="15">
        <f t="shared" si="200"/>
        <v>0.38100000000000001</v>
      </c>
      <c r="M402" s="6">
        <f t="shared" si="205"/>
        <v>0.34943845669367579</v>
      </c>
      <c r="N402" s="15">
        <f t="shared" si="183"/>
        <v>1.7410773916276501</v>
      </c>
      <c r="O402" s="15">
        <f t="shared" si="184"/>
        <v>1.550353747846053</v>
      </c>
      <c r="P402" s="15">
        <f t="shared" si="201"/>
        <v>1.7410773916276501</v>
      </c>
      <c r="Q402" s="15">
        <f t="shared" si="202"/>
        <v>0.38100000000000001</v>
      </c>
      <c r="S402" s="28">
        <f t="shared" si="203"/>
        <v>0.38100000000000001</v>
      </c>
      <c r="T402" s="19">
        <f t="shared" si="185"/>
        <v>1.550353747846053</v>
      </c>
      <c r="U402" s="19">
        <f t="shared" si="186"/>
        <v>2.1925312966798458</v>
      </c>
      <c r="V402" s="19">
        <f t="shared" si="187"/>
        <v>3.1007074956921059</v>
      </c>
      <c r="W402" s="19">
        <f t="shared" si="188"/>
        <v>3.7975756030343639</v>
      </c>
      <c r="X402" s="19">
        <f t="shared" si="189"/>
        <v>4.3850625933596916</v>
      </c>
      <c r="Y402" s="19">
        <f t="shared" si="190"/>
        <v>4.9026490221718939</v>
      </c>
      <c r="Z402" s="19">
        <f t="shared" si="191"/>
        <v>5.3705829219483823</v>
      </c>
      <c r="AA402" s="19">
        <f t="shared" si="192"/>
        <v>5.8008925527408488</v>
      </c>
      <c r="AB402" s="19">
        <f t="shared" si="193"/>
        <v>6.2014149913842118</v>
      </c>
      <c r="AC402" s="19">
        <f t="shared" si="194"/>
        <v>6.5775938900395357</v>
      </c>
      <c r="AD402" s="19">
        <f t="shared" si="195"/>
        <v>6.9333927387106851</v>
      </c>
      <c r="AE402" s="19">
        <f t="shared" ref="AE402:AO411" si="211">$M402*AE$21^0.5/RMannings_n*(Diameter/1000)^(2/3)</f>
        <v>1.7410773916276501</v>
      </c>
      <c r="AF402" s="19">
        <f t="shared" si="211"/>
        <v>2.4622552603809953</v>
      </c>
      <c r="AG402" s="19">
        <f t="shared" si="211"/>
        <v>3.4821547832553001</v>
      </c>
      <c r="AH402" s="19">
        <f t="shared" si="211"/>
        <v>4.2647512121836186</v>
      </c>
      <c r="AI402" s="19">
        <f t="shared" si="211"/>
        <v>4.9245105207619906</v>
      </c>
      <c r="AJ402" s="19">
        <f t="shared" si="211"/>
        <v>5.5057701401683499</v>
      </c>
      <c r="AK402" s="19">
        <f t="shared" si="211"/>
        <v>6.0312690044171706</v>
      </c>
      <c r="AL402" s="19">
        <f t="shared" si="211"/>
        <v>6.5145150833287033</v>
      </c>
      <c r="AM402" s="19">
        <f t="shared" si="211"/>
        <v>6.9643095665106003</v>
      </c>
      <c r="AN402" s="19">
        <f t="shared" si="211"/>
        <v>7.3867657811429845</v>
      </c>
      <c r="AO402" s="19">
        <f t="shared" si="211"/>
        <v>7.7863348035348965</v>
      </c>
      <c r="AP402" s="43">
        <f t="shared" si="197"/>
        <v>0.38100000000000001</v>
      </c>
    </row>
    <row r="403" spans="1:42" x14ac:dyDescent="0.25">
      <c r="A403" s="15">
        <v>0.38200000000000001</v>
      </c>
      <c r="B403" s="6">
        <f t="shared" si="204"/>
        <v>2.6650976381019329</v>
      </c>
      <c r="C403" s="6">
        <f t="shared" si="177"/>
        <v>0.27580377451476151</v>
      </c>
      <c r="D403" s="6">
        <f t="shared" si="198"/>
        <v>1.3325488190509664</v>
      </c>
      <c r="E403" s="6">
        <f t="shared" si="178"/>
        <v>0.97175305505051024</v>
      </c>
      <c r="F403" s="6">
        <f t="shared" si="179"/>
        <v>0.28382084633675336</v>
      </c>
      <c r="G403" s="6">
        <f t="shared" si="180"/>
        <v>0.52391042316837666</v>
      </c>
      <c r="H403" s="6">
        <f t="shared" si="181"/>
        <v>0.35116427229941444</v>
      </c>
      <c r="I403" s="6">
        <f t="shared" si="182"/>
        <v>0.52349738576535287</v>
      </c>
      <c r="J403" s="6">
        <f t="shared" si="199"/>
        <v>0.58583918086585951</v>
      </c>
      <c r="K403" s="9"/>
      <c r="L403" s="15">
        <f t="shared" si="200"/>
        <v>0.38200000000000001</v>
      </c>
      <c r="M403" s="6">
        <f t="shared" si="205"/>
        <v>0.3499006246462939</v>
      </c>
      <c r="N403" s="15">
        <f t="shared" si="183"/>
        <v>1.7433801438234211</v>
      </c>
      <c r="O403" s="15">
        <f t="shared" si="184"/>
        <v>1.5578918700211031</v>
      </c>
      <c r="P403" s="15">
        <f t="shared" si="201"/>
        <v>1.7433801438234211</v>
      </c>
      <c r="Q403" s="15">
        <f t="shared" si="202"/>
        <v>0.38200000000000001</v>
      </c>
      <c r="S403" s="28">
        <f t="shared" si="203"/>
        <v>0.38200000000000001</v>
      </c>
      <c r="T403" s="19">
        <f t="shared" si="185"/>
        <v>1.5578918700211031</v>
      </c>
      <c r="U403" s="19">
        <f t="shared" si="186"/>
        <v>2.2031918112946269</v>
      </c>
      <c r="V403" s="19">
        <f t="shared" si="187"/>
        <v>3.1157837400422062</v>
      </c>
      <c r="W403" s="19">
        <f t="shared" si="188"/>
        <v>3.8160401559819963</v>
      </c>
      <c r="X403" s="19">
        <f t="shared" si="189"/>
        <v>4.4063836225892539</v>
      </c>
      <c r="Y403" s="19">
        <f t="shared" si="190"/>
        <v>4.9264866575256754</v>
      </c>
      <c r="Z403" s="19">
        <f t="shared" si="191"/>
        <v>5.3966957431500804</v>
      </c>
      <c r="AA403" s="19">
        <f t="shared" si="192"/>
        <v>5.8290976232595284</v>
      </c>
      <c r="AB403" s="19">
        <f t="shared" si="193"/>
        <v>6.2315674800844123</v>
      </c>
      <c r="AC403" s="19">
        <f t="shared" si="194"/>
        <v>6.6095754338838804</v>
      </c>
      <c r="AD403" s="19">
        <f t="shared" si="195"/>
        <v>6.9671042459229051</v>
      </c>
      <c r="AE403" s="19">
        <f t="shared" si="211"/>
        <v>1.7433801438234211</v>
      </c>
      <c r="AF403" s="19">
        <f t="shared" si="211"/>
        <v>2.4655118437670391</v>
      </c>
      <c r="AG403" s="19">
        <f t="shared" si="211"/>
        <v>3.4867602876468422</v>
      </c>
      <c r="AH403" s="19">
        <f t="shared" si="211"/>
        <v>4.2703917800673317</v>
      </c>
      <c r="AI403" s="19">
        <f t="shared" si="211"/>
        <v>4.9310236875340783</v>
      </c>
      <c r="AJ403" s="19">
        <f t="shared" si="211"/>
        <v>5.5130520819939415</v>
      </c>
      <c r="AK403" s="19">
        <f t="shared" si="211"/>
        <v>6.0392459720178042</v>
      </c>
      <c r="AL403" s="19">
        <f t="shared" si="211"/>
        <v>6.5231311930919196</v>
      </c>
      <c r="AM403" s="19">
        <f t="shared" si="211"/>
        <v>6.9735205752936844</v>
      </c>
      <c r="AN403" s="19">
        <f t="shared" si="211"/>
        <v>7.396535531301117</v>
      </c>
      <c r="AO403" s="19">
        <f t="shared" si="211"/>
        <v>7.7966330244250592</v>
      </c>
      <c r="AP403" s="43">
        <f t="shared" si="197"/>
        <v>0.38200000000000001</v>
      </c>
    </row>
    <row r="404" spans="1:42" x14ac:dyDescent="0.25">
      <c r="A404" s="15">
        <v>0.38300000000000001</v>
      </c>
      <c r="B404" s="6">
        <f t="shared" si="204"/>
        <v>2.669212884893589</v>
      </c>
      <c r="C404" s="6">
        <f t="shared" si="177"/>
        <v>0.27677576970362938</v>
      </c>
      <c r="D404" s="6">
        <f t="shared" si="198"/>
        <v>1.3346064424467945</v>
      </c>
      <c r="E404" s="6">
        <f t="shared" si="178"/>
        <v>0.97223659671913198</v>
      </c>
      <c r="F404" s="6">
        <f t="shared" si="179"/>
        <v>0.28467943979647037</v>
      </c>
      <c r="G404" s="6">
        <f t="shared" si="180"/>
        <v>0.52533971989823525</v>
      </c>
      <c r="H404" s="6">
        <f t="shared" si="181"/>
        <v>0.35240185501117333</v>
      </c>
      <c r="I404" s="6">
        <f t="shared" si="182"/>
        <v>0.52495308282569209</v>
      </c>
      <c r="J404" s="6">
        <f t="shared" si="199"/>
        <v>0.58879238097136199</v>
      </c>
      <c r="K404" s="9"/>
      <c r="L404" s="15">
        <f t="shared" si="200"/>
        <v>0.38300000000000001</v>
      </c>
      <c r="M404" s="6">
        <f t="shared" si="205"/>
        <v>0.35036165312800716</v>
      </c>
      <c r="N404" s="15">
        <f t="shared" si="183"/>
        <v>1.7456772186044918</v>
      </c>
      <c r="O404" s="15">
        <f t="shared" si="184"/>
        <v>1.5654421449000513</v>
      </c>
      <c r="P404" s="15">
        <f t="shared" si="201"/>
        <v>1.7456772186044918</v>
      </c>
      <c r="Q404" s="15">
        <f t="shared" si="202"/>
        <v>0.38300000000000001</v>
      </c>
      <c r="S404" s="28">
        <f t="shared" si="203"/>
        <v>0.38300000000000001</v>
      </c>
      <c r="T404" s="19">
        <f t="shared" si="185"/>
        <v>1.5654421449000513</v>
      </c>
      <c r="U404" s="19">
        <f t="shared" si="186"/>
        <v>2.2138695124280807</v>
      </c>
      <c r="V404" s="19">
        <f t="shared" si="187"/>
        <v>3.1308842898001026</v>
      </c>
      <c r="W404" s="19">
        <f t="shared" si="188"/>
        <v>3.8345344768531735</v>
      </c>
      <c r="X404" s="19">
        <f t="shared" si="189"/>
        <v>4.4277390248561614</v>
      </c>
      <c r="Y404" s="19">
        <f t="shared" si="190"/>
        <v>4.9503627231035034</v>
      </c>
      <c r="Z404" s="19">
        <f t="shared" si="191"/>
        <v>5.4228506625529791</v>
      </c>
      <c r="AA404" s="19">
        <f t="shared" si="192"/>
        <v>5.8573481650325201</v>
      </c>
      <c r="AB404" s="19">
        <f t="shared" si="193"/>
        <v>6.2617685796002052</v>
      </c>
      <c r="AC404" s="19">
        <f t="shared" si="194"/>
        <v>6.6416085372842417</v>
      </c>
      <c r="AD404" s="19">
        <f t="shared" si="195"/>
        <v>7.0008701016791806</v>
      </c>
      <c r="AE404" s="19">
        <f t="shared" si="211"/>
        <v>1.7456772186044918</v>
      </c>
      <c r="AF404" s="19">
        <f t="shared" si="211"/>
        <v>2.4687603980762147</v>
      </c>
      <c r="AG404" s="19">
        <f t="shared" si="211"/>
        <v>3.4913544372089835</v>
      </c>
      <c r="AH404" s="19">
        <f t="shared" si="211"/>
        <v>4.2760184411819706</v>
      </c>
      <c r="AI404" s="19">
        <f t="shared" si="211"/>
        <v>4.9375207961524294</v>
      </c>
      <c r="AJ404" s="19">
        <f t="shared" si="211"/>
        <v>5.5203160702578566</v>
      </c>
      <c r="AK404" s="19">
        <f t="shared" si="211"/>
        <v>6.0472032724770042</v>
      </c>
      <c r="AL404" s="19">
        <f t="shared" si="211"/>
        <v>6.5317260599144857</v>
      </c>
      <c r="AM404" s="19">
        <f t="shared" si="211"/>
        <v>6.9827088744179671</v>
      </c>
      <c r="AN404" s="19">
        <f t="shared" si="211"/>
        <v>7.4062811942286446</v>
      </c>
      <c r="AO404" s="19">
        <f t="shared" si="211"/>
        <v>7.8069058551448096</v>
      </c>
      <c r="AP404" s="43">
        <f t="shared" si="197"/>
        <v>0.38300000000000001</v>
      </c>
    </row>
    <row r="405" spans="1:42" x14ac:dyDescent="0.25">
      <c r="A405" s="15">
        <v>0.38400000000000001</v>
      </c>
      <c r="B405" s="6">
        <f t="shared" si="204"/>
        <v>2.6733260946832145</v>
      </c>
      <c r="C405" s="6">
        <f t="shared" si="177"/>
        <v>0.27774824625734751</v>
      </c>
      <c r="D405" s="6">
        <f t="shared" si="198"/>
        <v>1.3366630473416072</v>
      </c>
      <c r="E405" s="6">
        <f t="shared" si="178"/>
        <v>0.97271578582852247</v>
      </c>
      <c r="F405" s="6">
        <f t="shared" si="179"/>
        <v>0.28553895218300795</v>
      </c>
      <c r="G405" s="6">
        <f t="shared" si="180"/>
        <v>0.52676947609150404</v>
      </c>
      <c r="H405" s="6">
        <f t="shared" si="181"/>
        <v>0.35364005061569503</v>
      </c>
      <c r="I405" s="6">
        <f t="shared" si="182"/>
        <v>0.52640950088051675</v>
      </c>
      <c r="J405" s="6">
        <f t="shared" si="199"/>
        <v>0.59175245622496264</v>
      </c>
      <c r="K405" s="9"/>
      <c r="L405" s="15">
        <f t="shared" si="200"/>
        <v>0.38400000000000001</v>
      </c>
      <c r="M405" s="6">
        <f t="shared" si="205"/>
        <v>0.35082154404179416</v>
      </c>
      <c r="N405" s="15">
        <f t="shared" si="183"/>
        <v>1.7479686254524551</v>
      </c>
      <c r="O405" s="15">
        <f t="shared" si="184"/>
        <v>1.5730045135526058</v>
      </c>
      <c r="P405" s="15">
        <f t="shared" si="201"/>
        <v>1.7479686254524551</v>
      </c>
      <c r="Q405" s="15">
        <f t="shared" si="202"/>
        <v>0.38400000000000001</v>
      </c>
      <c r="S405" s="28">
        <f t="shared" si="203"/>
        <v>0.38400000000000001</v>
      </c>
      <c r="T405" s="19">
        <f t="shared" si="185"/>
        <v>1.5730045135526058</v>
      </c>
      <c r="U405" s="19">
        <f t="shared" si="186"/>
        <v>2.2245643167401878</v>
      </c>
      <c r="V405" s="19">
        <f t="shared" si="187"/>
        <v>3.1460090271052117</v>
      </c>
      <c r="W405" s="19">
        <f t="shared" si="188"/>
        <v>3.85305842129875</v>
      </c>
      <c r="X405" s="19">
        <f t="shared" si="189"/>
        <v>4.4491286334803757</v>
      </c>
      <c r="Y405" s="19">
        <f t="shared" si="190"/>
        <v>4.9742770325514334</v>
      </c>
      <c r="Z405" s="19">
        <f t="shared" si="191"/>
        <v>5.4490474760165588</v>
      </c>
      <c r="AA405" s="19">
        <f t="shared" si="192"/>
        <v>5.8856439575628574</v>
      </c>
      <c r="AB405" s="19">
        <f t="shared" si="193"/>
        <v>6.2920180542104234</v>
      </c>
      <c r="AC405" s="19">
        <f t="shared" si="194"/>
        <v>6.6736929502205635</v>
      </c>
      <c r="AD405" s="19">
        <f t="shared" si="195"/>
        <v>7.0346900424352308</v>
      </c>
      <c r="AE405" s="19">
        <f t="shared" si="211"/>
        <v>1.7479686254524551</v>
      </c>
      <c r="AF405" s="19">
        <f t="shared" si="211"/>
        <v>2.4720009367175186</v>
      </c>
      <c r="AG405" s="19">
        <f t="shared" si="211"/>
        <v>3.4959372509049103</v>
      </c>
      <c r="AH405" s="19">
        <f t="shared" si="211"/>
        <v>4.2816312187525991</v>
      </c>
      <c r="AI405" s="19">
        <f t="shared" si="211"/>
        <v>4.9440018734350373</v>
      </c>
      <c r="AJ405" s="19">
        <f t="shared" si="211"/>
        <v>5.5275621349435271</v>
      </c>
      <c r="AK405" s="19">
        <f t="shared" si="211"/>
        <v>6.0551409386399699</v>
      </c>
      <c r="AL405" s="19">
        <f t="shared" si="211"/>
        <v>6.5402997192732713</v>
      </c>
      <c r="AM405" s="19">
        <f t="shared" si="211"/>
        <v>6.9918745018098205</v>
      </c>
      <c r="AN405" s="19">
        <f t="shared" si="211"/>
        <v>7.4160028101525555</v>
      </c>
      <c r="AO405" s="19">
        <f t="shared" si="211"/>
        <v>7.8171533380971168</v>
      </c>
      <c r="AP405" s="43">
        <f t="shared" si="197"/>
        <v>0.38400000000000001</v>
      </c>
    </row>
    <row r="406" spans="1:42" x14ac:dyDescent="0.25">
      <c r="A406" s="15">
        <v>0.38500000000000001</v>
      </c>
      <c r="B406" s="6">
        <f t="shared" si="204"/>
        <v>2.6774372878643669</v>
      </c>
      <c r="C406" s="6">
        <f t="shared" ref="C406:C469" si="212">$B406/8+($A406/2-0.25)*SIN($B406/2)</f>
        <v>0.27872119982657728</v>
      </c>
      <c r="D406" s="6">
        <f t="shared" si="198"/>
        <v>1.3387186439321834</v>
      </c>
      <c r="E406" s="6">
        <f t="shared" ref="E406:E469" si="213">SIN(B406/2)</f>
        <v>0.97319062880814877</v>
      </c>
      <c r="F406" s="6">
        <f t="shared" ref="F406:F469" si="214">C406/E406</f>
        <v>0.28639938731009229</v>
      </c>
      <c r="G406" s="6">
        <f t="shared" ref="G406:G469" si="215">A406+F406/2</f>
        <v>0.52819969365504615</v>
      </c>
      <c r="H406" s="6">
        <f t="shared" ref="H406:H469" si="216">C406/$C$1021</f>
        <v>0.35487885357522958</v>
      </c>
      <c r="I406" s="6">
        <f t="shared" ref="I406:I469" si="217">MAX($G406+K*(1.811*$J406)^M+SCorr*Slope,0)</f>
        <v>0.52786664370942959</v>
      </c>
      <c r="J406" s="6">
        <f t="shared" si="199"/>
        <v>0.59471940360060604</v>
      </c>
      <c r="K406" s="9"/>
      <c r="L406" s="15">
        <f t="shared" si="200"/>
        <v>0.38500000000000001</v>
      </c>
      <c r="M406" s="6">
        <f t="shared" si="205"/>
        <v>0.35128029927511523</v>
      </c>
      <c r="N406" s="15">
        <f t="shared" ref="N406:N469" si="218">M406*(Slope^0.5)/(RMannings_n)*((Diameter/1000)^(2/3))</f>
        <v>1.7502543737715826</v>
      </c>
      <c r="O406" s="15">
        <f t="shared" ref="O406:O469" si="219">C406*N406*(Diameter/1000)^2</f>
        <v>1.5805789169522297</v>
      </c>
      <c r="P406" s="15">
        <f t="shared" si="201"/>
        <v>1.7502543737715826</v>
      </c>
      <c r="Q406" s="15">
        <f t="shared" si="202"/>
        <v>0.38500000000000001</v>
      </c>
      <c r="S406" s="28">
        <f t="shared" si="203"/>
        <v>0.38500000000000001</v>
      </c>
      <c r="T406" s="19">
        <f t="shared" ref="T406:T469" si="220">$C406*AE406*((Diameter/1000)^2)</f>
        <v>1.5805789169522297</v>
      </c>
      <c r="U406" s="19">
        <f t="shared" ref="U406:U469" si="221">$C406*AF406*((Diameter/1000)^2)</f>
        <v>2.2352761407548214</v>
      </c>
      <c r="V406" s="19">
        <f t="shared" ref="V406:V469" si="222">$C406*AG406*((Diameter/1000)^2)</f>
        <v>3.1611578339044595</v>
      </c>
      <c r="W406" s="19">
        <f t="shared" ref="W406:W469" si="223">$C406*AH406*((Diameter/1000)^2)</f>
        <v>3.8716118447338319</v>
      </c>
      <c r="X406" s="19">
        <f t="shared" ref="X406:X469" si="224">$C406*AI406*((Diameter/1000)^2)</f>
        <v>4.4705522815096428</v>
      </c>
      <c r="Y406" s="19">
        <f t="shared" ref="Y406:Y469" si="225">$C406*AJ406*((Diameter/1000)^2)</f>
        <v>4.9982293992111675</v>
      </c>
      <c r="Z406" s="19">
        <f t="shared" ref="Z406:Z469" si="226">$C406*AK406*((Diameter/1000)^2)</f>
        <v>5.4752859790669026</v>
      </c>
      <c r="AA406" s="19">
        <f t="shared" ref="AA406:AA469" si="227">$C406*AL406*((Diameter/1000)^2)</f>
        <v>5.9139847799934682</v>
      </c>
      <c r="AB406" s="19">
        <f t="shared" ref="AB406:AB469" si="228">$C406*AM406*((Diameter/1000)^2)</f>
        <v>6.322315667808919</v>
      </c>
      <c r="AC406" s="19">
        <f t="shared" ref="AC406:AC469" si="229">$C406*AN406*((Diameter/1000)^2)</f>
        <v>6.7058284222644629</v>
      </c>
      <c r="AD406" s="19">
        <f t="shared" ref="AD406:AD469" si="230">$C406*AO406*((Diameter/1000)^2)</f>
        <v>7.0685638042163621</v>
      </c>
      <c r="AE406" s="19">
        <f t="shared" si="211"/>
        <v>1.7502543737715826</v>
      </c>
      <c r="AF406" s="19">
        <f t="shared" si="211"/>
        <v>2.4752334729906007</v>
      </c>
      <c r="AG406" s="19">
        <f t="shared" si="211"/>
        <v>3.5005087475431651</v>
      </c>
      <c r="AH406" s="19">
        <f t="shared" si="211"/>
        <v>4.2872301358148865</v>
      </c>
      <c r="AI406" s="19">
        <f t="shared" si="211"/>
        <v>4.9504669459812014</v>
      </c>
      <c r="AJ406" s="19">
        <f t="shared" si="211"/>
        <v>5.5347903057898717</v>
      </c>
      <c r="AK406" s="19">
        <f t="shared" si="211"/>
        <v>6.0630590030840592</v>
      </c>
      <c r="AL406" s="19">
        <f t="shared" si="211"/>
        <v>6.5488522063558428</v>
      </c>
      <c r="AM406" s="19">
        <f t="shared" si="211"/>
        <v>7.0010174950863302</v>
      </c>
      <c r="AN406" s="19">
        <f t="shared" si="211"/>
        <v>7.4257004189718012</v>
      </c>
      <c r="AO406" s="19">
        <f t="shared" si="211"/>
        <v>7.8273755153391686</v>
      </c>
      <c r="AP406" s="43">
        <f t="shared" ref="AP406:AP469" si="231">S406</f>
        <v>0.38500000000000001</v>
      </c>
    </row>
    <row r="407" spans="1:42" x14ac:dyDescent="0.25">
      <c r="A407" s="15">
        <v>0.38600000000000001</v>
      </c>
      <c r="B407" s="6">
        <f t="shared" si="204"/>
        <v>2.6815464847465993</v>
      </c>
      <c r="C407" s="6">
        <f t="shared" si="212"/>
        <v>0.27969462606837425</v>
      </c>
      <c r="D407" s="6">
        <f t="shared" ref="D407:D470" si="232">B407/2</f>
        <v>1.3407732423732996</v>
      </c>
      <c r="E407" s="6">
        <f t="shared" si="213"/>
        <v>0.97366113201667859</v>
      </c>
      <c r="F407" s="6">
        <f t="shared" si="214"/>
        <v>0.28726074901342896</v>
      </c>
      <c r="G407" s="6">
        <f t="shared" si="215"/>
        <v>0.52963037450671446</v>
      </c>
      <c r="H407" s="6">
        <f t="shared" si="216"/>
        <v>0.35611825836016842</v>
      </c>
      <c r="I407" s="6">
        <f t="shared" si="217"/>
        <v>0.52932451511139533</v>
      </c>
      <c r="J407" s="6">
        <f t="shared" ref="J407:J470" si="233">H407*(9.806*F407)^0.5</f>
        <v>0.59769322009369208</v>
      </c>
      <c r="K407" s="9"/>
      <c r="L407" s="15">
        <f t="shared" ref="L407:L470" si="234">A407</f>
        <v>0.38600000000000001</v>
      </c>
      <c r="M407" s="6">
        <f t="shared" si="205"/>
        <v>0.35173792070002274</v>
      </c>
      <c r="N407" s="15">
        <f t="shared" si="218"/>
        <v>1.7525344728893779</v>
      </c>
      <c r="O407" s="15">
        <f t="shared" si="219"/>
        <v>1.5881652959762051</v>
      </c>
      <c r="P407" s="15">
        <f t="shared" ref="P407:P470" si="235">N407</f>
        <v>1.7525344728893779</v>
      </c>
      <c r="Q407" s="15">
        <f t="shared" ref="Q407:Q470" si="236">L407</f>
        <v>0.38600000000000001</v>
      </c>
      <c r="S407" s="28">
        <f t="shared" ref="S407:S470" si="237">A407</f>
        <v>0.38600000000000001</v>
      </c>
      <c r="T407" s="19">
        <f t="shared" si="220"/>
        <v>1.5881652959762051</v>
      </c>
      <c r="U407" s="19">
        <f t="shared" si="221"/>
        <v>2.24600490085983</v>
      </c>
      <c r="V407" s="19">
        <f t="shared" si="222"/>
        <v>3.1763305919524103</v>
      </c>
      <c r="W407" s="19">
        <f t="shared" si="223"/>
        <v>3.8901946023379241</v>
      </c>
      <c r="X407" s="19">
        <f t="shared" si="224"/>
        <v>4.4920098017196599</v>
      </c>
      <c r="Y407" s="19">
        <f t="shared" si="225"/>
        <v>5.022219636120254</v>
      </c>
      <c r="Z407" s="19">
        <f t="shared" si="226"/>
        <v>5.5015659668969015</v>
      </c>
      <c r="AA407" s="19">
        <f t="shared" si="227"/>
        <v>5.9423704111073903</v>
      </c>
      <c r="AB407" s="19">
        <f t="shared" si="228"/>
        <v>6.3526611839048206</v>
      </c>
      <c r="AC407" s="19">
        <f t="shared" si="229"/>
        <v>6.7380147025794903</v>
      </c>
      <c r="AD407" s="19">
        <f t="shared" si="230"/>
        <v>7.1024911226177352</v>
      </c>
      <c r="AE407" s="19">
        <f t="shared" si="211"/>
        <v>1.7525344728893779</v>
      </c>
      <c r="AF407" s="19">
        <f t="shared" si="211"/>
        <v>2.4784580200865416</v>
      </c>
      <c r="AG407" s="19">
        <f t="shared" si="211"/>
        <v>3.5050689457787558</v>
      </c>
      <c r="AH407" s="19">
        <f t="shared" si="211"/>
        <v>4.2928152152164545</v>
      </c>
      <c r="AI407" s="19">
        <f t="shared" si="211"/>
        <v>4.9569160401730832</v>
      </c>
      <c r="AJ407" s="19">
        <f t="shared" si="211"/>
        <v>5.5420006122930445</v>
      </c>
      <c r="AK407" s="19">
        <f t="shared" si="211"/>
        <v>6.0709574981206869</v>
      </c>
      <c r="AL407" s="19">
        <f t="shared" si="211"/>
        <v>6.5573835560625167</v>
      </c>
      <c r="AM407" s="19">
        <f t="shared" si="211"/>
        <v>7.0101378915575117</v>
      </c>
      <c r="AN407" s="19">
        <f t="shared" si="211"/>
        <v>7.4353740602596243</v>
      </c>
      <c r="AO407" s="19">
        <f t="shared" si="211"/>
        <v>7.8375724285848225</v>
      </c>
      <c r="AP407" s="43">
        <f t="shared" si="231"/>
        <v>0.38600000000000001</v>
      </c>
    </row>
    <row r="408" spans="1:42" x14ac:dyDescent="0.25">
      <c r="A408" s="15">
        <v>0.38700000000000001</v>
      </c>
      <c r="B408" s="6">
        <f t="shared" ref="B408:B471" si="238">2*ACOS((0.5-A408)/0.5)</f>
        <v>2.6856537055565188</v>
      </c>
      <c r="C408" s="6">
        <f t="shared" si="212"/>
        <v>0.28066852064611719</v>
      </c>
      <c r="D408" s="6">
        <f t="shared" si="232"/>
        <v>1.3428268527782594</v>
      </c>
      <c r="E408" s="6">
        <f t="shared" si="213"/>
        <v>0.97412730174243656</v>
      </c>
      <c r="F408" s="6">
        <f t="shared" si="214"/>
        <v>0.28812304115086507</v>
      </c>
      <c r="G408" s="6">
        <f t="shared" si="215"/>
        <v>0.53106152057543254</v>
      </c>
      <c r="H408" s="6">
        <f t="shared" si="216"/>
        <v>0.35735825944895389</v>
      </c>
      <c r="I408" s="6">
        <f t="shared" si="217"/>
        <v>0.53078311890484109</v>
      </c>
      <c r="J408" s="6">
        <f t="shared" si="233"/>
        <v>0.60067390272126675</v>
      </c>
      <c r="K408" s="9"/>
      <c r="L408" s="15">
        <f t="shared" si="234"/>
        <v>0.38700000000000001</v>
      </c>
      <c r="M408" s="6">
        <f t="shared" si="205"/>
        <v>0.35219441017326991</v>
      </c>
      <c r="N408" s="15">
        <f t="shared" si="218"/>
        <v>1.7548089320571145</v>
      </c>
      <c r="O408" s="15">
        <f t="shared" si="219"/>
        <v>1.5957635914056845</v>
      </c>
      <c r="P408" s="15">
        <f t="shared" si="235"/>
        <v>1.7548089320571145</v>
      </c>
      <c r="Q408" s="15">
        <f t="shared" si="236"/>
        <v>0.38700000000000001</v>
      </c>
      <c r="S408" s="28">
        <f t="shared" si="237"/>
        <v>0.38700000000000001</v>
      </c>
      <c r="T408" s="19">
        <f t="shared" si="220"/>
        <v>1.5957635914056845</v>
      </c>
      <c r="U408" s="19">
        <f t="shared" si="221"/>
        <v>2.2567505133071175</v>
      </c>
      <c r="V408" s="19">
        <f t="shared" si="222"/>
        <v>3.1915271828113689</v>
      </c>
      <c r="W408" s="19">
        <f t="shared" si="223"/>
        <v>3.9088065490550705</v>
      </c>
      <c r="X408" s="19">
        <f t="shared" si="224"/>
        <v>4.513501026614235</v>
      </c>
      <c r="Y408" s="19">
        <f t="shared" si="225"/>
        <v>5.0462475560122577</v>
      </c>
      <c r="Z408" s="19">
        <f t="shared" si="226"/>
        <v>5.5278872343664558</v>
      </c>
      <c r="AA408" s="19">
        <f t="shared" si="227"/>
        <v>5.9708006293279938</v>
      </c>
      <c r="AB408" s="19">
        <f t="shared" si="228"/>
        <v>6.3830543656227379</v>
      </c>
      <c r="AC408" s="19">
        <f t="shared" si="229"/>
        <v>6.7702515399213521</v>
      </c>
      <c r="AD408" s="19">
        <f t="shared" si="230"/>
        <v>7.1364717328046199</v>
      </c>
      <c r="AE408" s="19">
        <f t="shared" si="211"/>
        <v>1.7548089320571145</v>
      </c>
      <c r="AF408" s="19">
        <f t="shared" si="211"/>
        <v>2.4816745910886184</v>
      </c>
      <c r="AG408" s="19">
        <f t="shared" si="211"/>
        <v>3.509617864114229</v>
      </c>
      <c r="AH408" s="19">
        <f t="shared" si="211"/>
        <v>4.2983864796182045</v>
      </c>
      <c r="AI408" s="19">
        <f t="shared" si="211"/>
        <v>4.9633491821772369</v>
      </c>
      <c r="AJ408" s="19">
        <f t="shared" si="211"/>
        <v>5.5491930837081442</v>
      </c>
      <c r="AK408" s="19">
        <f t="shared" si="211"/>
        <v>6.0788364557972088</v>
      </c>
      <c r="AL408" s="19">
        <f t="shared" si="211"/>
        <v>6.565893803008394</v>
      </c>
      <c r="AM408" s="19">
        <f t="shared" si="211"/>
        <v>7.0192357282284581</v>
      </c>
      <c r="AN408" s="19">
        <f t="shared" si="211"/>
        <v>7.4450237732658548</v>
      </c>
      <c r="AO408" s="19">
        <f t="shared" si="211"/>
        <v>7.8477441192070359</v>
      </c>
      <c r="AP408" s="43">
        <f t="shared" si="231"/>
        <v>0.38700000000000001</v>
      </c>
    </row>
    <row r="409" spans="1:42" x14ac:dyDescent="0.25">
      <c r="A409" s="15">
        <v>0.38800000000000001</v>
      </c>
      <c r="B409" s="6">
        <f t="shared" si="238"/>
        <v>2.6897589704388336</v>
      </c>
      <c r="C409" s="6">
        <f t="shared" si="212"/>
        <v>0.28164287922943843</v>
      </c>
      <c r="D409" s="6">
        <f t="shared" si="232"/>
        <v>1.3448794852194168</v>
      </c>
      <c r="E409" s="6">
        <f t="shared" si="213"/>
        <v>0.97458914420385367</v>
      </c>
      <c r="F409" s="6">
        <f t="shared" si="214"/>
        <v>0.28898626760255347</v>
      </c>
      <c r="G409" s="6">
        <f t="shared" si="215"/>
        <v>0.53249313380127672</v>
      </c>
      <c r="H409" s="6">
        <f t="shared" si="216"/>
        <v>0.35859885132799058</v>
      </c>
      <c r="I409" s="6">
        <f t="shared" si="217"/>
        <v>0.53224245892775934</v>
      </c>
      <c r="J409" s="6">
        <f t="shared" si="233"/>
        <v>0.60366144852221804</v>
      </c>
      <c r="K409" s="9"/>
      <c r="L409" s="15">
        <f t="shared" si="234"/>
        <v>0.38800000000000001</v>
      </c>
      <c r="M409" s="6">
        <f t="shared" ref="M409:M472" si="239">(C409/D409)^(2/3)</f>
        <v>0.3526497695364188</v>
      </c>
      <c r="N409" s="15">
        <f t="shared" si="218"/>
        <v>1.7570777604503769</v>
      </c>
      <c r="O409" s="15">
        <f t="shared" si="219"/>
        <v>1.6033737439257549</v>
      </c>
      <c r="P409" s="15">
        <f t="shared" si="235"/>
        <v>1.7570777604503769</v>
      </c>
      <c r="Q409" s="15">
        <f t="shared" si="236"/>
        <v>0.38800000000000001</v>
      </c>
      <c r="S409" s="28">
        <f t="shared" si="237"/>
        <v>0.38800000000000001</v>
      </c>
      <c r="T409" s="19">
        <f t="shared" si="220"/>
        <v>1.6033737439257549</v>
      </c>
      <c r="U409" s="19">
        <f t="shared" si="221"/>
        <v>2.2675128942127292</v>
      </c>
      <c r="V409" s="19">
        <f t="shared" si="222"/>
        <v>3.2067474878515099</v>
      </c>
      <c r="W409" s="19">
        <f t="shared" si="223"/>
        <v>3.9274475395939987</v>
      </c>
      <c r="X409" s="19">
        <f t="shared" si="224"/>
        <v>4.5350257884254583</v>
      </c>
      <c r="Y409" s="19">
        <f t="shared" si="225"/>
        <v>5.0703129713169499</v>
      </c>
      <c r="Z409" s="19">
        <f t="shared" si="226"/>
        <v>5.5542495760026771</v>
      </c>
      <c r="AA409" s="19">
        <f t="shared" si="227"/>
        <v>5.9992752127191906</v>
      </c>
      <c r="AB409" s="19">
        <f t="shared" si="228"/>
        <v>6.4134949757030197</v>
      </c>
      <c r="AC409" s="19">
        <f t="shared" si="229"/>
        <v>6.8025386826381844</v>
      </c>
      <c r="AD409" s="19">
        <f t="shared" si="230"/>
        <v>7.1705053695126573</v>
      </c>
      <c r="AE409" s="19">
        <f t="shared" si="211"/>
        <v>1.7570777604503769</v>
      </c>
      <c r="AF409" s="19">
        <f t="shared" si="211"/>
        <v>2.4848831989730678</v>
      </c>
      <c r="AG409" s="19">
        <f t="shared" si="211"/>
        <v>3.5141555209007538</v>
      </c>
      <c r="AH409" s="19">
        <f t="shared" si="211"/>
        <v>4.3039439514956364</v>
      </c>
      <c r="AI409" s="19">
        <f t="shared" si="211"/>
        <v>4.9697663979461355</v>
      </c>
      <c r="AJ409" s="19">
        <f t="shared" si="211"/>
        <v>5.5563677490509136</v>
      </c>
      <c r="AK409" s="19">
        <f t="shared" si="211"/>
        <v>6.0866959078987799</v>
      </c>
      <c r="AL409" s="19">
        <f t="shared" si="211"/>
        <v>6.5743829815253667</v>
      </c>
      <c r="AM409" s="19">
        <f t="shared" si="211"/>
        <v>7.0283110418015076</v>
      </c>
      <c r="AN409" s="19">
        <f t="shared" si="211"/>
        <v>7.454649596919201</v>
      </c>
      <c r="AO409" s="19">
        <f t="shared" si="211"/>
        <v>7.857890628240269</v>
      </c>
      <c r="AP409" s="43">
        <f t="shared" si="231"/>
        <v>0.38800000000000001</v>
      </c>
    </row>
    <row r="410" spans="1:42" x14ac:dyDescent="0.25">
      <c r="A410" s="15">
        <v>0.38900000000000001</v>
      </c>
      <c r="B410" s="6">
        <f t="shared" si="238"/>
        <v>2.6938622994573915</v>
      </c>
      <c r="C410" s="6">
        <f t="shared" si="212"/>
        <v>0.28261769749415389</v>
      </c>
      <c r="D410" s="6">
        <f t="shared" si="232"/>
        <v>1.3469311497286958</v>
      </c>
      <c r="E410" s="6">
        <f t="shared" si="213"/>
        <v>0.97504666554991104</v>
      </c>
      <c r="F410" s="6">
        <f t="shared" si="214"/>
        <v>0.28985043227111795</v>
      </c>
      <c r="G410" s="6">
        <f t="shared" si="215"/>
        <v>0.53392521613555899</v>
      </c>
      <c r="H410" s="6">
        <f t="shared" si="216"/>
        <v>0.35984002849155644</v>
      </c>
      <c r="I410" s="6">
        <f t="shared" si="217"/>
        <v>0.53370253903781084</v>
      </c>
      <c r="J410" s="6">
        <f t="shared" si="233"/>
        <v>0.60665585455747106</v>
      </c>
      <c r="K410" s="9"/>
      <c r="L410" s="15">
        <f t="shared" si="234"/>
        <v>0.38900000000000001</v>
      </c>
      <c r="M410" s="6">
        <f t="shared" si="239"/>
        <v>0.35310400061594616</v>
      </c>
      <c r="N410" s="15">
        <f t="shared" si="218"/>
        <v>1.7593409671695877</v>
      </c>
      <c r="O410" s="15">
        <f t="shared" si="219"/>
        <v>1.6109956941254855</v>
      </c>
      <c r="P410" s="15">
        <f t="shared" si="235"/>
        <v>1.7593409671695877</v>
      </c>
      <c r="Q410" s="15">
        <f t="shared" si="236"/>
        <v>0.38900000000000001</v>
      </c>
      <c r="S410" s="28">
        <f t="shared" si="237"/>
        <v>0.38900000000000001</v>
      </c>
      <c r="T410" s="19">
        <f t="shared" si="220"/>
        <v>1.6109956941254855</v>
      </c>
      <c r="U410" s="19">
        <f t="shared" si="221"/>
        <v>2.27829195955692</v>
      </c>
      <c r="V410" s="19">
        <f t="shared" si="222"/>
        <v>3.221991388250971</v>
      </c>
      <c r="W410" s="19">
        <f t="shared" si="223"/>
        <v>3.9461174284282428</v>
      </c>
      <c r="X410" s="19">
        <f t="shared" si="224"/>
        <v>4.55658391911384</v>
      </c>
      <c r="Y410" s="19">
        <f t="shared" si="225"/>
        <v>5.0944156941604746</v>
      </c>
      <c r="Z410" s="19">
        <f t="shared" si="226"/>
        <v>5.580652786000063</v>
      </c>
      <c r="AA410" s="19">
        <f t="shared" si="227"/>
        <v>6.0277939389856368</v>
      </c>
      <c r="AB410" s="19">
        <f t="shared" si="228"/>
        <v>6.443982776501942</v>
      </c>
      <c r="AC410" s="19">
        <f t="shared" si="229"/>
        <v>6.8348758786707586</v>
      </c>
      <c r="AD410" s="19">
        <f t="shared" si="230"/>
        <v>7.2045917670480897</v>
      </c>
      <c r="AE410" s="19">
        <f t="shared" si="211"/>
        <v>1.7593409671695877</v>
      </c>
      <c r="AF410" s="19">
        <f t="shared" si="211"/>
        <v>2.4880838566098289</v>
      </c>
      <c r="AG410" s="19">
        <f t="shared" si="211"/>
        <v>3.5186819343391753</v>
      </c>
      <c r="AH410" s="19">
        <f t="shared" si="211"/>
        <v>4.3094876531401409</v>
      </c>
      <c r="AI410" s="19">
        <f t="shared" si="211"/>
        <v>4.9761677132196578</v>
      </c>
      <c r="AJ410" s="19">
        <f t="shared" si="211"/>
        <v>5.5635246370994169</v>
      </c>
      <c r="AK410" s="19">
        <f t="shared" si="211"/>
        <v>6.0945358859501875</v>
      </c>
      <c r="AL410" s="19">
        <f t="shared" si="211"/>
        <v>6.5828511256640985</v>
      </c>
      <c r="AM410" s="19">
        <f t="shared" si="211"/>
        <v>7.0373638686783506</v>
      </c>
      <c r="AN410" s="19">
        <f t="shared" si="211"/>
        <v>7.4642515698294858</v>
      </c>
      <c r="AO410" s="19">
        <f t="shared" si="211"/>
        <v>7.8680119963828483</v>
      </c>
      <c r="AP410" s="43">
        <f t="shared" si="231"/>
        <v>0.38900000000000001</v>
      </c>
    </row>
    <row r="411" spans="1:42" x14ac:dyDescent="0.25">
      <c r="A411" s="15">
        <v>0.39</v>
      </c>
      <c r="B411" s="6">
        <f t="shared" si="238"/>
        <v>2.6979637125962044</v>
      </c>
      <c r="C411" s="6">
        <f t="shared" si="212"/>
        <v>0.28359297112219389</v>
      </c>
      <c r="D411" s="6">
        <f t="shared" si="232"/>
        <v>1.3489818562981022</v>
      </c>
      <c r="E411" s="6">
        <f t="shared" si="213"/>
        <v>0.97549987186057585</v>
      </c>
      <c r="F411" s="6">
        <f t="shared" si="214"/>
        <v>0.29071553908182024</v>
      </c>
      <c r="G411" s="6">
        <f t="shared" si="215"/>
        <v>0.53535776954091019</v>
      </c>
      <c r="H411" s="6">
        <f t="shared" si="216"/>
        <v>0.36108178544171432</v>
      </c>
      <c r="I411" s="6">
        <f t="shared" si="217"/>
        <v>0.53516336311242851</v>
      </c>
      <c r="J411" s="6">
        <f t="shared" si="233"/>
        <v>0.6096571179101864</v>
      </c>
      <c r="K411" s="9"/>
      <c r="L411" s="15">
        <f t="shared" si="234"/>
        <v>0.39</v>
      </c>
      <c r="M411" s="6">
        <f t="shared" si="239"/>
        <v>0.3535571052233486</v>
      </c>
      <c r="N411" s="15">
        <f t="shared" si="218"/>
        <v>1.7615985612405296</v>
      </c>
      <c r="O411" s="15">
        <f t="shared" si="219"/>
        <v>1.6186293824979796</v>
      </c>
      <c r="P411" s="15">
        <f t="shared" si="235"/>
        <v>1.7615985612405296</v>
      </c>
      <c r="Q411" s="15">
        <f t="shared" si="236"/>
        <v>0.39</v>
      </c>
      <c r="S411" s="28">
        <f t="shared" si="237"/>
        <v>0.39</v>
      </c>
      <c r="T411" s="19">
        <f t="shared" si="220"/>
        <v>1.6186293824979796</v>
      </c>
      <c r="U411" s="19">
        <f t="shared" si="221"/>
        <v>2.2890876251842309</v>
      </c>
      <c r="V411" s="19">
        <f t="shared" si="222"/>
        <v>3.2372587649959592</v>
      </c>
      <c r="W411" s="19">
        <f t="shared" si="223"/>
        <v>3.9648160697962704</v>
      </c>
      <c r="X411" s="19">
        <f t="shared" si="224"/>
        <v>4.5781752503684618</v>
      </c>
      <c r="Y411" s="19">
        <f t="shared" si="225"/>
        <v>5.1185555363654993</v>
      </c>
      <c r="Z411" s="19">
        <f t="shared" si="226"/>
        <v>5.6070966582206783</v>
      </c>
      <c r="AA411" s="19">
        <f t="shared" si="227"/>
        <v>6.0563565854729093</v>
      </c>
      <c r="AB411" s="19">
        <f t="shared" si="228"/>
        <v>6.4745175299919184</v>
      </c>
      <c r="AC411" s="19">
        <f t="shared" si="229"/>
        <v>6.8672628755526919</v>
      </c>
      <c r="AD411" s="19">
        <f t="shared" si="230"/>
        <v>7.2387306592879828</v>
      </c>
      <c r="AE411" s="19">
        <f t="shared" si="211"/>
        <v>1.7615985612405296</v>
      </c>
      <c r="AF411" s="19">
        <f t="shared" si="211"/>
        <v>2.4912765767632883</v>
      </c>
      <c r="AG411" s="19">
        <f t="shared" si="211"/>
        <v>3.5231971224810592</v>
      </c>
      <c r="AH411" s="19">
        <f t="shared" si="211"/>
        <v>4.3150176066602812</v>
      </c>
      <c r="AI411" s="19">
        <f t="shared" si="211"/>
        <v>4.9825531535265766</v>
      </c>
      <c r="AJ411" s="19">
        <f t="shared" si="211"/>
        <v>5.5706637763956852</v>
      </c>
      <c r="AK411" s="19">
        <f t="shared" si="211"/>
        <v>6.1023564212176638</v>
      </c>
      <c r="AL411" s="19">
        <f t="shared" si="211"/>
        <v>6.5912982691959749</v>
      </c>
      <c r="AM411" s="19">
        <f t="shared" si="211"/>
        <v>7.0463942449621184</v>
      </c>
      <c r="AN411" s="19">
        <f t="shared" si="211"/>
        <v>7.4738297302898635</v>
      </c>
      <c r="AO411" s="19">
        <f t="shared" si="211"/>
        <v>7.8781082639993008</v>
      </c>
      <c r="AP411" s="43">
        <f t="shared" si="231"/>
        <v>0.39</v>
      </c>
    </row>
    <row r="412" spans="1:42" x14ac:dyDescent="0.25">
      <c r="A412" s="15">
        <v>0.39100000000000001</v>
      </c>
      <c r="B412" s="6">
        <f t="shared" si="238"/>
        <v>2.7020632297604692</v>
      </c>
      <c r="C412" s="6">
        <f t="shared" si="212"/>
        <v>0.28456869580153443</v>
      </c>
      <c r="D412" s="6">
        <f t="shared" si="232"/>
        <v>1.3510316148802346</v>
      </c>
      <c r="E412" s="6">
        <f t="shared" si="213"/>
        <v>0.9759487691472335</v>
      </c>
      <c r="F412" s="6">
        <f t="shared" si="214"/>
        <v>0.29158159198272821</v>
      </c>
      <c r="G412" s="6">
        <f t="shared" si="215"/>
        <v>0.53679079599136414</v>
      </c>
      <c r="H412" s="6">
        <f t="shared" si="216"/>
        <v>0.36232411668822473</v>
      </c>
      <c r="I412" s="6">
        <f t="shared" si="217"/>
        <v>0.53662493504892206</v>
      </c>
      <c r="J412" s="6">
        <f t="shared" si="233"/>
        <v>0.61266523568595943</v>
      </c>
      <c r="K412" s="9"/>
      <c r="L412" s="15">
        <f t="shared" si="234"/>
        <v>0.39100000000000001</v>
      </c>
      <c r="M412" s="6">
        <f t="shared" si="239"/>
        <v>0.35400908515524593</v>
      </c>
      <c r="N412" s="15">
        <f t="shared" si="218"/>
        <v>1.7638505516148624</v>
      </c>
      <c r="O412" s="15">
        <f t="shared" si="219"/>
        <v>1.6262747494404215</v>
      </c>
      <c r="P412" s="15">
        <f t="shared" si="235"/>
        <v>1.7638505516148624</v>
      </c>
      <c r="Q412" s="15">
        <f t="shared" si="236"/>
        <v>0.39100000000000001</v>
      </c>
      <c r="S412" s="28">
        <f t="shared" si="237"/>
        <v>0.39100000000000001</v>
      </c>
      <c r="T412" s="19">
        <f t="shared" si="220"/>
        <v>1.6262747494404215</v>
      </c>
      <c r="U412" s="19">
        <f t="shared" si="221"/>
        <v>2.2998998068035514</v>
      </c>
      <c r="V412" s="19">
        <f t="shared" si="222"/>
        <v>3.252549498880843</v>
      </c>
      <c r="W412" s="19">
        <f t="shared" si="223"/>
        <v>3.9835433177015949</v>
      </c>
      <c r="X412" s="19">
        <f t="shared" si="224"/>
        <v>4.5997996136071029</v>
      </c>
      <c r="Y412" s="19">
        <f t="shared" si="225"/>
        <v>5.1427323094513735</v>
      </c>
      <c r="Z412" s="19">
        <f t="shared" si="226"/>
        <v>5.6335809861943114</v>
      </c>
      <c r="AA412" s="19">
        <f t="shared" si="227"/>
        <v>6.0849629291676948</v>
      </c>
      <c r="AB412" s="19">
        <f t="shared" si="228"/>
        <v>6.505098997761686</v>
      </c>
      <c r="AC412" s="19">
        <f t="shared" si="229"/>
        <v>6.899699420410653</v>
      </c>
      <c r="AD412" s="19">
        <f t="shared" si="230"/>
        <v>7.2729217796804413</v>
      </c>
      <c r="AE412" s="19">
        <f t="shared" ref="AE412:AO421" si="240">$M412*AE$21^0.5/RMannings_n*(Diameter/1000)^(2/3)</f>
        <v>1.7638505516148624</v>
      </c>
      <c r="AF412" s="19">
        <f t="shared" si="240"/>
        <v>2.4944613720930033</v>
      </c>
      <c r="AG412" s="19">
        <f t="shared" si="240"/>
        <v>3.5277011032297247</v>
      </c>
      <c r="AH412" s="19">
        <f t="shared" si="240"/>
        <v>4.3205338339830552</v>
      </c>
      <c r="AI412" s="19">
        <f t="shared" si="240"/>
        <v>4.9889227441860067</v>
      </c>
      <c r="AJ412" s="19">
        <f t="shared" si="240"/>
        <v>5.5777851952473521</v>
      </c>
      <c r="AK412" s="19">
        <f t="shared" si="240"/>
        <v>6.1101575447106633</v>
      </c>
      <c r="AL412" s="19">
        <f t="shared" si="240"/>
        <v>6.599724445615041</v>
      </c>
      <c r="AM412" s="19">
        <f t="shared" si="240"/>
        <v>7.0554022064594495</v>
      </c>
      <c r="AN412" s="19">
        <f t="shared" si="240"/>
        <v>7.4833841162790087</v>
      </c>
      <c r="AO412" s="19">
        <f t="shared" si="240"/>
        <v>7.8881794711226672</v>
      </c>
      <c r="AP412" s="43">
        <f t="shared" si="231"/>
        <v>0.39100000000000001</v>
      </c>
    </row>
    <row r="413" spans="1:42" x14ac:dyDescent="0.25">
      <c r="A413" s="15">
        <v>0.39200000000000002</v>
      </c>
      <c r="B413" s="6">
        <f t="shared" si="238"/>
        <v>2.7061608707775746</v>
      </c>
      <c r="C413" s="6">
        <f t="shared" si="212"/>
        <v>0.28554486722612882</v>
      </c>
      <c r="D413" s="6">
        <f t="shared" si="232"/>
        <v>1.3530804353887873</v>
      </c>
      <c r="E413" s="6">
        <f t="shared" si="213"/>
        <v>0.97639336335311089</v>
      </c>
      <c r="F413" s="6">
        <f t="shared" si="214"/>
        <v>0.29244859494488601</v>
      </c>
      <c r="G413" s="6">
        <f t="shared" si="215"/>
        <v>0.53822429747244305</v>
      </c>
      <c r="H413" s="6">
        <f t="shared" si="216"/>
        <v>0.36356701674845876</v>
      </c>
      <c r="I413" s="6">
        <f t="shared" si="217"/>
        <v>0.53808725876458496</v>
      </c>
      <c r="J413" s="6">
        <f t="shared" si="233"/>
        <v>0.61568020501302279</v>
      </c>
      <c r="K413" s="9"/>
      <c r="L413" s="15">
        <f t="shared" si="234"/>
        <v>0.39200000000000002</v>
      </c>
      <c r="M413" s="6">
        <f t="shared" si="239"/>
        <v>0.35445994219348376</v>
      </c>
      <c r="N413" s="15">
        <f t="shared" si="218"/>
        <v>1.7660969471706329</v>
      </c>
      <c r="O413" s="15">
        <f t="shared" si="219"/>
        <v>1.6339317352541238</v>
      </c>
      <c r="P413" s="15">
        <f t="shared" si="235"/>
        <v>1.7660969471706329</v>
      </c>
      <c r="Q413" s="15">
        <f t="shared" si="236"/>
        <v>0.39200000000000002</v>
      </c>
      <c r="S413" s="28">
        <f t="shared" si="237"/>
        <v>0.39200000000000002</v>
      </c>
      <c r="T413" s="19">
        <f t="shared" si="220"/>
        <v>1.6339317352541238</v>
      </c>
      <c r="U413" s="19">
        <f t="shared" si="221"/>
        <v>2.3107284199881875</v>
      </c>
      <c r="V413" s="19">
        <f t="shared" si="222"/>
        <v>3.2678634705082477</v>
      </c>
      <c r="W413" s="19">
        <f t="shared" si="223"/>
        <v>4.0022990259128965</v>
      </c>
      <c r="X413" s="19">
        <f t="shared" si="224"/>
        <v>4.6214568399763749</v>
      </c>
      <c r="Y413" s="19">
        <f t="shared" si="225"/>
        <v>5.1669458246342712</v>
      </c>
      <c r="Z413" s="19">
        <f t="shared" si="226"/>
        <v>5.6601055631186448</v>
      </c>
      <c r="AA413" s="19">
        <f t="shared" si="227"/>
        <v>6.1136127466979566</v>
      </c>
      <c r="AB413" s="19">
        <f t="shared" si="228"/>
        <v>6.5357269410164953</v>
      </c>
      <c r="AC413" s="19">
        <f t="shared" si="229"/>
        <v>6.9321852599645624</v>
      </c>
      <c r="AD413" s="19">
        <f t="shared" si="230"/>
        <v>7.3071648612448215</v>
      </c>
      <c r="AE413" s="19">
        <f t="shared" si="240"/>
        <v>1.7660969471706329</v>
      </c>
      <c r="AF413" s="19">
        <f t="shared" si="240"/>
        <v>2.4976382551544285</v>
      </c>
      <c r="AG413" s="19">
        <f t="shared" si="240"/>
        <v>3.5321938943412658</v>
      </c>
      <c r="AH413" s="19">
        <f t="shared" si="240"/>
        <v>4.3260363568551501</v>
      </c>
      <c r="AI413" s="19">
        <f t="shared" si="240"/>
        <v>4.995276510308857</v>
      </c>
      <c r="AJ413" s="19">
        <f t="shared" si="240"/>
        <v>5.5848889217292665</v>
      </c>
      <c r="AK413" s="19">
        <f t="shared" si="240"/>
        <v>6.1179392871836473</v>
      </c>
      <c r="AL413" s="19">
        <f t="shared" si="240"/>
        <v>6.6081296881399059</v>
      </c>
      <c r="AM413" s="19">
        <f t="shared" si="240"/>
        <v>7.0643877886825317</v>
      </c>
      <c r="AN413" s="19">
        <f t="shared" si="240"/>
        <v>7.4929147654632864</v>
      </c>
      <c r="AO413" s="19">
        <f t="shared" si="240"/>
        <v>7.8982256574567806</v>
      </c>
      <c r="AP413" s="43">
        <f t="shared" si="231"/>
        <v>0.39200000000000002</v>
      </c>
    </row>
    <row r="414" spans="1:42" x14ac:dyDescent="0.25">
      <c r="A414" s="15">
        <v>0.39300000000000002</v>
      </c>
      <c r="B414" s="6">
        <f t="shared" si="238"/>
        <v>2.7102566553980991</v>
      </c>
      <c r="C414" s="6">
        <f t="shared" si="212"/>
        <v>0.28652148109583964</v>
      </c>
      <c r="D414" s="6">
        <f t="shared" si="232"/>
        <v>1.3551283276990496</v>
      </c>
      <c r="E414" s="6">
        <f t="shared" si="213"/>
        <v>0.97683366035369601</v>
      </c>
      <c r="F414" s="6">
        <f t="shared" si="214"/>
        <v>0.29331655196248535</v>
      </c>
      <c r="G414" s="6">
        <f t="shared" si="215"/>
        <v>0.53965827598124272</v>
      </c>
      <c r="H414" s="6">
        <f t="shared" si="216"/>
        <v>0.36481048014731138</v>
      </c>
      <c r="I414" s="6">
        <f t="shared" si="217"/>
        <v>0.53955033819679987</v>
      </c>
      <c r="J414" s="6">
        <f t="shared" si="233"/>
        <v>0.61870202304244903</v>
      </c>
      <c r="K414" s="9"/>
      <c r="L414" s="15">
        <f t="shared" si="234"/>
        <v>0.39300000000000002</v>
      </c>
      <c r="M414" s="6">
        <f t="shared" si="239"/>
        <v>0.35490967810523488</v>
      </c>
      <c r="N414" s="15">
        <f t="shared" si="218"/>
        <v>1.7683377567127816</v>
      </c>
      <c r="O414" s="15">
        <f t="shared" si="219"/>
        <v>1.6416002801445719</v>
      </c>
      <c r="P414" s="15">
        <f t="shared" si="235"/>
        <v>1.7683377567127816</v>
      </c>
      <c r="Q414" s="15">
        <f t="shared" si="236"/>
        <v>0.39300000000000002</v>
      </c>
      <c r="S414" s="28">
        <f t="shared" si="237"/>
        <v>0.39300000000000002</v>
      </c>
      <c r="T414" s="19">
        <f t="shared" si="220"/>
        <v>1.6416002801445719</v>
      </c>
      <c r="U414" s="19">
        <f t="shared" si="221"/>
        <v>2.3215733801759262</v>
      </c>
      <c r="V414" s="19">
        <f t="shared" si="222"/>
        <v>3.2832005602891439</v>
      </c>
      <c r="W414" s="19">
        <f t="shared" si="223"/>
        <v>4.0210830479641215</v>
      </c>
      <c r="X414" s="19">
        <f t="shared" si="224"/>
        <v>4.6431467603518524</v>
      </c>
      <c r="Y414" s="19">
        <f t="shared" si="225"/>
        <v>5.1911958928273334</v>
      </c>
      <c r="Z414" s="19">
        <f t="shared" si="226"/>
        <v>5.6866701818594034</v>
      </c>
      <c r="AA414" s="19">
        <f t="shared" si="227"/>
        <v>6.1423058143331115</v>
      </c>
      <c r="AB414" s="19">
        <f t="shared" si="228"/>
        <v>6.5664011205782877</v>
      </c>
      <c r="AC414" s="19">
        <f t="shared" si="229"/>
        <v>6.9647201405277785</v>
      </c>
      <c r="AD414" s="19">
        <f t="shared" si="230"/>
        <v>7.3414596365719236</v>
      </c>
      <c r="AE414" s="19">
        <f t="shared" si="240"/>
        <v>1.7683377567127816</v>
      </c>
      <c r="AF414" s="19">
        <f t="shared" si="240"/>
        <v>2.5008072383996307</v>
      </c>
      <c r="AG414" s="19">
        <f t="shared" si="240"/>
        <v>3.5366755134255632</v>
      </c>
      <c r="AH414" s="19">
        <f t="shared" si="240"/>
        <v>4.3315251968441739</v>
      </c>
      <c r="AI414" s="19">
        <f t="shared" si="240"/>
        <v>5.0016144767992614</v>
      </c>
      <c r="AJ414" s="19">
        <f t="shared" si="240"/>
        <v>5.5919749836850956</v>
      </c>
      <c r="AK414" s="19">
        <f t="shared" si="240"/>
        <v>6.1257016791378209</v>
      </c>
      <c r="AL414" s="19">
        <f t="shared" si="240"/>
        <v>6.616514029715642</v>
      </c>
      <c r="AM414" s="19">
        <f t="shared" si="240"/>
        <v>7.0733510268511264</v>
      </c>
      <c r="AN414" s="19">
        <f t="shared" si="240"/>
        <v>7.5024217151988912</v>
      </c>
      <c r="AO414" s="19">
        <f t="shared" si="240"/>
        <v>7.9082468623785305</v>
      </c>
      <c r="AP414" s="43">
        <f t="shared" si="231"/>
        <v>0.39300000000000002</v>
      </c>
    </row>
    <row r="415" spans="1:42" x14ac:dyDescent="0.25">
      <c r="A415" s="15">
        <v>0.39400000000000002</v>
      </c>
      <c r="B415" s="6">
        <f t="shared" si="238"/>
        <v>2.7143506032968019</v>
      </c>
      <c r="C415" s="6">
        <f t="shared" si="212"/>
        <v>0.2874985331163713</v>
      </c>
      <c r="D415" s="6">
        <f t="shared" si="232"/>
        <v>1.3571753016484009</v>
      </c>
      <c r="E415" s="6">
        <f t="shared" si="213"/>
        <v>0.97726966595715026</v>
      </c>
      <c r="F415" s="6">
        <f t="shared" si="214"/>
        <v>0.29418546705303866</v>
      </c>
      <c r="G415" s="6">
        <f t="shared" si="215"/>
        <v>0.54109273352651932</v>
      </c>
      <c r="H415" s="6">
        <f t="shared" si="216"/>
        <v>0.36605450141711571</v>
      </c>
      <c r="I415" s="6">
        <f t="shared" si="217"/>
        <v>0.54101417730314727</v>
      </c>
      <c r="J415" s="6">
        <f t="shared" si="233"/>
        <v>0.62173068694835654</v>
      </c>
      <c r="K415" s="9"/>
      <c r="L415" s="15">
        <f t="shared" si="234"/>
        <v>0.39400000000000002</v>
      </c>
      <c r="M415" s="6">
        <f t="shared" si="239"/>
        <v>0.35535829464309826</v>
      </c>
      <c r="N415" s="15">
        <f t="shared" si="218"/>
        <v>1.7705729889736341</v>
      </c>
      <c r="O415" s="15">
        <f t="shared" si="219"/>
        <v>1.6492803242214602</v>
      </c>
      <c r="P415" s="15">
        <f t="shared" si="235"/>
        <v>1.7705729889736341</v>
      </c>
      <c r="Q415" s="15">
        <f t="shared" si="236"/>
        <v>0.39400000000000002</v>
      </c>
      <c r="S415" s="28">
        <f t="shared" si="237"/>
        <v>0.39400000000000002</v>
      </c>
      <c r="T415" s="19">
        <f t="shared" si="220"/>
        <v>1.6492803242214602</v>
      </c>
      <c r="U415" s="19">
        <f t="shared" si="221"/>
        <v>2.3324346026690841</v>
      </c>
      <c r="V415" s="19">
        <f t="shared" si="222"/>
        <v>3.2985606484429204</v>
      </c>
      <c r="W415" s="19">
        <f t="shared" si="223"/>
        <v>4.0398952371545809</v>
      </c>
      <c r="X415" s="19">
        <f t="shared" si="224"/>
        <v>4.6648692053381682</v>
      </c>
      <c r="Y415" s="19">
        <f t="shared" si="225"/>
        <v>5.2154823246407851</v>
      </c>
      <c r="Z415" s="19">
        <f t="shared" si="226"/>
        <v>5.7132746349504799</v>
      </c>
      <c r="AA415" s="19">
        <f t="shared" si="227"/>
        <v>6.1710419079841481</v>
      </c>
      <c r="AB415" s="19">
        <f t="shared" si="228"/>
        <v>6.5971212968858408</v>
      </c>
      <c r="AC415" s="19">
        <f t="shared" si="229"/>
        <v>6.9973038080072527</v>
      </c>
      <c r="AD415" s="19">
        <f t="shared" si="230"/>
        <v>7.3758058378241564</v>
      </c>
      <c r="AE415" s="19">
        <f t="shared" si="240"/>
        <v>1.7705729889736341</v>
      </c>
      <c r="AF415" s="19">
        <f t="shared" si="240"/>
        <v>2.5039683341779817</v>
      </c>
      <c r="AG415" s="19">
        <f t="shared" si="240"/>
        <v>3.5411459779472683</v>
      </c>
      <c r="AH415" s="19">
        <f t="shared" si="240"/>
        <v>4.33700037533987</v>
      </c>
      <c r="AI415" s="19">
        <f t="shared" si="240"/>
        <v>5.0079366683559634</v>
      </c>
      <c r="AJ415" s="19">
        <f t="shared" si="240"/>
        <v>5.5990434087288774</v>
      </c>
      <c r="AK415" s="19">
        <f t="shared" si="240"/>
        <v>6.1334447508228482</v>
      </c>
      <c r="AL415" s="19">
        <f t="shared" si="240"/>
        <v>6.6248775030156155</v>
      </c>
      <c r="AM415" s="19">
        <f t="shared" si="240"/>
        <v>7.0822919558945365</v>
      </c>
      <c r="AN415" s="19">
        <f t="shared" si="240"/>
        <v>7.511905002533946</v>
      </c>
      <c r="AO415" s="19">
        <f t="shared" si="240"/>
        <v>7.918243124940064</v>
      </c>
      <c r="AP415" s="43">
        <f t="shared" si="231"/>
        <v>0.39400000000000002</v>
      </c>
    </row>
    <row r="416" spans="1:42" x14ac:dyDescent="0.25">
      <c r="A416" s="15">
        <v>0.39500000000000002</v>
      </c>
      <c r="B416" s="6">
        <f t="shared" si="238"/>
        <v>2.7184427340736019</v>
      </c>
      <c r="C416" s="6">
        <f t="shared" si="212"/>
        <v>0.28847601899920272</v>
      </c>
      <c r="D416" s="6">
        <f t="shared" si="232"/>
        <v>1.359221367036801</v>
      </c>
      <c r="E416" s="6">
        <f t="shared" si="213"/>
        <v>0.97770138590471478</v>
      </c>
      <c r="F416" s="6">
        <f t="shared" si="214"/>
        <v>0.29505534425755342</v>
      </c>
      <c r="G416" s="6">
        <f t="shared" si="215"/>
        <v>0.54252767212877673</v>
      </c>
      <c r="H416" s="6">
        <f t="shared" si="216"/>
        <v>0.36729907509755705</v>
      </c>
      <c r="I416" s="6">
        <f t="shared" si="217"/>
        <v>0.54247878006151395</v>
      </c>
      <c r="J416" s="6">
        <f t="shared" si="233"/>
        <v>0.6247661939281165</v>
      </c>
      <c r="K416" s="9"/>
      <c r="L416" s="15">
        <f t="shared" si="234"/>
        <v>0.39500000000000002</v>
      </c>
      <c r="M416" s="6">
        <f t="shared" si="239"/>
        <v>0.35580579354519859</v>
      </c>
      <c r="N416" s="15">
        <f t="shared" si="218"/>
        <v>1.7728026526133982</v>
      </c>
      <c r="O416" s="15">
        <f t="shared" si="219"/>
        <v>1.6569718074987325</v>
      </c>
      <c r="P416" s="15">
        <f t="shared" si="235"/>
        <v>1.7728026526133982</v>
      </c>
      <c r="Q416" s="15">
        <f t="shared" si="236"/>
        <v>0.39500000000000002</v>
      </c>
      <c r="S416" s="28">
        <f t="shared" si="237"/>
        <v>0.39500000000000002</v>
      </c>
      <c r="T416" s="19">
        <f t="shared" si="220"/>
        <v>1.6569718074987325</v>
      </c>
      <c r="U416" s="19">
        <f t="shared" si="221"/>
        <v>2.3433120026345686</v>
      </c>
      <c r="V416" s="19">
        <f t="shared" si="222"/>
        <v>3.313943614997465</v>
      </c>
      <c r="W416" s="19">
        <f t="shared" si="223"/>
        <v>4.0587354465490479</v>
      </c>
      <c r="X416" s="19">
        <f t="shared" si="224"/>
        <v>4.6866240052691372</v>
      </c>
      <c r="Y416" s="19">
        <f t="shared" si="225"/>
        <v>5.2398049303820615</v>
      </c>
      <c r="Z416" s="19">
        <f t="shared" si="226"/>
        <v>5.7399187145940846</v>
      </c>
      <c r="AA416" s="19">
        <f t="shared" si="227"/>
        <v>6.1998208032038011</v>
      </c>
      <c r="AB416" s="19">
        <f t="shared" si="228"/>
        <v>6.6278872299949301</v>
      </c>
      <c r="AC416" s="19">
        <f t="shared" si="229"/>
        <v>7.0299360079037045</v>
      </c>
      <c r="AD416" s="19">
        <f t="shared" si="230"/>
        <v>7.4102031967357229</v>
      </c>
      <c r="AE416" s="19">
        <f t="shared" si="240"/>
        <v>1.7728026526133982</v>
      </c>
      <c r="AF416" s="19">
        <f t="shared" si="240"/>
        <v>2.5071215547368659</v>
      </c>
      <c r="AG416" s="19">
        <f t="shared" si="240"/>
        <v>3.5456053052267964</v>
      </c>
      <c r="AH416" s="19">
        <f t="shared" si="240"/>
        <v>4.3424619135553284</v>
      </c>
      <c r="AI416" s="19">
        <f t="shared" si="240"/>
        <v>5.0142431094737319</v>
      </c>
      <c r="AJ416" s="19">
        <f t="shared" si="240"/>
        <v>5.6060942242465917</v>
      </c>
      <c r="AK416" s="19">
        <f t="shared" si="240"/>
        <v>6.1411685322385692</v>
      </c>
      <c r="AL416" s="19">
        <f t="shared" si="240"/>
        <v>6.6332201404433579</v>
      </c>
      <c r="AM416" s="19">
        <f t="shared" si="240"/>
        <v>7.0912106104535928</v>
      </c>
      <c r="AN416" s="19">
        <f t="shared" si="240"/>
        <v>7.5213646642105978</v>
      </c>
      <c r="AO416" s="19">
        <f t="shared" si="240"/>
        <v>7.9282144838710069</v>
      </c>
      <c r="AP416" s="43">
        <f t="shared" si="231"/>
        <v>0.39500000000000002</v>
      </c>
    </row>
    <row r="417" spans="1:42" x14ac:dyDescent="0.25">
      <c r="A417" s="15">
        <v>0.39600000000000002</v>
      </c>
      <c r="B417" s="6">
        <f t="shared" si="238"/>
        <v>2.7225330672545507</v>
      </c>
      <c r="C417" s="6">
        <f t="shared" si="212"/>
        <v>0.28945393446152101</v>
      </c>
      <c r="D417" s="6">
        <f t="shared" si="232"/>
        <v>1.3612665336272753</v>
      </c>
      <c r="E417" s="6">
        <f t="shared" si="213"/>
        <v>0.97812882587111194</v>
      </c>
      <c r="F417" s="6">
        <f t="shared" si="214"/>
        <v>0.29592618764070894</v>
      </c>
      <c r="G417" s="6">
        <f t="shared" si="215"/>
        <v>0.54396309382035446</v>
      </c>
      <c r="H417" s="6">
        <f t="shared" si="216"/>
        <v>0.36854419573558866</v>
      </c>
      <c r="I417" s="6">
        <f t="shared" si="217"/>
        <v>0.54394415047020295</v>
      </c>
      <c r="J417" s="6">
        <f t="shared" si="233"/>
        <v>0.62780854120256324</v>
      </c>
      <c r="K417" s="9"/>
      <c r="L417" s="15">
        <f t="shared" si="234"/>
        <v>0.39600000000000002</v>
      </c>
      <c r="M417" s="6">
        <f t="shared" si="239"/>
        <v>0.35625217653528324</v>
      </c>
      <c r="N417" s="15">
        <f t="shared" si="218"/>
        <v>1.7750267562206461</v>
      </c>
      <c r="O417" s="15">
        <f t="shared" si="219"/>
        <v>1.6646746698946204</v>
      </c>
      <c r="P417" s="15">
        <f t="shared" si="235"/>
        <v>1.7750267562206461</v>
      </c>
      <c r="Q417" s="15">
        <f t="shared" si="236"/>
        <v>0.39600000000000002</v>
      </c>
      <c r="S417" s="28">
        <f t="shared" si="237"/>
        <v>0.39600000000000002</v>
      </c>
      <c r="T417" s="19">
        <f t="shared" si="220"/>
        <v>1.6646746698946204</v>
      </c>
      <c r="U417" s="19">
        <f t="shared" si="221"/>
        <v>2.3542054951039266</v>
      </c>
      <c r="V417" s="19">
        <f t="shared" si="222"/>
        <v>3.3293493397892409</v>
      </c>
      <c r="W417" s="19">
        <f t="shared" si="223"/>
        <v>4.0776035289778454</v>
      </c>
      <c r="X417" s="19">
        <f t="shared" si="224"/>
        <v>4.7084109902078533</v>
      </c>
      <c r="Y417" s="19">
        <f t="shared" si="225"/>
        <v>5.2641635200559289</v>
      </c>
      <c r="Z417" s="19">
        <f t="shared" si="226"/>
        <v>5.7666022126608629</v>
      </c>
      <c r="AA417" s="19">
        <f t="shared" si="227"/>
        <v>6.2286422751866786</v>
      </c>
      <c r="AB417" s="19">
        <f t="shared" si="228"/>
        <v>6.6586986795784817</v>
      </c>
      <c r="AC417" s="19">
        <f t="shared" si="229"/>
        <v>7.0626164853117812</v>
      </c>
      <c r="AD417" s="19">
        <f t="shared" si="230"/>
        <v>7.4446514446127878</v>
      </c>
      <c r="AE417" s="19">
        <f t="shared" si="240"/>
        <v>1.7750267562206461</v>
      </c>
      <c r="AF417" s="19">
        <f t="shared" si="240"/>
        <v>2.5102669122223586</v>
      </c>
      <c r="AG417" s="19">
        <f t="shared" si="240"/>
        <v>3.5500535124412922</v>
      </c>
      <c r="AH417" s="19">
        <f t="shared" si="240"/>
        <v>4.3479098325281686</v>
      </c>
      <c r="AI417" s="19">
        <f t="shared" si="240"/>
        <v>5.0205338244447173</v>
      </c>
      <c r="AJ417" s="19">
        <f t="shared" si="240"/>
        <v>5.6131274573976926</v>
      </c>
      <c r="AK417" s="19">
        <f t="shared" si="240"/>
        <v>6.1488730531366693</v>
      </c>
      <c r="AL417" s="19">
        <f t="shared" si="240"/>
        <v>6.641541974134368</v>
      </c>
      <c r="AM417" s="19">
        <f t="shared" si="240"/>
        <v>7.1001070248825844</v>
      </c>
      <c r="AN417" s="19">
        <f t="shared" si="240"/>
        <v>7.5308007366670777</v>
      </c>
      <c r="AO417" s="19">
        <f t="shared" si="240"/>
        <v>7.9381609775806243</v>
      </c>
      <c r="AP417" s="43">
        <f t="shared" si="231"/>
        <v>0.39600000000000002</v>
      </c>
    </row>
    <row r="418" spans="1:42" x14ac:dyDescent="0.25">
      <c r="A418" s="15">
        <v>0.39700000000000002</v>
      </c>
      <c r="B418" s="6">
        <f t="shared" si="238"/>
        <v>2.7266216222927939</v>
      </c>
      <c r="C418" s="6">
        <f t="shared" si="212"/>
        <v>0.29043227522615483</v>
      </c>
      <c r="D418" s="6">
        <f t="shared" si="232"/>
        <v>1.363310811146397</v>
      </c>
      <c r="E418" s="6">
        <f t="shared" si="213"/>
        <v>0.97855199146493999</v>
      </c>
      <c r="F418" s="6">
        <f t="shared" si="214"/>
        <v>0.29679800129103368</v>
      </c>
      <c r="G418" s="6">
        <f t="shared" si="215"/>
        <v>0.54539900064551683</v>
      </c>
      <c r="H418" s="6">
        <f t="shared" si="216"/>
        <v>0.36978985788534685</v>
      </c>
      <c r="I418" s="6">
        <f t="shared" si="217"/>
        <v>0.54541029254804407</v>
      </c>
      <c r="J418" s="6">
        <f t="shared" si="233"/>
        <v>0.63085772601620438</v>
      </c>
      <c r="K418" s="9"/>
      <c r="L418" s="15">
        <f t="shared" si="234"/>
        <v>0.39700000000000002</v>
      </c>
      <c r="M418" s="6">
        <f t="shared" si="239"/>
        <v>0.35669744532281839</v>
      </c>
      <c r="N418" s="15">
        <f t="shared" si="218"/>
        <v>1.7772453083127946</v>
      </c>
      <c r="O418" s="15">
        <f t="shared" si="219"/>
        <v>1.6723888512316725</v>
      </c>
      <c r="P418" s="15">
        <f t="shared" si="235"/>
        <v>1.7772453083127946</v>
      </c>
      <c r="Q418" s="15">
        <f t="shared" si="236"/>
        <v>0.39700000000000002</v>
      </c>
      <c r="S418" s="28">
        <f t="shared" si="237"/>
        <v>0.39700000000000002</v>
      </c>
      <c r="T418" s="19">
        <f t="shared" si="220"/>
        <v>1.6723888512316725</v>
      </c>
      <c r="U418" s="19">
        <f t="shared" si="221"/>
        <v>2.3651149949733914</v>
      </c>
      <c r="V418" s="19">
        <f t="shared" si="222"/>
        <v>3.3447777024633449</v>
      </c>
      <c r="W418" s="19">
        <f t="shared" si="223"/>
        <v>4.0964993370369243</v>
      </c>
      <c r="X418" s="19">
        <f t="shared" si="224"/>
        <v>4.7302299899467828</v>
      </c>
      <c r="Y418" s="19">
        <f t="shared" si="225"/>
        <v>5.2885579033645769</v>
      </c>
      <c r="Z418" s="19">
        <f t="shared" si="226"/>
        <v>5.7933249206900106</v>
      </c>
      <c r="AA418" s="19">
        <f t="shared" si="227"/>
        <v>6.2575060987693734</v>
      </c>
      <c r="AB418" s="19">
        <f t="shared" si="228"/>
        <v>6.6895554049266899</v>
      </c>
      <c r="AC418" s="19">
        <f t="shared" si="229"/>
        <v>7.0953449849201737</v>
      </c>
      <c r="AD418" s="19">
        <f t="shared" si="230"/>
        <v>7.4791503123336067</v>
      </c>
      <c r="AE418" s="19">
        <f t="shared" si="240"/>
        <v>1.7772453083127946</v>
      </c>
      <c r="AF418" s="19">
        <f t="shared" si="240"/>
        <v>2.5134044186799067</v>
      </c>
      <c r="AG418" s="19">
        <f t="shared" si="240"/>
        <v>3.5544906166255892</v>
      </c>
      <c r="AH418" s="19">
        <f t="shared" si="240"/>
        <v>4.353344153121717</v>
      </c>
      <c r="AI418" s="19">
        <f t="shared" si="240"/>
        <v>5.0268088373598134</v>
      </c>
      <c r="AJ418" s="19">
        <f t="shared" si="240"/>
        <v>5.6201431351166136</v>
      </c>
      <c r="AK418" s="19">
        <f t="shared" si="240"/>
        <v>6.1565583430223478</v>
      </c>
      <c r="AL418" s="19">
        <f t="shared" si="240"/>
        <v>6.6498430359578986</v>
      </c>
      <c r="AM418" s="19">
        <f t="shared" si="240"/>
        <v>7.1089812332511784</v>
      </c>
      <c r="AN418" s="19">
        <f t="shared" si="240"/>
        <v>7.5402132560397197</v>
      </c>
      <c r="AO418" s="19">
        <f t="shared" si="240"/>
        <v>7.9480826441599621</v>
      </c>
      <c r="AP418" s="43">
        <f t="shared" si="231"/>
        <v>0.39700000000000002</v>
      </c>
    </row>
    <row r="419" spans="1:42" x14ac:dyDescent="0.25">
      <c r="A419" s="15">
        <v>0.39800000000000002</v>
      </c>
      <c r="B419" s="6">
        <f t="shared" si="238"/>
        <v>2.7307084185695247</v>
      </c>
      <c r="C419" s="6">
        <f t="shared" si="212"/>
        <v>0.29141103702150839</v>
      </c>
      <c r="D419" s="6">
        <f t="shared" si="232"/>
        <v>1.3653542092847624</v>
      </c>
      <c r="E419" s="6">
        <f t="shared" si="213"/>
        <v>0.97897088822906275</v>
      </c>
      <c r="F419" s="6">
        <f t="shared" si="214"/>
        <v>0.29767078932108459</v>
      </c>
      <c r="G419" s="6">
        <f t="shared" si="215"/>
        <v>0.54683539466054232</v>
      </c>
      <c r="H419" s="6">
        <f t="shared" si="216"/>
        <v>0.371036056108067</v>
      </c>
      <c r="I419" s="6">
        <f t="shared" si="217"/>
        <v>0.54687721033450531</v>
      </c>
      <c r="J419" s="6">
        <f t="shared" si="233"/>
        <v>0.63391374563743463</v>
      </c>
      <c r="K419" s="9"/>
      <c r="L419" s="15">
        <f t="shared" si="234"/>
        <v>0.39800000000000002</v>
      </c>
      <c r="M419" s="6">
        <f t="shared" si="239"/>
        <v>0.35714160160308411</v>
      </c>
      <c r="N419" s="15">
        <f t="shared" si="218"/>
        <v>1.7794583173365779</v>
      </c>
      <c r="O419" s="15">
        <f t="shared" si="219"/>
        <v>1.6801142912367857</v>
      </c>
      <c r="P419" s="15">
        <f t="shared" si="235"/>
        <v>1.7794583173365779</v>
      </c>
      <c r="Q419" s="15">
        <f t="shared" si="236"/>
        <v>0.39800000000000002</v>
      </c>
      <c r="S419" s="28">
        <f t="shared" si="237"/>
        <v>0.39800000000000002</v>
      </c>
      <c r="T419" s="19">
        <f t="shared" si="220"/>
        <v>1.6801142912367857</v>
      </c>
      <c r="U419" s="19">
        <f t="shared" si="221"/>
        <v>2.3760404170039231</v>
      </c>
      <c r="V419" s="19">
        <f t="shared" si="222"/>
        <v>3.3602285824735714</v>
      </c>
      <c r="W419" s="19">
        <f t="shared" si="223"/>
        <v>4.1154227230879359</v>
      </c>
      <c r="X419" s="19">
        <f t="shared" si="224"/>
        <v>4.7520808340078462</v>
      </c>
      <c r="Y419" s="19">
        <f t="shared" si="225"/>
        <v>5.312987889707717</v>
      </c>
      <c r="Z419" s="19">
        <f t="shared" si="226"/>
        <v>5.8200866298893743</v>
      </c>
      <c r="AA419" s="19">
        <f t="shared" si="227"/>
        <v>6.2864120484305852</v>
      </c>
      <c r="AB419" s="19">
        <f t="shared" si="228"/>
        <v>6.7204571649471427</v>
      </c>
      <c r="AC419" s="19">
        <f t="shared" si="229"/>
        <v>7.1281212510117671</v>
      </c>
      <c r="AD419" s="19">
        <f t="shared" si="230"/>
        <v>7.5136995303486644</v>
      </c>
      <c r="AE419" s="19">
        <f t="shared" si="240"/>
        <v>1.7794583173365779</v>
      </c>
      <c r="AF419" s="19">
        <f t="shared" si="240"/>
        <v>2.5165340860549956</v>
      </c>
      <c r="AG419" s="19">
        <f t="shared" si="240"/>
        <v>3.5589166346731558</v>
      </c>
      <c r="AH419" s="19">
        <f t="shared" si="240"/>
        <v>4.3587648960261616</v>
      </c>
      <c r="AI419" s="19">
        <f t="shared" si="240"/>
        <v>5.0330681721099912</v>
      </c>
      <c r="AJ419" s="19">
        <f t="shared" si="240"/>
        <v>5.6271412841142743</v>
      </c>
      <c r="AK419" s="19">
        <f t="shared" si="240"/>
        <v>6.1642244311559518</v>
      </c>
      <c r="AL419" s="19">
        <f t="shared" si="240"/>
        <v>6.6581233575187353</v>
      </c>
      <c r="AM419" s="19">
        <f t="shared" si="240"/>
        <v>7.1178332693463116</v>
      </c>
      <c r="AN419" s="19">
        <f t="shared" si="240"/>
        <v>7.5496022581649855</v>
      </c>
      <c r="AO419" s="19">
        <f t="shared" si="240"/>
        <v>7.9579795213839617</v>
      </c>
      <c r="AP419" s="43">
        <f t="shared" si="231"/>
        <v>0.39800000000000002</v>
      </c>
    </row>
    <row r="420" spans="1:42" x14ac:dyDescent="0.25">
      <c r="A420" s="15">
        <v>0.39900000000000002</v>
      </c>
      <c r="B420" s="6">
        <f t="shared" si="238"/>
        <v>2.7347934753949312</v>
      </c>
      <c r="C420" s="6">
        <f t="shared" si="212"/>
        <v>0.29239021558149625</v>
      </c>
      <c r="D420" s="6">
        <f t="shared" si="232"/>
        <v>1.3673967376974656</v>
      </c>
      <c r="E420" s="6">
        <f t="shared" si="213"/>
        <v>0.97938552164099302</v>
      </c>
      <c r="F420" s="6">
        <f t="shared" si="214"/>
        <v>0.29854455586762885</v>
      </c>
      <c r="G420" s="6">
        <f t="shared" si="215"/>
        <v>0.5482722779338145</v>
      </c>
      <c r="H420" s="6">
        <f t="shared" si="216"/>
        <v>0.37228278497200035</v>
      </c>
      <c r="I420" s="6">
        <f t="shared" si="217"/>
        <v>0.5483449078898065</v>
      </c>
      <c r="J420" s="6">
        <f t="shared" si="233"/>
        <v>0.63697659735875134</v>
      </c>
      <c r="K420" s="9"/>
      <c r="L420" s="15">
        <f t="shared" si="234"/>
        <v>0.39900000000000002</v>
      </c>
      <c r="M420" s="6">
        <f t="shared" si="239"/>
        <v>0.35758464705726839</v>
      </c>
      <c r="N420" s="15">
        <f t="shared" si="218"/>
        <v>1.781665791668517</v>
      </c>
      <c r="O420" s="15">
        <f t="shared" si="219"/>
        <v>1.6878509295412369</v>
      </c>
      <c r="P420" s="15">
        <f t="shared" si="235"/>
        <v>1.781665791668517</v>
      </c>
      <c r="Q420" s="15">
        <f t="shared" si="236"/>
        <v>0.39900000000000002</v>
      </c>
      <c r="S420" s="28">
        <f t="shared" si="237"/>
        <v>0.39900000000000002</v>
      </c>
      <c r="T420" s="19">
        <f t="shared" si="220"/>
        <v>1.6878509295412369</v>
      </c>
      <c r="U420" s="19">
        <f t="shared" si="221"/>
        <v>2.3869816758212532</v>
      </c>
      <c r="V420" s="19">
        <f t="shared" si="222"/>
        <v>3.3757018590824739</v>
      </c>
      <c r="W420" s="19">
        <f t="shared" si="223"/>
        <v>4.1343735392583127</v>
      </c>
      <c r="X420" s="19">
        <f t="shared" si="224"/>
        <v>4.7739633516425064</v>
      </c>
      <c r="Y420" s="19">
        <f t="shared" si="225"/>
        <v>5.3374532881826866</v>
      </c>
      <c r="Z420" s="19">
        <f t="shared" si="226"/>
        <v>5.8468871311355599</v>
      </c>
      <c r="AA420" s="19">
        <f t="shared" si="227"/>
        <v>6.3153598982912325</v>
      </c>
      <c r="AB420" s="19">
        <f t="shared" si="228"/>
        <v>6.7514037181649478</v>
      </c>
      <c r="AC420" s="19">
        <f t="shared" si="229"/>
        <v>7.1609450274637583</v>
      </c>
      <c r="AD420" s="19">
        <f t="shared" si="230"/>
        <v>7.548298828680827</v>
      </c>
      <c r="AE420" s="19">
        <f t="shared" si="240"/>
        <v>1.781665791668517</v>
      </c>
      <c r="AF420" s="19">
        <f t="shared" si="240"/>
        <v>2.5196559261938143</v>
      </c>
      <c r="AG420" s="19">
        <f t="shared" si="240"/>
        <v>3.563331583337034</v>
      </c>
      <c r="AH420" s="19">
        <f t="shared" si="240"/>
        <v>4.3641720817597029</v>
      </c>
      <c r="AI420" s="19">
        <f t="shared" si="240"/>
        <v>5.0393118523876286</v>
      </c>
      <c r="AJ420" s="19">
        <f t="shared" si="240"/>
        <v>5.6341219308795605</v>
      </c>
      <c r="AK420" s="19">
        <f t="shared" si="240"/>
        <v>6.171871346554596</v>
      </c>
      <c r="AL420" s="19">
        <f t="shared" si="240"/>
        <v>6.6663829701589483</v>
      </c>
      <c r="AM420" s="19">
        <f t="shared" si="240"/>
        <v>7.1266631666740681</v>
      </c>
      <c r="AN420" s="19">
        <f t="shared" si="240"/>
        <v>7.5589677785814411</v>
      </c>
      <c r="AO420" s="19">
        <f t="shared" si="240"/>
        <v>7.9678516467135641</v>
      </c>
      <c r="AP420" s="43">
        <f t="shared" si="231"/>
        <v>0.39900000000000002</v>
      </c>
    </row>
    <row r="421" spans="1:42" x14ac:dyDescent="0.25">
      <c r="A421" s="15">
        <v>0.4</v>
      </c>
      <c r="B421" s="6">
        <f t="shared" si="238"/>
        <v>2.7388768120091314</v>
      </c>
      <c r="C421" s="6">
        <f t="shared" si="212"/>
        <v>0.29336980664547785</v>
      </c>
      <c r="D421" s="6">
        <f t="shared" si="232"/>
        <v>1.3694384060045657</v>
      </c>
      <c r="E421" s="6">
        <f t="shared" si="213"/>
        <v>0.9797958971132712</v>
      </c>
      <c r="F421" s="6">
        <f t="shared" si="214"/>
        <v>0.29941930509182596</v>
      </c>
      <c r="G421" s="6">
        <f t="shared" si="215"/>
        <v>0.54970965254591297</v>
      </c>
      <c r="H421" s="6">
        <f t="shared" si="216"/>
        <v>0.37353003905233095</v>
      </c>
      <c r="I421" s="6">
        <f t="shared" si="217"/>
        <v>0.54981338929503176</v>
      </c>
      <c r="J421" s="6">
        <f t="shared" si="233"/>
        <v>0.64004627849697182</v>
      </c>
      <c r="K421" s="9"/>
      <c r="L421" s="15">
        <f t="shared" si="234"/>
        <v>0.4</v>
      </c>
      <c r="M421" s="6">
        <f t="shared" si="239"/>
        <v>0.35802658335255982</v>
      </c>
      <c r="N421" s="15">
        <f t="shared" si="218"/>
        <v>1.7838677396153797</v>
      </c>
      <c r="O421" s="15">
        <f t="shared" si="219"/>
        <v>1.6955987056807056</v>
      </c>
      <c r="P421" s="15">
        <f t="shared" si="235"/>
        <v>1.7838677396153797</v>
      </c>
      <c r="Q421" s="15">
        <f t="shared" si="236"/>
        <v>0.4</v>
      </c>
      <c r="S421" s="28">
        <f t="shared" si="237"/>
        <v>0.4</v>
      </c>
      <c r="T421" s="19">
        <f t="shared" si="220"/>
        <v>1.6955987056807056</v>
      </c>
      <c r="U421" s="19">
        <f t="shared" si="221"/>
        <v>2.39793868591592</v>
      </c>
      <c r="V421" s="19">
        <f t="shared" si="222"/>
        <v>3.3911974113614112</v>
      </c>
      <c r="W421" s="19">
        <f t="shared" si="223"/>
        <v>4.1533516374413217</v>
      </c>
      <c r="X421" s="19">
        <f t="shared" si="224"/>
        <v>4.7958773718318399</v>
      </c>
      <c r="Y421" s="19">
        <f t="shared" si="225"/>
        <v>5.3619539075845148</v>
      </c>
      <c r="Z421" s="19">
        <f t="shared" si="226"/>
        <v>5.8737262149740186</v>
      </c>
      <c r="AA421" s="19">
        <f t="shared" si="227"/>
        <v>6.3443494221145471</v>
      </c>
      <c r="AB421" s="19">
        <f t="shared" si="228"/>
        <v>6.7823948227228223</v>
      </c>
      <c r="AC421" s="19">
        <f t="shared" si="229"/>
        <v>7.1938160577477595</v>
      </c>
      <c r="AD421" s="19">
        <f t="shared" si="230"/>
        <v>7.582947936925434</v>
      </c>
      <c r="AE421" s="19">
        <f t="shared" si="240"/>
        <v>1.7838677396153797</v>
      </c>
      <c r="AF421" s="19">
        <f t="shared" si="240"/>
        <v>2.522769950843907</v>
      </c>
      <c r="AG421" s="19">
        <f t="shared" si="240"/>
        <v>3.5677354792307594</v>
      </c>
      <c r="AH421" s="19">
        <f t="shared" si="240"/>
        <v>4.3695657306696862</v>
      </c>
      <c r="AI421" s="19">
        <f t="shared" si="240"/>
        <v>5.045539901687814</v>
      </c>
      <c r="AJ421" s="19">
        <f t="shared" si="240"/>
        <v>5.6410851016807797</v>
      </c>
      <c r="AK421" s="19">
        <f t="shared" si="240"/>
        <v>6.1794991179937728</v>
      </c>
      <c r="AL421" s="19">
        <f t="shared" si="240"/>
        <v>6.6746219049596212</v>
      </c>
      <c r="AM421" s="19">
        <f t="shared" si="240"/>
        <v>7.1354709584615188</v>
      </c>
      <c r="AN421" s="19">
        <f t="shared" si="240"/>
        <v>7.5683098525317209</v>
      </c>
      <c r="AO421" s="19">
        <f t="shared" si="240"/>
        <v>7.9776990572977677</v>
      </c>
      <c r="AP421" s="43">
        <f t="shared" si="231"/>
        <v>0.4</v>
      </c>
    </row>
    <row r="422" spans="1:42" x14ac:dyDescent="0.25">
      <c r="A422" s="15">
        <v>0.40100000000000002</v>
      </c>
      <c r="B422" s="6">
        <f t="shared" si="238"/>
        <v>2.7429584475831033</v>
      </c>
      <c r="C422" s="6">
        <f t="shared" si="212"/>
        <v>0.29434980595819293</v>
      </c>
      <c r="D422" s="6">
        <f t="shared" si="232"/>
        <v>1.3714792237915516</v>
      </c>
      <c r="E422" s="6">
        <f t="shared" si="213"/>
        <v>0.98020201999383783</v>
      </c>
      <c r="F422" s="6">
        <f t="shared" si="214"/>
        <v>0.30029504117941258</v>
      </c>
      <c r="G422" s="6">
        <f t="shared" si="215"/>
        <v>0.55114752058970629</v>
      </c>
      <c r="H422" s="6">
        <f t="shared" si="216"/>
        <v>0.37477781293109308</v>
      </c>
      <c r="I422" s="6">
        <f t="shared" si="217"/>
        <v>0.5512826586522459</v>
      </c>
      <c r="J422" s="6">
        <f t="shared" si="233"/>
        <v>0.64312278639345233</v>
      </c>
      <c r="K422" s="9"/>
      <c r="L422" s="15">
        <f t="shared" si="234"/>
        <v>0.40100000000000002</v>
      </c>
      <c r="M422" s="6">
        <f t="shared" si="239"/>
        <v>0.35846741214223865</v>
      </c>
      <c r="N422" s="15">
        <f t="shared" si="218"/>
        <v>1.7860641694146371</v>
      </c>
      <c r="O422" s="15">
        <f t="shared" si="219"/>
        <v>1.7033575590952974</v>
      </c>
      <c r="P422" s="15">
        <f t="shared" si="235"/>
        <v>1.7860641694146371</v>
      </c>
      <c r="Q422" s="15">
        <f t="shared" si="236"/>
        <v>0.40100000000000002</v>
      </c>
      <c r="S422" s="28">
        <f t="shared" si="237"/>
        <v>0.40100000000000002</v>
      </c>
      <c r="T422" s="19">
        <f t="shared" si="220"/>
        <v>1.7033575590952974</v>
      </c>
      <c r="U422" s="19">
        <f t="shared" si="221"/>
        <v>2.4089113616433004</v>
      </c>
      <c r="V422" s="19">
        <f t="shared" si="222"/>
        <v>3.4067151181905948</v>
      </c>
      <c r="W422" s="19">
        <f t="shared" si="223"/>
        <v>4.1723568692961219</v>
      </c>
      <c r="X422" s="19">
        <f t="shared" si="224"/>
        <v>4.8178227232866009</v>
      </c>
      <c r="Y422" s="19">
        <f t="shared" si="225"/>
        <v>5.3864895564059987</v>
      </c>
      <c r="Z422" s="19">
        <f t="shared" si="226"/>
        <v>5.9006036716191224</v>
      </c>
      <c r="AA422" s="19">
        <f t="shared" si="227"/>
        <v>6.3733803933061512</v>
      </c>
      <c r="AB422" s="19">
        <f t="shared" si="228"/>
        <v>6.8134302363811896</v>
      </c>
      <c r="AC422" s="19">
        <f t="shared" si="229"/>
        <v>7.2267340849298991</v>
      </c>
      <c r="AD422" s="19">
        <f t="shared" si="230"/>
        <v>7.6176465842504006</v>
      </c>
      <c r="AE422" s="19">
        <f t="shared" ref="AE422:AO431" si="241">$M422*AE$21^0.5/RMannings_n*(Diameter/1000)^(2/3)</f>
        <v>1.7860641694146371</v>
      </c>
      <c r="AF422" s="19">
        <f t="shared" si="241"/>
        <v>2.5258761716548173</v>
      </c>
      <c r="AG422" s="19">
        <f t="shared" si="241"/>
        <v>3.5721283388292742</v>
      </c>
      <c r="AH422" s="19">
        <f t="shared" si="241"/>
        <v>4.3749458629337097</v>
      </c>
      <c r="AI422" s="19">
        <f t="shared" si="241"/>
        <v>5.0517523433096345</v>
      </c>
      <c r="AJ422" s="19">
        <f t="shared" si="241"/>
        <v>5.6480308225670974</v>
      </c>
      <c r="AK422" s="19">
        <f t="shared" si="241"/>
        <v>6.1871077740089158</v>
      </c>
      <c r="AL422" s="19">
        <f t="shared" si="241"/>
        <v>6.6828401927425416</v>
      </c>
      <c r="AM422" s="19">
        <f t="shared" si="241"/>
        <v>7.1442566776585483</v>
      </c>
      <c r="AN422" s="19">
        <f t="shared" si="241"/>
        <v>7.5776285149644496</v>
      </c>
      <c r="AO422" s="19">
        <f t="shared" si="241"/>
        <v>7.9875217899756583</v>
      </c>
      <c r="AP422" s="43">
        <f t="shared" si="231"/>
        <v>0.40100000000000002</v>
      </c>
    </row>
    <row r="423" spans="1:42" x14ac:dyDescent="0.25">
      <c r="A423" s="15">
        <v>0.40200000000000002</v>
      </c>
      <c r="B423" s="6">
        <f t="shared" si="238"/>
        <v>2.7470384012196045</v>
      </c>
      <c r="C423" s="6">
        <f t="shared" si="212"/>
        <v>0.29533020926969694</v>
      </c>
      <c r="D423" s="6">
        <f t="shared" si="232"/>
        <v>1.3735192006098023</v>
      </c>
      <c r="E423" s="6">
        <f t="shared" si="213"/>
        <v>0.98060389556640049</v>
      </c>
      <c r="F423" s="6">
        <f t="shared" si="214"/>
        <v>0.30117176834088866</v>
      </c>
      <c r="G423" s="6">
        <f t="shared" si="215"/>
        <v>0.5525858841704443</v>
      </c>
      <c r="H423" s="6">
        <f t="shared" si="216"/>
        <v>0.37602610119708929</v>
      </c>
      <c r="I423" s="6">
        <f t="shared" si="217"/>
        <v>0.55275272008460896</v>
      </c>
      <c r="J423" s="6">
        <f t="shared" si="233"/>
        <v>0.64620611841431008</v>
      </c>
      <c r="K423" s="9"/>
      <c r="L423" s="15">
        <f t="shared" si="234"/>
        <v>0.40200000000000002</v>
      </c>
      <c r="M423" s="6">
        <f t="shared" si="239"/>
        <v>0.35890713506576777</v>
      </c>
      <c r="N423" s="15">
        <f t="shared" si="218"/>
        <v>1.7882550892349134</v>
      </c>
      <c r="O423" s="15">
        <f t="shared" si="219"/>
        <v>1.7111274291295662</v>
      </c>
      <c r="P423" s="15">
        <f t="shared" si="235"/>
        <v>1.7882550892349134</v>
      </c>
      <c r="Q423" s="15">
        <f t="shared" si="236"/>
        <v>0.40200000000000002</v>
      </c>
      <c r="S423" s="28">
        <f t="shared" si="237"/>
        <v>0.40200000000000002</v>
      </c>
      <c r="T423" s="19">
        <f t="shared" si="220"/>
        <v>1.7111274291295662</v>
      </c>
      <c r="U423" s="19">
        <f t="shared" si="221"/>
        <v>2.4198996172236398</v>
      </c>
      <c r="V423" s="19">
        <f t="shared" si="222"/>
        <v>3.4222548582591323</v>
      </c>
      <c r="W423" s="19">
        <f t="shared" si="223"/>
        <v>4.1913890862478214</v>
      </c>
      <c r="X423" s="19">
        <f t="shared" si="224"/>
        <v>4.8397992344472796</v>
      </c>
      <c r="Y423" s="19">
        <f t="shared" si="225"/>
        <v>5.4110600428377778</v>
      </c>
      <c r="Z423" s="19">
        <f t="shared" si="226"/>
        <v>5.9275192909542449</v>
      </c>
      <c r="AA423" s="19">
        <f t="shared" si="227"/>
        <v>6.4024525849141458</v>
      </c>
      <c r="AB423" s="19">
        <f t="shared" si="228"/>
        <v>6.8445097165182647</v>
      </c>
      <c r="AC423" s="19">
        <f t="shared" si="229"/>
        <v>7.2596988516709189</v>
      </c>
      <c r="AD423" s="19">
        <f t="shared" si="230"/>
        <v>7.652394499396328</v>
      </c>
      <c r="AE423" s="19">
        <f t="shared" si="241"/>
        <v>1.7882550892349134</v>
      </c>
      <c r="AF423" s="19">
        <f t="shared" si="241"/>
        <v>2.5289746001787239</v>
      </c>
      <c r="AG423" s="19">
        <f t="shared" si="241"/>
        <v>3.5765101784698268</v>
      </c>
      <c r="AH423" s="19">
        <f t="shared" si="241"/>
        <v>4.3803124985607367</v>
      </c>
      <c r="AI423" s="19">
        <f t="shared" si="241"/>
        <v>5.0579492003574478</v>
      </c>
      <c r="AJ423" s="19">
        <f t="shared" si="241"/>
        <v>5.6549591193699777</v>
      </c>
      <c r="AK423" s="19">
        <f t="shared" si="241"/>
        <v>6.1946973428969736</v>
      </c>
      <c r="AL423" s="19">
        <f t="shared" si="241"/>
        <v>6.6910378640719079</v>
      </c>
      <c r="AM423" s="19">
        <f t="shared" si="241"/>
        <v>7.1530203569396535</v>
      </c>
      <c r="AN423" s="19">
        <f t="shared" si="241"/>
        <v>7.5869238005361712</v>
      </c>
      <c r="AO423" s="19">
        <f t="shared" si="241"/>
        <v>7.9973198812784378</v>
      </c>
      <c r="AP423" s="43">
        <f t="shared" si="231"/>
        <v>0.40200000000000002</v>
      </c>
    </row>
    <row r="424" spans="1:42" x14ac:dyDescent="0.25">
      <c r="A424" s="15">
        <v>0.40300000000000002</v>
      </c>
      <c r="B424" s="6">
        <f t="shared" si="238"/>
        <v>2.7511166919540857</v>
      </c>
      <c r="C424" s="6">
        <f t="shared" si="212"/>
        <v>0.29631101233529711</v>
      </c>
      <c r="D424" s="6">
        <f t="shared" si="232"/>
        <v>1.3755583459770429</v>
      </c>
      <c r="E424" s="6">
        <f t="shared" si="213"/>
        <v>0.98100152905079618</v>
      </c>
      <c r="F424" s="6">
        <f t="shared" si="214"/>
        <v>0.30204949081170507</v>
      </c>
      <c r="G424" s="6">
        <f t="shared" si="215"/>
        <v>0.55402474540585256</v>
      </c>
      <c r="H424" s="6">
        <f t="shared" si="216"/>
        <v>0.37727489844580886</v>
      </c>
      <c r="I424" s="6">
        <f t="shared" si="217"/>
        <v>0.55422357773649389</v>
      </c>
      <c r="J424" s="6">
        <f t="shared" si="233"/>
        <v>0.64929627195064643</v>
      </c>
      <c r="K424" s="9"/>
      <c r="L424" s="15">
        <f t="shared" si="234"/>
        <v>0.40300000000000002</v>
      </c>
      <c r="M424" s="6">
        <f t="shared" si="239"/>
        <v>0.35934575374888178</v>
      </c>
      <c r="N424" s="15">
        <f t="shared" si="218"/>
        <v>1.7904405071764331</v>
      </c>
      <c r="O424" s="15">
        <f t="shared" si="219"/>
        <v>1.7189082550325325</v>
      </c>
      <c r="P424" s="15">
        <f t="shared" si="235"/>
        <v>1.7904405071764331</v>
      </c>
      <c r="Q424" s="15">
        <f t="shared" si="236"/>
        <v>0.40300000000000002</v>
      </c>
      <c r="S424" s="28">
        <f t="shared" si="237"/>
        <v>0.40300000000000002</v>
      </c>
      <c r="T424" s="19">
        <f t="shared" si="220"/>
        <v>1.7189082550325325</v>
      </c>
      <c r="U424" s="19">
        <f t="shared" si="221"/>
        <v>2.4309033667420783</v>
      </c>
      <c r="V424" s="19">
        <f t="shared" si="222"/>
        <v>3.4378165100650651</v>
      </c>
      <c r="W424" s="19">
        <f t="shared" si="223"/>
        <v>4.2104481394875179</v>
      </c>
      <c r="X424" s="19">
        <f t="shared" si="224"/>
        <v>4.8618067334841566</v>
      </c>
      <c r="Y424" s="19">
        <f t="shared" si="225"/>
        <v>5.4356651747683875</v>
      </c>
      <c r="Z424" s="19">
        <f t="shared" si="226"/>
        <v>5.954472862531814</v>
      </c>
      <c r="AA424" s="19">
        <f t="shared" si="227"/>
        <v>6.4315657696291808</v>
      </c>
      <c r="AB424" s="19">
        <f t="shared" si="228"/>
        <v>6.8756330201301301</v>
      </c>
      <c r="AC424" s="19">
        <f t="shared" si="229"/>
        <v>7.292710100226234</v>
      </c>
      <c r="AD424" s="19">
        <f t="shared" si="230"/>
        <v>7.6871914106765757</v>
      </c>
      <c r="AE424" s="19">
        <f t="shared" si="241"/>
        <v>1.7904405071764331</v>
      </c>
      <c r="AF424" s="19">
        <f t="shared" si="241"/>
        <v>2.5320652478710746</v>
      </c>
      <c r="AG424" s="19">
        <f t="shared" si="241"/>
        <v>3.5808810143528662</v>
      </c>
      <c r="AH424" s="19">
        <f t="shared" si="241"/>
        <v>4.3856656573921828</v>
      </c>
      <c r="AI424" s="19">
        <f t="shared" si="241"/>
        <v>5.0641304957421491</v>
      </c>
      <c r="AJ424" s="19">
        <f t="shared" si="241"/>
        <v>5.6618700177045769</v>
      </c>
      <c r="AK424" s="19">
        <f t="shared" si="241"/>
        <v>6.2022678527179416</v>
      </c>
      <c r="AL424" s="19">
        <f t="shared" si="241"/>
        <v>6.6992149492559827</v>
      </c>
      <c r="AM424" s="19">
        <f t="shared" si="241"/>
        <v>7.1617620287057324</v>
      </c>
      <c r="AN424" s="19">
        <f t="shared" si="241"/>
        <v>7.5961957436132224</v>
      </c>
      <c r="AO424" s="19">
        <f t="shared" si="241"/>
        <v>8.0070933674314091</v>
      </c>
      <c r="AP424" s="43">
        <f t="shared" si="231"/>
        <v>0.40300000000000002</v>
      </c>
    </row>
    <row r="425" spans="1:42" x14ac:dyDescent="0.25">
      <c r="A425" s="15">
        <v>0.40400000000000003</v>
      </c>
      <c r="B425" s="6">
        <f t="shared" si="238"/>
        <v>2.7551933387555945</v>
      </c>
      <c r="C425" s="6">
        <f t="shared" si="212"/>
        <v>0.29729221091548863</v>
      </c>
      <c r="D425" s="6">
        <f t="shared" si="232"/>
        <v>1.3775966693777972</v>
      </c>
      <c r="E425" s="6">
        <f t="shared" si="213"/>
        <v>0.98139492560334751</v>
      </c>
      <c r="F425" s="6">
        <f t="shared" si="214"/>
        <v>0.30292821285245353</v>
      </c>
      <c r="G425" s="6">
        <f t="shared" si="215"/>
        <v>0.55546410642622679</v>
      </c>
      <c r="H425" s="6">
        <f t="shared" si="216"/>
        <v>0.37852419927934672</v>
      </c>
      <c r="I425" s="6">
        <f t="shared" si="217"/>
        <v>0.55569523577360402</v>
      </c>
      <c r="J425" s="6">
        <f t="shared" si="233"/>
        <v>0.65239324441877367</v>
      </c>
      <c r="K425" s="9"/>
      <c r="L425" s="15">
        <f t="shared" si="234"/>
        <v>0.40400000000000003</v>
      </c>
      <c r="M425" s="6">
        <f t="shared" si="239"/>
        <v>0.35978326980367509</v>
      </c>
      <c r="N425" s="15">
        <f t="shared" si="218"/>
        <v>1.7926204312714575</v>
      </c>
      <c r="O425" s="15">
        <f t="shared" si="219"/>
        <v>1.7266999759576975</v>
      </c>
      <c r="P425" s="15">
        <f t="shared" si="235"/>
        <v>1.7926204312714575</v>
      </c>
      <c r="Q425" s="15">
        <f t="shared" si="236"/>
        <v>0.40400000000000003</v>
      </c>
      <c r="S425" s="28">
        <f t="shared" si="237"/>
        <v>0.40400000000000003</v>
      </c>
      <c r="T425" s="19">
        <f t="shared" si="220"/>
        <v>1.7266999759576975</v>
      </c>
      <c r="U425" s="19">
        <f t="shared" si="221"/>
        <v>2.4419225241486733</v>
      </c>
      <c r="V425" s="19">
        <f t="shared" si="222"/>
        <v>3.4533999519153951</v>
      </c>
      <c r="W425" s="19">
        <f t="shared" si="223"/>
        <v>4.2295338799723403</v>
      </c>
      <c r="X425" s="19">
        <f t="shared" si="224"/>
        <v>4.8838450482973466</v>
      </c>
      <c r="Y425" s="19">
        <f t="shared" si="225"/>
        <v>5.4603047597843037</v>
      </c>
      <c r="Z425" s="19">
        <f t="shared" si="226"/>
        <v>5.9814641755733824</v>
      </c>
      <c r="AA425" s="19">
        <f t="shared" si="227"/>
        <v>6.4607197197845068</v>
      </c>
      <c r="AB425" s="19">
        <f t="shared" si="228"/>
        <v>6.9067999038307901</v>
      </c>
      <c r="AC425" s="19">
        <f t="shared" si="229"/>
        <v>7.3257675724460185</v>
      </c>
      <c r="AD425" s="19">
        <f t="shared" si="230"/>
        <v>7.7220370459773289</v>
      </c>
      <c r="AE425" s="19">
        <f t="shared" si="241"/>
        <v>1.7926204312714575</v>
      </c>
      <c r="AF425" s="19">
        <f t="shared" si="241"/>
        <v>2.5351481260912019</v>
      </c>
      <c r="AG425" s="19">
        <f t="shared" si="241"/>
        <v>3.5852408625429151</v>
      </c>
      <c r="AH425" s="19">
        <f t="shared" si="241"/>
        <v>4.3910053591029925</v>
      </c>
      <c r="AI425" s="19">
        <f t="shared" si="241"/>
        <v>5.0702962521824038</v>
      </c>
      <c r="AJ425" s="19">
        <f t="shared" si="241"/>
        <v>5.6687635429711349</v>
      </c>
      <c r="AK425" s="19">
        <f t="shared" si="241"/>
        <v>6.2098193312963943</v>
      </c>
      <c r="AL425" s="19">
        <f t="shared" si="241"/>
        <v>6.7073714783487386</v>
      </c>
      <c r="AM425" s="19">
        <f t="shared" si="241"/>
        <v>7.1704817250858301</v>
      </c>
      <c r="AN425" s="19">
        <f t="shared" si="241"/>
        <v>7.6054443782736056</v>
      </c>
      <c r="AO425" s="19">
        <f t="shared" si="241"/>
        <v>8.0168422843559384</v>
      </c>
      <c r="AP425" s="43">
        <f t="shared" si="231"/>
        <v>0.40400000000000003</v>
      </c>
    </row>
    <row r="426" spans="1:42" x14ac:dyDescent="0.25">
      <c r="A426" s="15">
        <v>0.40500000000000003</v>
      </c>
      <c r="B426" s="6">
        <f t="shared" si="238"/>
        <v>2.759268360527674</v>
      </c>
      <c r="C426" s="6">
        <f t="shared" si="212"/>
        <v>0.29827380077589161</v>
      </c>
      <c r="D426" s="6">
        <f t="shared" si="232"/>
        <v>1.379634180263837</v>
      </c>
      <c r="E426" s="6">
        <f t="shared" si="213"/>
        <v>0.98178409031721425</v>
      </c>
      <c r="F426" s="6">
        <f t="shared" si="214"/>
        <v>0.30380793874905776</v>
      </c>
      <c r="G426" s="6">
        <f t="shared" si="215"/>
        <v>0.55690396937452891</v>
      </c>
      <c r="H426" s="6">
        <f t="shared" si="216"/>
        <v>0.37977399830632286</v>
      </c>
      <c r="I426" s="6">
        <f t="shared" si="217"/>
        <v>0.55716769838309288</v>
      </c>
      <c r="J426" s="6">
        <f t="shared" si="233"/>
        <v>0.65549703326044162</v>
      </c>
      <c r="K426" s="9"/>
      <c r="L426" s="15">
        <f t="shared" si="234"/>
        <v>0.40500000000000003</v>
      </c>
      <c r="M426" s="6">
        <f t="shared" si="239"/>
        <v>0.36021968482868916</v>
      </c>
      <c r="N426" s="15">
        <f t="shared" si="218"/>
        <v>1.7947948694847211</v>
      </c>
      <c r="O426" s="15">
        <f t="shared" si="219"/>
        <v>1.7345025309630611</v>
      </c>
      <c r="P426" s="15">
        <f t="shared" si="235"/>
        <v>1.7947948694847211</v>
      </c>
      <c r="Q426" s="15">
        <f t="shared" si="236"/>
        <v>0.40500000000000003</v>
      </c>
      <c r="S426" s="28">
        <f t="shared" si="237"/>
        <v>0.40500000000000003</v>
      </c>
      <c r="T426" s="19">
        <f t="shared" si="220"/>
        <v>1.7345025309630611</v>
      </c>
      <c r="U426" s="19">
        <f t="shared" si="221"/>
        <v>2.4529570032584207</v>
      </c>
      <c r="V426" s="19">
        <f t="shared" si="222"/>
        <v>3.4690050619261221</v>
      </c>
      <c r="W426" s="19">
        <f t="shared" si="223"/>
        <v>4.2486461584254807</v>
      </c>
      <c r="X426" s="19">
        <f t="shared" si="224"/>
        <v>4.9059140065168414</v>
      </c>
      <c r="Y426" s="19">
        <f t="shared" si="225"/>
        <v>5.4849786051700002</v>
      </c>
      <c r="Z426" s="19">
        <f t="shared" si="226"/>
        <v>6.0084930189696637</v>
      </c>
      <c r="AA426" s="19">
        <f t="shared" si="227"/>
        <v>6.4899142073560361</v>
      </c>
      <c r="AB426" s="19">
        <f t="shared" si="228"/>
        <v>6.9380101238522442</v>
      </c>
      <c r="AC426" s="19">
        <f t="shared" si="229"/>
        <v>7.3588710097752603</v>
      </c>
      <c r="AD426" s="19">
        <f t="shared" si="230"/>
        <v>7.7569311327576784</v>
      </c>
      <c r="AE426" s="19">
        <f t="shared" si="241"/>
        <v>1.7947948694847211</v>
      </c>
      <c r="AF426" s="19">
        <f t="shared" si="241"/>
        <v>2.5382232461029419</v>
      </c>
      <c r="AG426" s="19">
        <f t="shared" si="241"/>
        <v>3.5895897389694422</v>
      </c>
      <c r="AH426" s="19">
        <f t="shared" si="241"/>
        <v>4.3963316232026974</v>
      </c>
      <c r="AI426" s="19">
        <f t="shared" si="241"/>
        <v>5.0764464922058838</v>
      </c>
      <c r="AJ426" s="19">
        <f t="shared" si="241"/>
        <v>5.6756397203563553</v>
      </c>
      <c r="AK426" s="19">
        <f t="shared" si="241"/>
        <v>6.2173518062229789</v>
      </c>
      <c r="AL426" s="19">
        <f t="shared" si="241"/>
        <v>6.7155074811514801</v>
      </c>
      <c r="AM426" s="19">
        <f t="shared" si="241"/>
        <v>7.1791794779388844</v>
      </c>
      <c r="AN426" s="19">
        <f t="shared" si="241"/>
        <v>7.6146697383088249</v>
      </c>
      <c r="AO426" s="19">
        <f t="shared" si="241"/>
        <v>8.0265666676713998</v>
      </c>
      <c r="AP426" s="43">
        <f t="shared" si="231"/>
        <v>0.40500000000000003</v>
      </c>
    </row>
    <row r="427" spans="1:42" x14ac:dyDescent="0.25">
      <c r="A427" s="15">
        <v>0.40600000000000003</v>
      </c>
      <c r="B427" s="6">
        <f t="shared" si="238"/>
        <v>2.7633417761092511</v>
      </c>
      <c r="C427" s="6">
        <f t="shared" si="212"/>
        <v>0.29925577768718764</v>
      </c>
      <c r="D427" s="6">
        <f t="shared" si="232"/>
        <v>1.3816708880546256</v>
      </c>
      <c r="E427" s="6">
        <f t="shared" si="213"/>
        <v>0.98216902822273933</v>
      </c>
      <c r="F427" s="6">
        <f t="shared" si="214"/>
        <v>0.30468867281296669</v>
      </c>
      <c r="G427" s="6">
        <f t="shared" si="215"/>
        <v>0.5583443364064834</v>
      </c>
      <c r="H427" s="6">
        <f t="shared" si="216"/>
        <v>0.38102429014180184</v>
      </c>
      <c r="I427" s="6">
        <f t="shared" si="217"/>
        <v>0.55864096977368383</v>
      </c>
      <c r="J427" s="6">
        <f t="shared" si="233"/>
        <v>0.65860763594306815</v>
      </c>
      <c r="K427" s="9"/>
      <c r="L427" s="15">
        <f t="shared" si="234"/>
        <v>0.40600000000000003</v>
      </c>
      <c r="M427" s="6">
        <f t="shared" si="239"/>
        <v>0.36065500040899845</v>
      </c>
      <c r="N427" s="15">
        <f t="shared" si="218"/>
        <v>1.7969638297138586</v>
      </c>
      <c r="O427" s="15">
        <f t="shared" si="219"/>
        <v>1.7423158590111276</v>
      </c>
      <c r="P427" s="15">
        <f t="shared" si="235"/>
        <v>1.7969638297138586</v>
      </c>
      <c r="Q427" s="15">
        <f t="shared" si="236"/>
        <v>0.40600000000000003</v>
      </c>
      <c r="S427" s="28">
        <f t="shared" si="237"/>
        <v>0.40600000000000003</v>
      </c>
      <c r="T427" s="19">
        <f t="shared" si="220"/>
        <v>1.7423158590111276</v>
      </c>
      <c r="U427" s="19">
        <f t="shared" si="221"/>
        <v>2.4640067177512663</v>
      </c>
      <c r="V427" s="19">
        <f t="shared" si="222"/>
        <v>3.4846317180222552</v>
      </c>
      <c r="W427" s="19">
        <f t="shared" si="223"/>
        <v>4.2677848253362196</v>
      </c>
      <c r="X427" s="19">
        <f t="shared" si="224"/>
        <v>4.9280134355025327</v>
      </c>
      <c r="Y427" s="19">
        <f t="shared" si="225"/>
        <v>5.5096865179079693</v>
      </c>
      <c r="Z427" s="19">
        <f t="shared" si="226"/>
        <v>6.0355591812805729</v>
      </c>
      <c r="AA427" s="19">
        <f t="shared" si="227"/>
        <v>6.5191490039623714</v>
      </c>
      <c r="AB427" s="19">
        <f t="shared" si="228"/>
        <v>6.9692634360445105</v>
      </c>
      <c r="AC427" s="19">
        <f t="shared" si="229"/>
        <v>7.3920201532537995</v>
      </c>
      <c r="AD427" s="19">
        <f t="shared" si="230"/>
        <v>7.7918733980496429</v>
      </c>
      <c r="AE427" s="19">
        <f t="shared" si="241"/>
        <v>1.7969638297138586</v>
      </c>
      <c r="AF427" s="19">
        <f t="shared" si="241"/>
        <v>2.541290619075236</v>
      </c>
      <c r="AG427" s="19">
        <f t="shared" si="241"/>
        <v>3.5939276594277172</v>
      </c>
      <c r="AH427" s="19">
        <f t="shared" si="241"/>
        <v>4.4016444690364747</v>
      </c>
      <c r="AI427" s="19">
        <f t="shared" si="241"/>
        <v>5.082581238150472</v>
      </c>
      <c r="AJ427" s="19">
        <f t="shared" si="241"/>
        <v>5.6824985748347512</v>
      </c>
      <c r="AK427" s="19">
        <f t="shared" si="241"/>
        <v>6.2248653048559035</v>
      </c>
      <c r="AL427" s="19">
        <f t="shared" si="241"/>
        <v>6.7236229872144504</v>
      </c>
      <c r="AM427" s="19">
        <f t="shared" si="241"/>
        <v>7.1878553188554344</v>
      </c>
      <c r="AN427" s="19">
        <f t="shared" si="241"/>
        <v>7.6238718572257076</v>
      </c>
      <c r="AO427" s="19">
        <f t="shared" si="241"/>
        <v>8.0362665526970893</v>
      </c>
      <c r="AP427" s="43">
        <f t="shared" si="231"/>
        <v>0.40600000000000003</v>
      </c>
    </row>
    <row r="428" spans="1:42" x14ac:dyDescent="0.25">
      <c r="A428" s="15">
        <v>0.40699999999999997</v>
      </c>
      <c r="B428" s="6">
        <f t="shared" si="238"/>
        <v>2.767413604275518</v>
      </c>
      <c r="C428" s="6">
        <f t="shared" si="212"/>
        <v>0.30023813742505756</v>
      </c>
      <c r="D428" s="6">
        <f t="shared" si="232"/>
        <v>1.383706802137759</v>
      </c>
      <c r="E428" s="6">
        <f t="shared" si="213"/>
        <v>0.98254974428778918</v>
      </c>
      <c r="F428" s="6">
        <f t="shared" si="214"/>
        <v>0.3055704193813496</v>
      </c>
      <c r="G428" s="6">
        <f t="shared" si="215"/>
        <v>0.5597852096906748</v>
      </c>
      <c r="H428" s="6">
        <f t="shared" si="216"/>
        <v>0.38227506940721351</v>
      </c>
      <c r="I428" s="6">
        <f t="shared" si="217"/>
        <v>0.56011505417579166</v>
      </c>
      <c r="J428" s="6">
        <f t="shared" si="233"/>
        <v>0.6617250499599725</v>
      </c>
      <c r="K428" s="9"/>
      <c r="L428" s="15">
        <f t="shared" si="234"/>
        <v>0.40699999999999997</v>
      </c>
      <c r="M428" s="6">
        <f t="shared" si="239"/>
        <v>0.36108921811629535</v>
      </c>
      <c r="N428" s="15">
        <f t="shared" si="218"/>
        <v>1.7991273197898285</v>
      </c>
      <c r="O428" s="15">
        <f t="shared" si="219"/>
        <v>1.7501398989689185</v>
      </c>
      <c r="P428" s="15">
        <f t="shared" si="235"/>
        <v>1.7991273197898285</v>
      </c>
      <c r="Q428" s="15">
        <f t="shared" si="236"/>
        <v>0.40699999999999997</v>
      </c>
      <c r="S428" s="28">
        <f t="shared" si="237"/>
        <v>0.40699999999999997</v>
      </c>
      <c r="T428" s="19">
        <f t="shared" si="220"/>
        <v>1.7501398989689185</v>
      </c>
      <c r="U428" s="19">
        <f t="shared" si="221"/>
        <v>2.4750715811721231</v>
      </c>
      <c r="V428" s="19">
        <f t="shared" si="222"/>
        <v>3.5002797979378371</v>
      </c>
      <c r="W428" s="19">
        <f t="shared" si="223"/>
        <v>4.2869497309599529</v>
      </c>
      <c r="X428" s="19">
        <f t="shared" si="224"/>
        <v>4.9501431623442462</v>
      </c>
      <c r="Y428" s="19">
        <f t="shared" si="225"/>
        <v>5.5344283046787544</v>
      </c>
      <c r="Z428" s="19">
        <f t="shared" si="226"/>
        <v>6.0626624507352576</v>
      </c>
      <c r="AA428" s="19">
        <f t="shared" si="227"/>
        <v>6.5484238808648545</v>
      </c>
      <c r="AB428" s="19">
        <f t="shared" si="228"/>
        <v>7.0005595958756741</v>
      </c>
      <c r="AC428" s="19">
        <f t="shared" si="229"/>
        <v>7.425214743516368</v>
      </c>
      <c r="AD428" s="19">
        <f t="shared" si="230"/>
        <v>7.8268635684582302</v>
      </c>
      <c r="AE428" s="19">
        <f t="shared" si="241"/>
        <v>1.7991273197898285</v>
      </c>
      <c r="AF428" s="19">
        <f t="shared" si="241"/>
        <v>2.5443502560827325</v>
      </c>
      <c r="AG428" s="19">
        <f t="shared" si="241"/>
        <v>3.5982546395796571</v>
      </c>
      <c r="AH428" s="19">
        <f t="shared" si="241"/>
        <v>4.4069439157861758</v>
      </c>
      <c r="AI428" s="19">
        <f t="shared" si="241"/>
        <v>5.0887005121654649</v>
      </c>
      <c r="AJ428" s="19">
        <f t="shared" si="241"/>
        <v>5.6893401311699865</v>
      </c>
      <c r="AK428" s="19">
        <f t="shared" si="241"/>
        <v>6.2323598543224055</v>
      </c>
      <c r="AL428" s="19">
        <f t="shared" si="241"/>
        <v>6.7317180258384166</v>
      </c>
      <c r="AM428" s="19">
        <f t="shared" si="241"/>
        <v>7.1965092791593142</v>
      </c>
      <c r="AN428" s="19">
        <f t="shared" si="241"/>
        <v>7.6330507682481965</v>
      </c>
      <c r="AO428" s="19">
        <f t="shared" si="241"/>
        <v>8.0459419744541183</v>
      </c>
      <c r="AP428" s="43">
        <f t="shared" si="231"/>
        <v>0.40699999999999997</v>
      </c>
    </row>
    <row r="429" spans="1:42" x14ac:dyDescent="0.25">
      <c r="A429" s="15">
        <v>0.40799999999999997</v>
      </c>
      <c r="B429" s="6">
        <f t="shared" si="238"/>
        <v>2.7714838637388093</v>
      </c>
      <c r="C429" s="6">
        <f t="shared" si="212"/>
        <v>0.30122087577011897</v>
      </c>
      <c r="D429" s="6">
        <f t="shared" si="232"/>
        <v>1.3857419318694046</v>
      </c>
      <c r="E429" s="6">
        <f t="shared" si="213"/>
        <v>0.98292624341809087</v>
      </c>
      <c r="F429" s="6">
        <f t="shared" si="214"/>
        <v>0.30645318281729272</v>
      </c>
      <c r="G429" s="6">
        <f t="shared" si="215"/>
        <v>0.56122659140864628</v>
      </c>
      <c r="H429" s="6">
        <f t="shared" si="216"/>
        <v>0.38352633073027331</v>
      </c>
      <c r="I429" s="6">
        <f t="shared" si="217"/>
        <v>0.56158995584164484</v>
      </c>
      <c r="J429" s="6">
        <f t="shared" si="233"/>
        <v>0.66484927283060857</v>
      </c>
      <c r="K429" s="9"/>
      <c r="L429" s="15">
        <f t="shared" si="234"/>
        <v>0.40799999999999997</v>
      </c>
      <c r="M429" s="6">
        <f t="shared" si="239"/>
        <v>0.36152233950897411</v>
      </c>
      <c r="N429" s="15">
        <f t="shared" si="218"/>
        <v>1.8012853474773318</v>
      </c>
      <c r="O429" s="15">
        <f t="shared" si="219"/>
        <v>1.7579745896079761</v>
      </c>
      <c r="P429" s="15">
        <f t="shared" si="235"/>
        <v>1.8012853474773318</v>
      </c>
      <c r="Q429" s="15">
        <f t="shared" si="236"/>
        <v>0.40799999999999997</v>
      </c>
      <c r="S429" s="28">
        <f t="shared" si="237"/>
        <v>0.40799999999999997</v>
      </c>
      <c r="T429" s="19">
        <f t="shared" si="220"/>
        <v>1.7579745896079761</v>
      </c>
      <c r="U429" s="19">
        <f t="shared" si="221"/>
        <v>2.4861515069308759</v>
      </c>
      <c r="V429" s="19">
        <f t="shared" si="222"/>
        <v>3.5159491792159523</v>
      </c>
      <c r="W429" s="19">
        <f t="shared" si="223"/>
        <v>4.3061407253182038</v>
      </c>
      <c r="X429" s="19">
        <f t="shared" si="224"/>
        <v>4.9723030138617519</v>
      </c>
      <c r="Y429" s="19">
        <f t="shared" si="225"/>
        <v>5.559203771860977</v>
      </c>
      <c r="Z429" s="19">
        <f t="shared" si="226"/>
        <v>6.0898026152321227</v>
      </c>
      <c r="AA429" s="19">
        <f t="shared" si="227"/>
        <v>6.5777386089675716</v>
      </c>
      <c r="AB429" s="19">
        <f t="shared" si="228"/>
        <v>7.0318983584319046</v>
      </c>
      <c r="AC429" s="19">
        <f t="shared" si="229"/>
        <v>7.4584545207926265</v>
      </c>
      <c r="AD429" s="19">
        <f t="shared" si="230"/>
        <v>7.8619013701614593</v>
      </c>
      <c r="AE429" s="19">
        <f t="shared" si="241"/>
        <v>1.8012853474773318</v>
      </c>
      <c r="AF429" s="19">
        <f t="shared" si="241"/>
        <v>2.5474021681063759</v>
      </c>
      <c r="AG429" s="19">
        <f t="shared" si="241"/>
        <v>3.6025706949546636</v>
      </c>
      <c r="AH429" s="19">
        <f t="shared" si="241"/>
        <v>4.4122299824713567</v>
      </c>
      <c r="AI429" s="19">
        <f t="shared" si="241"/>
        <v>5.0948043362127517</v>
      </c>
      <c r="AJ429" s="19">
        <f t="shared" si="241"/>
        <v>5.6961644139162022</v>
      </c>
      <c r="AK429" s="19">
        <f t="shared" si="241"/>
        <v>6.2398354815201973</v>
      </c>
      <c r="AL429" s="19">
        <f t="shared" si="241"/>
        <v>6.7397926260762242</v>
      </c>
      <c r="AM429" s="19">
        <f t="shared" si="241"/>
        <v>7.2051413899093273</v>
      </c>
      <c r="AN429" s="19">
        <f t="shared" si="241"/>
        <v>7.6422065043191258</v>
      </c>
      <c r="AO429" s="19">
        <f t="shared" si="241"/>
        <v>8.0555929676672857</v>
      </c>
      <c r="AP429" s="43">
        <f t="shared" si="231"/>
        <v>0.40799999999999997</v>
      </c>
    </row>
    <row r="430" spans="1:42" x14ac:dyDescent="0.25">
      <c r="A430" s="15">
        <v>0.40899999999999997</v>
      </c>
      <c r="B430" s="6">
        <f t="shared" si="238"/>
        <v>2.7755525731494655</v>
      </c>
      <c r="C430" s="6">
        <f t="shared" si="212"/>
        <v>0.30220398850786412</v>
      </c>
      <c r="D430" s="6">
        <f t="shared" si="232"/>
        <v>1.3877762865747327</v>
      </c>
      <c r="E430" s="6">
        <f t="shared" si="213"/>
        <v>0.98329853045756144</v>
      </c>
      <c r="F430" s="6">
        <f t="shared" si="214"/>
        <v>0.30733696750999778</v>
      </c>
      <c r="G430" s="6">
        <f t="shared" si="215"/>
        <v>0.56266848375499889</v>
      </c>
      <c r="H430" s="6">
        <f t="shared" si="216"/>
        <v>0.38477806874490328</v>
      </c>
      <c r="I430" s="6">
        <f t="shared" si="217"/>
        <v>0.56306567904541005</v>
      </c>
      <c r="J430" s="6">
        <f t="shared" si="233"/>
        <v>0.66798030210080184</v>
      </c>
      <c r="K430" s="9"/>
      <c r="L430" s="15">
        <f t="shared" si="234"/>
        <v>0.40899999999999997</v>
      </c>
      <c r="M430" s="6">
        <f t="shared" si="239"/>
        <v>0.36195436613221399</v>
      </c>
      <c r="N430" s="15">
        <f t="shared" si="218"/>
        <v>1.8034379204752249</v>
      </c>
      <c r="O430" s="15">
        <f t="shared" si="219"/>
        <v>1.7658198696043699</v>
      </c>
      <c r="P430" s="15">
        <f t="shared" si="235"/>
        <v>1.8034379204752249</v>
      </c>
      <c r="Q430" s="15">
        <f t="shared" si="236"/>
        <v>0.40899999999999997</v>
      </c>
      <c r="S430" s="28">
        <f t="shared" si="237"/>
        <v>0.40899999999999997</v>
      </c>
      <c r="T430" s="19">
        <f t="shared" si="220"/>
        <v>1.7658198696043699</v>
      </c>
      <c r="U430" s="19">
        <f t="shared" si="221"/>
        <v>2.4972464083023898</v>
      </c>
      <c r="V430" s="19">
        <f t="shared" si="222"/>
        <v>3.5316397392087397</v>
      </c>
      <c r="W430" s="19">
        <f t="shared" si="223"/>
        <v>4.3253576581986328</v>
      </c>
      <c r="X430" s="19">
        <f t="shared" si="224"/>
        <v>4.9944928166047795</v>
      </c>
      <c r="Y430" s="19">
        <f t="shared" si="225"/>
        <v>5.5840127255313377</v>
      </c>
      <c r="Z430" s="19">
        <f t="shared" si="226"/>
        <v>6.1169794623388363</v>
      </c>
      <c r="AA430" s="19">
        <f t="shared" si="227"/>
        <v>6.607092958817387</v>
      </c>
      <c r="AB430" s="19">
        <f t="shared" si="228"/>
        <v>7.0632794784174795</v>
      </c>
      <c r="AC430" s="19">
        <f t="shared" si="229"/>
        <v>7.4917392249071675</v>
      </c>
      <c r="AD430" s="19">
        <f t="shared" si="230"/>
        <v>7.8969865289103689</v>
      </c>
      <c r="AE430" s="19">
        <f t="shared" si="241"/>
        <v>1.8034379204752249</v>
      </c>
      <c r="AF430" s="19">
        <f t="shared" si="241"/>
        <v>2.5504463660339942</v>
      </c>
      <c r="AG430" s="19">
        <f t="shared" si="241"/>
        <v>3.6068758409504498</v>
      </c>
      <c r="AH430" s="19">
        <f t="shared" si="241"/>
        <v>4.4175026879502886</v>
      </c>
      <c r="AI430" s="19">
        <f t="shared" si="241"/>
        <v>5.1008927320679884</v>
      </c>
      <c r="AJ430" s="19">
        <f t="shared" si="241"/>
        <v>5.7029714474193209</v>
      </c>
      <c r="AK430" s="19">
        <f t="shared" si="241"/>
        <v>6.2472922131189002</v>
      </c>
      <c r="AL430" s="19">
        <f t="shared" si="241"/>
        <v>6.7478468167343602</v>
      </c>
      <c r="AM430" s="19">
        <f t="shared" si="241"/>
        <v>7.2137516819008995</v>
      </c>
      <c r="AN430" s="19">
        <f t="shared" si="241"/>
        <v>7.6513390981019809</v>
      </c>
      <c r="AO430" s="19">
        <f t="shared" si="241"/>
        <v>8.065219566766924</v>
      </c>
      <c r="AP430" s="43">
        <f t="shared" si="231"/>
        <v>0.40899999999999997</v>
      </c>
    </row>
    <row r="431" spans="1:42" x14ac:dyDescent="0.25">
      <c r="A431" s="15">
        <v>0.41</v>
      </c>
      <c r="B431" s="6">
        <f t="shared" si="238"/>
        <v>2.7796197510966976</v>
      </c>
      <c r="C431" s="6">
        <f t="shared" si="212"/>
        <v>0.30318747142859859</v>
      </c>
      <c r="D431" s="6">
        <f t="shared" si="232"/>
        <v>1.3898098755483488</v>
      </c>
      <c r="E431" s="6">
        <f t="shared" si="213"/>
        <v>0.98366661018863499</v>
      </c>
      <c r="F431" s="6">
        <f t="shared" si="214"/>
        <v>0.30822177787498262</v>
      </c>
      <c r="G431" s="6">
        <f t="shared" si="215"/>
        <v>0.56411088893749128</v>
      </c>
      <c r="H431" s="6">
        <f t="shared" si="216"/>
        <v>0.38603027809115403</v>
      </c>
      <c r="I431" s="6">
        <f t="shared" si="217"/>
        <v>0.56454222808331511</v>
      </c>
      <c r="J431" s="6">
        <f t="shared" si="233"/>
        <v>0.67111813534298903</v>
      </c>
      <c r="K431" s="9"/>
      <c r="L431" s="15">
        <f t="shared" si="234"/>
        <v>0.41</v>
      </c>
      <c r="M431" s="6">
        <f t="shared" si="239"/>
        <v>0.36238529951806048</v>
      </c>
      <c r="N431" s="15">
        <f t="shared" si="218"/>
        <v>1.8055850464169256</v>
      </c>
      <c r="O431" s="15">
        <f t="shared" si="219"/>
        <v>1.7736756775386942</v>
      </c>
      <c r="P431" s="15">
        <f t="shared" si="235"/>
        <v>1.8055850464169256</v>
      </c>
      <c r="Q431" s="15">
        <f t="shared" si="236"/>
        <v>0.41</v>
      </c>
      <c r="S431" s="28">
        <f t="shared" si="237"/>
        <v>0.41</v>
      </c>
      <c r="T431" s="19">
        <f t="shared" si="220"/>
        <v>1.7736756775386942</v>
      </c>
      <c r="U431" s="19">
        <f t="shared" si="221"/>
        <v>2.5083561984265099</v>
      </c>
      <c r="V431" s="19">
        <f t="shared" si="222"/>
        <v>3.5473513550773883</v>
      </c>
      <c r="W431" s="19">
        <f t="shared" si="223"/>
        <v>4.3446003791550361</v>
      </c>
      <c r="X431" s="19">
        <f t="shared" si="224"/>
        <v>5.0167123968530198</v>
      </c>
      <c r="Y431" s="19">
        <f t="shared" si="225"/>
        <v>5.608854971464627</v>
      </c>
      <c r="Z431" s="19">
        <f t="shared" si="226"/>
        <v>6.1441927792923421</v>
      </c>
      <c r="AA431" s="19">
        <f t="shared" si="227"/>
        <v>6.636486700603931</v>
      </c>
      <c r="AB431" s="19">
        <f t="shared" si="228"/>
        <v>7.0947027101547766</v>
      </c>
      <c r="AC431" s="19">
        <f t="shared" si="229"/>
        <v>7.525068595279528</v>
      </c>
      <c r="AD431" s="19">
        <f t="shared" si="230"/>
        <v>7.9321187700290352</v>
      </c>
      <c r="AE431" s="19">
        <f t="shared" si="241"/>
        <v>1.8055850464169256</v>
      </c>
      <c r="AF431" s="19">
        <f t="shared" si="241"/>
        <v>2.5534828606608704</v>
      </c>
      <c r="AG431" s="19">
        <f t="shared" si="241"/>
        <v>3.6111700928338513</v>
      </c>
      <c r="AH431" s="19">
        <f t="shared" si="241"/>
        <v>4.422762050920948</v>
      </c>
      <c r="AI431" s="19">
        <f t="shared" si="241"/>
        <v>5.1069657213217408</v>
      </c>
      <c r="AJ431" s="19">
        <f t="shared" si="241"/>
        <v>5.7097612558183295</v>
      </c>
      <c r="AK431" s="19">
        <f t="shared" si="241"/>
        <v>6.254730075561449</v>
      </c>
      <c r="AL431" s="19">
        <f t="shared" si="241"/>
        <v>6.7558806263744593</v>
      </c>
      <c r="AM431" s="19">
        <f t="shared" si="241"/>
        <v>7.2223401856677025</v>
      </c>
      <c r="AN431" s="19">
        <f t="shared" si="241"/>
        <v>7.6604485819826102</v>
      </c>
      <c r="AO431" s="19">
        <f t="shared" si="241"/>
        <v>8.0748218058907177</v>
      </c>
      <c r="AP431" s="43">
        <f t="shared" si="231"/>
        <v>0.41</v>
      </c>
    </row>
    <row r="432" spans="1:42" x14ac:dyDescent="0.25">
      <c r="A432" s="15">
        <v>0.41099999999999998</v>
      </c>
      <c r="B432" s="6">
        <f t="shared" si="238"/>
        <v>2.7836854161094369</v>
      </c>
      <c r="C432" s="6">
        <f t="shared" si="212"/>
        <v>0.3041713203273797</v>
      </c>
      <c r="D432" s="6">
        <f t="shared" si="232"/>
        <v>1.3918427080547184</v>
      </c>
      <c r="E432" s="6">
        <f t="shared" si="213"/>
        <v>0.98403048733258258</v>
      </c>
      <c r="F432" s="6">
        <f t="shared" si="214"/>
        <v>0.30910761835428369</v>
      </c>
      <c r="G432" s="6">
        <f t="shared" si="215"/>
        <v>0.56555380917714182</v>
      </c>
      <c r="H432" s="6">
        <f t="shared" si="216"/>
        <v>0.38728295341512631</v>
      </c>
      <c r="I432" s="6">
        <f t="shared" si="217"/>
        <v>0.56601960727377709</v>
      </c>
      <c r="J432" s="6">
        <f t="shared" si="233"/>
        <v>0.67426277015645963</v>
      </c>
      <c r="K432" s="9"/>
      <c r="L432" s="15">
        <f t="shared" si="234"/>
        <v>0.41099999999999998</v>
      </c>
      <c r="M432" s="6">
        <f t="shared" si="239"/>
        <v>0.36281514118550656</v>
      </c>
      <c r="N432" s="15">
        <f t="shared" si="218"/>
        <v>1.807726732870818</v>
      </c>
      <c r="O432" s="15">
        <f t="shared" si="219"/>
        <v>1.7815419518960718</v>
      </c>
      <c r="P432" s="15">
        <f t="shared" si="235"/>
        <v>1.807726732870818</v>
      </c>
      <c r="Q432" s="15">
        <f t="shared" si="236"/>
        <v>0.41099999999999998</v>
      </c>
      <c r="S432" s="28">
        <f t="shared" si="237"/>
        <v>0.41099999999999998</v>
      </c>
      <c r="T432" s="19">
        <f t="shared" si="220"/>
        <v>1.7815419518960718</v>
      </c>
      <c r="U432" s="19">
        <f t="shared" si="221"/>
        <v>2.5194807903080605</v>
      </c>
      <c r="V432" s="19">
        <f t="shared" si="222"/>
        <v>3.5630839037921436</v>
      </c>
      <c r="W432" s="19">
        <f t="shared" si="223"/>
        <v>4.3638687375073495</v>
      </c>
      <c r="X432" s="19">
        <f t="shared" si="224"/>
        <v>5.038961580616121</v>
      </c>
      <c r="Y432" s="19">
        <f t="shared" si="225"/>
        <v>5.6337303151337155</v>
      </c>
      <c r="Z432" s="19">
        <f t="shared" si="226"/>
        <v>6.1714423529988487</v>
      </c>
      <c r="AA432" s="19">
        <f t="shared" si="227"/>
        <v>6.6659196041596029</v>
      </c>
      <c r="AB432" s="19">
        <f t="shared" si="228"/>
        <v>7.1261678075842871</v>
      </c>
      <c r="AC432" s="19">
        <f t="shared" si="229"/>
        <v>7.5584423709241815</v>
      </c>
      <c r="AD432" s="19">
        <f t="shared" si="230"/>
        <v>7.9672978184145533</v>
      </c>
      <c r="AE432" s="19">
        <f t="shared" ref="AE432:AO441" si="242">$M432*AE$21^0.5/RMannings_n*(Diameter/1000)^(2/3)</f>
        <v>1.807726732870818</v>
      </c>
      <c r="AF432" s="19">
        <f t="shared" si="242"/>
        <v>2.5565116626903155</v>
      </c>
      <c r="AG432" s="19">
        <f t="shared" si="242"/>
        <v>3.615453465741636</v>
      </c>
      <c r="AH432" s="19">
        <f t="shared" si="242"/>
        <v>4.4280080899220149</v>
      </c>
      <c r="AI432" s="19">
        <f t="shared" si="242"/>
        <v>5.113023325380631</v>
      </c>
      <c r="AJ432" s="19">
        <f t="shared" si="242"/>
        <v>5.7165338630465579</v>
      </c>
      <c r="AK432" s="19">
        <f t="shared" si="242"/>
        <v>6.2621490950654959</v>
      </c>
      <c r="AL432" s="19">
        <f t="shared" si="242"/>
        <v>6.7638940833148204</v>
      </c>
      <c r="AM432" s="19">
        <f t="shared" si="242"/>
        <v>7.2309069314832719</v>
      </c>
      <c r="AN432" s="19">
        <f t="shared" si="242"/>
        <v>7.6695349880709474</v>
      </c>
      <c r="AO432" s="19">
        <f t="shared" si="242"/>
        <v>8.0843997188855052</v>
      </c>
      <c r="AP432" s="43">
        <f t="shared" si="231"/>
        <v>0.41099999999999998</v>
      </c>
    </row>
    <row r="433" spans="1:42" x14ac:dyDescent="0.25">
      <c r="A433" s="15">
        <v>0.41199999999999998</v>
      </c>
      <c r="B433" s="6">
        <f t="shared" si="238"/>
        <v>2.7877495866571844</v>
      </c>
      <c r="C433" s="6">
        <f t="shared" si="212"/>
        <v>0.30515553100395554</v>
      </c>
      <c r="D433" s="6">
        <f t="shared" si="232"/>
        <v>1.3938747933285922</v>
      </c>
      <c r="E433" s="6">
        <f t="shared" si="213"/>
        <v>0.98439016654982892</v>
      </c>
      <c r="F433" s="6">
        <f t="shared" si="214"/>
        <v>0.30999449341665974</v>
      </c>
      <c r="G433" s="6">
        <f t="shared" si="215"/>
        <v>0.56699724670832985</v>
      </c>
      <c r="H433" s="6">
        <f t="shared" si="216"/>
        <v>0.38853608936889317</v>
      </c>
      <c r="I433" s="6">
        <f t="shared" si="217"/>
        <v>0.56749782095752777</v>
      </c>
      <c r="J433" s="6">
        <f t="shared" si="233"/>
        <v>0.6774142041675979</v>
      </c>
      <c r="K433" s="9"/>
      <c r="L433" s="15">
        <f t="shared" si="234"/>
        <v>0.41199999999999998</v>
      </c>
      <c r="M433" s="6">
        <f t="shared" si="239"/>
        <v>0.36324389264057244</v>
      </c>
      <c r="N433" s="15">
        <f t="shared" si="218"/>
        <v>1.8098629873406487</v>
      </c>
      <c r="O433" s="15">
        <f t="shared" si="219"/>
        <v>1.7894186310661446</v>
      </c>
      <c r="P433" s="15">
        <f t="shared" si="235"/>
        <v>1.8098629873406487</v>
      </c>
      <c r="Q433" s="15">
        <f t="shared" si="236"/>
        <v>0.41199999999999998</v>
      </c>
      <c r="S433" s="28">
        <f t="shared" si="237"/>
        <v>0.41199999999999998</v>
      </c>
      <c r="T433" s="19">
        <f t="shared" si="220"/>
        <v>1.7894186310661446</v>
      </c>
      <c r="U433" s="19">
        <f t="shared" si="221"/>
        <v>2.5306200968168397</v>
      </c>
      <c r="V433" s="19">
        <f t="shared" si="222"/>
        <v>3.5788372621322893</v>
      </c>
      <c r="W433" s="19">
        <f t="shared" si="223"/>
        <v>4.3831625823416358</v>
      </c>
      <c r="X433" s="19">
        <f t="shared" si="224"/>
        <v>5.0612401936336795</v>
      </c>
      <c r="Y433" s="19">
        <f t="shared" si="225"/>
        <v>5.6586385617095534</v>
      </c>
      <c r="Z433" s="19">
        <f t="shared" si="226"/>
        <v>6.1987279700338211</v>
      </c>
      <c r="AA433" s="19">
        <f t="shared" si="227"/>
        <v>6.6953914389595548</v>
      </c>
      <c r="AB433" s="19">
        <f t="shared" si="228"/>
        <v>7.1576745242645785</v>
      </c>
      <c r="AC433" s="19">
        <f t="shared" si="229"/>
        <v>7.5918602904505184</v>
      </c>
      <c r="AD433" s="19">
        <f t="shared" si="230"/>
        <v>8.0025233985370328</v>
      </c>
      <c r="AE433" s="19">
        <f t="shared" si="242"/>
        <v>1.8098629873406487</v>
      </c>
      <c r="AF433" s="19">
        <f t="shared" si="242"/>
        <v>2.5595327827342307</v>
      </c>
      <c r="AG433" s="19">
        <f t="shared" si="242"/>
        <v>3.6197259746812973</v>
      </c>
      <c r="AH433" s="19">
        <f t="shared" si="242"/>
        <v>4.433240823333839</v>
      </c>
      <c r="AI433" s="19">
        <f t="shared" si="242"/>
        <v>5.1190655654684614</v>
      </c>
      <c r="AJ433" s="19">
        <f t="shared" si="242"/>
        <v>5.7232892928329404</v>
      </c>
      <c r="AK433" s="19">
        <f t="shared" si="242"/>
        <v>6.2695492976247822</v>
      </c>
      <c r="AL433" s="19">
        <f t="shared" si="242"/>
        <v>6.7718872156318914</v>
      </c>
      <c r="AM433" s="19">
        <f t="shared" si="242"/>
        <v>7.2394519493625946</v>
      </c>
      <c r="AN433" s="19">
        <f t="shared" si="242"/>
        <v>7.6785983482026916</v>
      </c>
      <c r="AO433" s="19">
        <f t="shared" si="242"/>
        <v>8.0939533393090635</v>
      </c>
      <c r="AP433" s="43">
        <f t="shared" si="231"/>
        <v>0.41199999999999998</v>
      </c>
    </row>
    <row r="434" spans="1:42" x14ac:dyDescent="0.25">
      <c r="A434" s="15">
        <v>0.41299999999999998</v>
      </c>
      <c r="B434" s="6">
        <f t="shared" si="238"/>
        <v>2.7918122811508472</v>
      </c>
      <c r="C434" s="6">
        <f t="shared" si="212"/>
        <v>0.30614009926270447</v>
      </c>
      <c r="D434" s="6">
        <f t="shared" si="232"/>
        <v>1.3959061405754236</v>
      </c>
      <c r="E434" s="6">
        <f t="shared" si="213"/>
        <v>0.98474565244026335</v>
      </c>
      <c r="F434" s="6">
        <f t="shared" si="214"/>
        <v>0.31088240755779883</v>
      </c>
      <c r="G434" s="6">
        <f t="shared" si="215"/>
        <v>0.5684412037788994</v>
      </c>
      <c r="H434" s="6">
        <f t="shared" si="216"/>
        <v>0.38978968061042335</v>
      </c>
      <c r="I434" s="6">
        <f t="shared" si="217"/>
        <v>0.5689768734977434</v>
      </c>
      <c r="J434" s="6">
        <f t="shared" si="233"/>
        <v>0.68057243503013165</v>
      </c>
      <c r="K434" s="9"/>
      <c r="L434" s="15">
        <f t="shared" si="234"/>
        <v>0.41299999999999998</v>
      </c>
      <c r="M434" s="6">
        <f t="shared" si="239"/>
        <v>0.36367155537638474</v>
      </c>
      <c r="N434" s="15">
        <f t="shared" si="218"/>
        <v>1.8119938172659225</v>
      </c>
      <c r="O434" s="15">
        <f t="shared" si="219"/>
        <v>1.7973056533430762</v>
      </c>
      <c r="P434" s="15">
        <f t="shared" si="235"/>
        <v>1.8119938172659225</v>
      </c>
      <c r="Q434" s="15">
        <f t="shared" si="236"/>
        <v>0.41299999999999998</v>
      </c>
      <c r="S434" s="28">
        <f t="shared" si="237"/>
        <v>0.41299999999999998</v>
      </c>
      <c r="T434" s="19">
        <f t="shared" si="220"/>
        <v>1.7973056533430762</v>
      </c>
      <c r="U434" s="19">
        <f t="shared" si="221"/>
        <v>2.5417740306876149</v>
      </c>
      <c r="V434" s="19">
        <f t="shared" si="222"/>
        <v>3.5946113066861525</v>
      </c>
      <c r="W434" s="19">
        <f t="shared" si="223"/>
        <v>4.4024817625100825</v>
      </c>
      <c r="X434" s="19">
        <f t="shared" si="224"/>
        <v>5.0835480613752297</v>
      </c>
      <c r="Y434" s="19">
        <f t="shared" si="225"/>
        <v>5.6835795160611431</v>
      </c>
      <c r="Z434" s="19">
        <f t="shared" si="226"/>
        <v>6.2260494166419678</v>
      </c>
      <c r="AA434" s="19">
        <f t="shared" si="227"/>
        <v>6.7249019741216864</v>
      </c>
      <c r="AB434" s="19">
        <f t="shared" si="228"/>
        <v>7.1892226133723049</v>
      </c>
      <c r="AC434" s="19">
        <f t="shared" si="229"/>
        <v>7.6253220920628442</v>
      </c>
      <c r="AD434" s="19">
        <f t="shared" si="230"/>
        <v>8.0377952344395815</v>
      </c>
      <c r="AE434" s="19">
        <f t="shared" si="242"/>
        <v>1.8119938172659225</v>
      </c>
      <c r="AF434" s="19">
        <f t="shared" si="242"/>
        <v>2.5625462313136635</v>
      </c>
      <c r="AG434" s="19">
        <f t="shared" si="242"/>
        <v>3.6239876345318449</v>
      </c>
      <c r="AH434" s="19">
        <f t="shared" si="242"/>
        <v>4.4384602693794131</v>
      </c>
      <c r="AI434" s="19">
        <f t="shared" si="242"/>
        <v>5.1250924626273271</v>
      </c>
      <c r="AJ434" s="19">
        <f t="shared" si="242"/>
        <v>5.7300275687032514</v>
      </c>
      <c r="AK434" s="19">
        <f t="shared" si="242"/>
        <v>6.2769307090105082</v>
      </c>
      <c r="AL434" s="19">
        <f t="shared" si="242"/>
        <v>6.7798600511617506</v>
      </c>
      <c r="AM434" s="19">
        <f t="shared" si="242"/>
        <v>7.2479752690636898</v>
      </c>
      <c r="AN434" s="19">
        <f t="shared" si="242"/>
        <v>7.6876386939409898</v>
      </c>
      <c r="AO434" s="19">
        <f t="shared" si="242"/>
        <v>8.1034827004318704</v>
      </c>
      <c r="AP434" s="43">
        <f t="shared" si="231"/>
        <v>0.41299999999999998</v>
      </c>
    </row>
    <row r="435" spans="1:42" x14ac:dyDescent="0.25">
      <c r="A435" s="15">
        <v>0.41399999999999998</v>
      </c>
      <c r="B435" s="6">
        <f t="shared" si="238"/>
        <v>2.795873517943575</v>
      </c>
      <c r="C435" s="6">
        <f t="shared" si="212"/>
        <v>0.30712502091257438</v>
      </c>
      <c r="D435" s="6">
        <f t="shared" si="232"/>
        <v>1.3979367589717875</v>
      </c>
      <c r="E435" s="6">
        <f t="shared" si="213"/>
        <v>0.98509694954354621</v>
      </c>
      <c r="F435" s="6">
        <f t="shared" si="214"/>
        <v>0.31177136530052557</v>
      </c>
      <c r="G435" s="6">
        <f t="shared" si="215"/>
        <v>0.56988568265026274</v>
      </c>
      <c r="H435" s="6">
        <f t="shared" si="216"/>
        <v>0.39104372180350355</v>
      </c>
      <c r="I435" s="6">
        <f t="shared" si="217"/>
        <v>0.57045676928017275</v>
      </c>
      <c r="J435" s="6">
        <f t="shared" si="233"/>
        <v>0.68373746042537775</v>
      </c>
      <c r="K435" s="9"/>
      <c r="L435" s="15">
        <f t="shared" si="234"/>
        <v>0.41399999999999998</v>
      </c>
      <c r="M435" s="6">
        <f t="shared" si="239"/>
        <v>0.36409813087325305</v>
      </c>
      <c r="N435" s="15">
        <f t="shared" si="218"/>
        <v>1.8141192300222835</v>
      </c>
      <c r="O435" s="15">
        <f t="shared" si="219"/>
        <v>1.8052029569255308</v>
      </c>
      <c r="P435" s="15">
        <f t="shared" si="235"/>
        <v>1.8141192300222835</v>
      </c>
      <c r="Q435" s="15">
        <f t="shared" si="236"/>
        <v>0.41399999999999998</v>
      </c>
      <c r="S435" s="28">
        <f t="shared" si="237"/>
        <v>0.41399999999999998</v>
      </c>
      <c r="T435" s="19">
        <f t="shared" si="220"/>
        <v>1.8052029569255308</v>
      </c>
      <c r="U435" s="19">
        <f t="shared" si="221"/>
        <v>2.5529425045200993</v>
      </c>
      <c r="V435" s="19">
        <f t="shared" si="222"/>
        <v>3.6104059138510616</v>
      </c>
      <c r="W435" s="19">
        <f t="shared" si="223"/>
        <v>4.4218261266309504</v>
      </c>
      <c r="X435" s="19">
        <f t="shared" si="224"/>
        <v>5.1058850090401986</v>
      </c>
      <c r="Y435" s="19">
        <f t="shared" si="225"/>
        <v>5.7085529827555073</v>
      </c>
      <c r="Z435" s="19">
        <f t="shared" si="226"/>
        <v>6.2534064787371824</v>
      </c>
      <c r="AA435" s="19">
        <f t="shared" si="227"/>
        <v>6.7544509784065729</v>
      </c>
      <c r="AB435" s="19">
        <f t="shared" si="228"/>
        <v>7.2208118277021232</v>
      </c>
      <c r="AC435" s="19">
        <f t="shared" si="229"/>
        <v>7.6588275135602988</v>
      </c>
      <c r="AD435" s="19">
        <f t="shared" si="230"/>
        <v>8.0731130497382217</v>
      </c>
      <c r="AE435" s="19">
        <f t="shared" si="242"/>
        <v>1.8141192300222835</v>
      </c>
      <c r="AF435" s="19">
        <f t="shared" si="242"/>
        <v>2.5655520188593495</v>
      </c>
      <c r="AG435" s="19">
        <f t="shared" si="242"/>
        <v>3.628238460044567</v>
      </c>
      <c r="AH435" s="19">
        <f t="shared" si="242"/>
        <v>4.4436664461252997</v>
      </c>
      <c r="AI435" s="19">
        <f t="shared" si="242"/>
        <v>5.1311040377186989</v>
      </c>
      <c r="AJ435" s="19">
        <f t="shared" si="242"/>
        <v>5.7367487139813278</v>
      </c>
      <c r="AK435" s="19">
        <f t="shared" si="242"/>
        <v>6.2842933547726521</v>
      </c>
      <c r="AL435" s="19">
        <f t="shared" si="242"/>
        <v>6.7878126175015314</v>
      </c>
      <c r="AM435" s="19">
        <f t="shared" si="242"/>
        <v>7.2564769200891339</v>
      </c>
      <c r="AN435" s="19">
        <f t="shared" si="242"/>
        <v>7.696656056578048</v>
      </c>
      <c r="AO435" s="19">
        <f t="shared" si="242"/>
        <v>8.1129878352388047</v>
      </c>
      <c r="AP435" s="43">
        <f t="shared" si="231"/>
        <v>0.41399999999999998</v>
      </c>
    </row>
    <row r="436" spans="1:42" x14ac:dyDescent="0.25">
      <c r="A436" s="15">
        <v>0.41499999999999998</v>
      </c>
      <c r="B436" s="6">
        <f t="shared" si="238"/>
        <v>2.7999333153315842</v>
      </c>
      <c r="C436" s="6">
        <f t="shared" si="212"/>
        <v>0.30811029176702309</v>
      </c>
      <c r="D436" s="6">
        <f t="shared" si="232"/>
        <v>1.3999666576657921</v>
      </c>
      <c r="E436" s="6">
        <f t="shared" si="213"/>
        <v>0.98544406233941051</v>
      </c>
      <c r="F436" s="6">
        <f t="shared" si="214"/>
        <v>0.31266137119501214</v>
      </c>
      <c r="G436" s="6">
        <f t="shared" si="215"/>
        <v>0.57133068559750599</v>
      </c>
      <c r="H436" s="6">
        <f t="shared" si="216"/>
        <v>0.39229820761766265</v>
      </c>
      <c r="I436" s="6">
        <f t="shared" si="217"/>
        <v>0.57193751271326954</v>
      </c>
      <c r="J436" s="6">
        <f t="shared" si="233"/>
        <v>0.68690927806249547</v>
      </c>
      <c r="K436" s="9"/>
      <c r="L436" s="15">
        <f t="shared" si="234"/>
        <v>0.41499999999999998</v>
      </c>
      <c r="M436" s="6">
        <f t="shared" si="239"/>
        <v>0.36452362059874854</v>
      </c>
      <c r="N436" s="15">
        <f t="shared" si="218"/>
        <v>1.8162392329219053</v>
      </c>
      <c r="O436" s="15">
        <f t="shared" si="219"/>
        <v>1.8131104799166751</v>
      </c>
      <c r="P436" s="15">
        <f t="shared" si="235"/>
        <v>1.8162392329219053</v>
      </c>
      <c r="Q436" s="15">
        <f t="shared" si="236"/>
        <v>0.41499999999999998</v>
      </c>
      <c r="S436" s="28">
        <f t="shared" si="237"/>
        <v>0.41499999999999998</v>
      </c>
      <c r="T436" s="19">
        <f t="shared" si="220"/>
        <v>1.8131104799166751</v>
      </c>
      <c r="U436" s="19">
        <f t="shared" si="221"/>
        <v>2.5641254307789541</v>
      </c>
      <c r="V436" s="19">
        <f t="shared" si="222"/>
        <v>3.6262209598333501</v>
      </c>
      <c r="W436" s="19">
        <f t="shared" si="223"/>
        <v>4.4411955230885818</v>
      </c>
      <c r="X436" s="19">
        <f t="shared" si="224"/>
        <v>5.1282508615579081</v>
      </c>
      <c r="Y436" s="19">
        <f t="shared" si="225"/>
        <v>5.733558766057671</v>
      </c>
      <c r="Z436" s="19">
        <f t="shared" si="226"/>
        <v>6.2807989419025452</v>
      </c>
      <c r="AA436" s="19">
        <f t="shared" si="227"/>
        <v>6.7840382202174734</v>
      </c>
      <c r="AB436" s="19">
        <f t="shared" si="228"/>
        <v>7.2524419196667003</v>
      </c>
      <c r="AC436" s="19">
        <f t="shared" si="229"/>
        <v>7.692376292336859</v>
      </c>
      <c r="AD436" s="19">
        <f t="shared" si="230"/>
        <v>8.1084765676219064</v>
      </c>
      <c r="AE436" s="19">
        <f t="shared" si="242"/>
        <v>1.8162392329219053</v>
      </c>
      <c r="AF436" s="19">
        <f t="shared" si="242"/>
        <v>2.5685501557122659</v>
      </c>
      <c r="AG436" s="19">
        <f t="shared" si="242"/>
        <v>3.6324784658438105</v>
      </c>
      <c r="AH436" s="19">
        <f t="shared" si="242"/>
        <v>4.4488593714825946</v>
      </c>
      <c r="AI436" s="19">
        <f t="shared" si="242"/>
        <v>5.1371003114245317</v>
      </c>
      <c r="AJ436" s="19">
        <f t="shared" si="242"/>
        <v>5.7434527517902945</v>
      </c>
      <c r="AK436" s="19">
        <f t="shared" si="242"/>
        <v>6.2916372602413295</v>
      </c>
      <c r="AL436" s="19">
        <f t="shared" si="242"/>
        <v>6.7957449420108844</v>
      </c>
      <c r="AM436" s="19">
        <f t="shared" si="242"/>
        <v>7.264956931687621</v>
      </c>
      <c r="AN436" s="19">
        <f t="shared" si="242"/>
        <v>7.7056504671367954</v>
      </c>
      <c r="AO436" s="19">
        <f t="shared" si="242"/>
        <v>8.1224687764309085</v>
      </c>
      <c r="AP436" s="43">
        <f t="shared" si="231"/>
        <v>0.41499999999999998</v>
      </c>
    </row>
    <row r="437" spans="1:42" x14ac:dyDescent="0.25">
      <c r="A437" s="15">
        <v>0.41599999999999998</v>
      </c>
      <c r="B437" s="6">
        <f t="shared" si="238"/>
        <v>2.803991691554979</v>
      </c>
      <c r="C437" s="6">
        <f t="shared" si="212"/>
        <v>0.30909590764395806</v>
      </c>
      <c r="D437" s="6">
        <f t="shared" si="232"/>
        <v>1.4019958457774895</v>
      </c>
      <c r="E437" s="6">
        <f t="shared" si="213"/>
        <v>0.98578699524795921</v>
      </c>
      <c r="F437" s="6">
        <f t="shared" si="214"/>
        <v>0.31355242981898929</v>
      </c>
      <c r="G437" s="6">
        <f t="shared" si="215"/>
        <v>0.5727762149094946</v>
      </c>
      <c r="H437" s="6">
        <f t="shared" si="216"/>
        <v>0.39355313272809506</v>
      </c>
      <c r="I437" s="6">
        <f t="shared" si="217"/>
        <v>0.5734191082283232</v>
      </c>
      <c r="J437" s="6">
        <f t="shared" si="233"/>
        <v>0.69008788567873758</v>
      </c>
      <c r="K437" s="9"/>
      <c r="L437" s="15">
        <f t="shared" si="234"/>
        <v>0.41599999999999998</v>
      </c>
      <c r="M437" s="6">
        <f t="shared" si="239"/>
        <v>0.36494802600777876</v>
      </c>
      <c r="N437" s="15">
        <f t="shared" si="218"/>
        <v>1.8183538332138667</v>
      </c>
      <c r="O437" s="15">
        <f t="shared" si="219"/>
        <v>1.821028160324158</v>
      </c>
      <c r="P437" s="15">
        <f t="shared" si="235"/>
        <v>1.8183538332138667</v>
      </c>
      <c r="Q437" s="15">
        <f t="shared" si="236"/>
        <v>0.41599999999999998</v>
      </c>
      <c r="S437" s="28">
        <f t="shared" si="237"/>
        <v>0.41599999999999998</v>
      </c>
      <c r="T437" s="19">
        <f t="shared" si="220"/>
        <v>1.821028160324158</v>
      </c>
      <c r="U437" s="19">
        <f t="shared" si="221"/>
        <v>2.5753227217937513</v>
      </c>
      <c r="V437" s="19">
        <f t="shared" si="222"/>
        <v>3.6420563206483161</v>
      </c>
      <c r="W437" s="19">
        <f t="shared" si="223"/>
        <v>4.4605898000333459</v>
      </c>
      <c r="X437" s="19">
        <f t="shared" si="224"/>
        <v>5.1506454435875026</v>
      </c>
      <c r="Y437" s="19">
        <f t="shared" si="225"/>
        <v>5.7585966699306077</v>
      </c>
      <c r="Z437" s="19">
        <f t="shared" si="226"/>
        <v>6.3082265913902518</v>
      </c>
      <c r="AA437" s="19">
        <f t="shared" si="227"/>
        <v>6.8136634676002474</v>
      </c>
      <c r="AB437" s="19">
        <f t="shared" si="228"/>
        <v>7.2841126412966322</v>
      </c>
      <c r="AC437" s="19">
        <f t="shared" si="229"/>
        <v>7.7259681653812544</v>
      </c>
      <c r="AD437" s="19">
        <f t="shared" si="230"/>
        <v>8.1438855108524066</v>
      </c>
      <c r="AE437" s="19">
        <f t="shared" si="242"/>
        <v>1.8183538332138667</v>
      </c>
      <c r="AF437" s="19">
        <f t="shared" si="242"/>
        <v>2.5715406521241553</v>
      </c>
      <c r="AG437" s="19">
        <f t="shared" si="242"/>
        <v>3.6367076664277334</v>
      </c>
      <c r="AH437" s="19">
        <f t="shared" si="242"/>
        <v>4.4540390632078406</v>
      </c>
      <c r="AI437" s="19">
        <f t="shared" si="242"/>
        <v>5.1430813042483106</v>
      </c>
      <c r="AJ437" s="19">
        <f t="shared" si="242"/>
        <v>5.7501397050537504</v>
      </c>
      <c r="AK437" s="19">
        <f t="shared" si="242"/>
        <v>6.2989624505280846</v>
      </c>
      <c r="AL437" s="19">
        <f t="shared" si="242"/>
        <v>6.8036570518133761</v>
      </c>
      <c r="AM437" s="19">
        <f t="shared" si="242"/>
        <v>7.2734153328554667</v>
      </c>
      <c r="AN437" s="19">
        <f t="shared" si="242"/>
        <v>7.7146219563724658</v>
      </c>
      <c r="AO437" s="19">
        <f t="shared" si="242"/>
        <v>8.1319255564270421</v>
      </c>
      <c r="AP437" s="43">
        <f t="shared" si="231"/>
        <v>0.41599999999999998</v>
      </c>
    </row>
    <row r="438" spans="1:42" x14ac:dyDescent="0.25">
      <c r="A438" s="15">
        <v>0.41699999999999998</v>
      </c>
      <c r="B438" s="6">
        <f t="shared" si="238"/>
        <v>2.8080486647985654</v>
      </c>
      <c r="C438" s="6">
        <f t="shared" si="212"/>
        <v>0.31008186436567742</v>
      </c>
      <c r="D438" s="6">
        <f t="shared" si="232"/>
        <v>1.4040243323992827</v>
      </c>
      <c r="E438" s="6">
        <f t="shared" si="213"/>
        <v>0.98612575262995739</v>
      </c>
      <c r="F438" s="6">
        <f t="shared" si="214"/>
        <v>0.31444454577796155</v>
      </c>
      <c r="G438" s="6">
        <f t="shared" si="215"/>
        <v>0.57422227288898076</v>
      </c>
      <c r="H438" s="6">
        <f t="shared" si="216"/>
        <v>0.39480849181558558</v>
      </c>
      <c r="I438" s="6">
        <f t="shared" si="217"/>
        <v>0.57490156027959305</v>
      </c>
      <c r="J438" s="6">
        <f t="shared" si="233"/>
        <v>0.6932732810397082</v>
      </c>
      <c r="K438" s="9"/>
      <c r="L438" s="15">
        <f t="shared" si="234"/>
        <v>0.41699999999999998</v>
      </c>
      <c r="M438" s="6">
        <f t="shared" si="239"/>
        <v>0.36537134854266295</v>
      </c>
      <c r="N438" s="15">
        <f t="shared" si="218"/>
        <v>1.8204630380845244</v>
      </c>
      <c r="O438" s="15">
        <f t="shared" si="219"/>
        <v>1.8289559360600969</v>
      </c>
      <c r="P438" s="15">
        <f t="shared" si="235"/>
        <v>1.8204630380845244</v>
      </c>
      <c r="Q438" s="15">
        <f t="shared" si="236"/>
        <v>0.41699999999999998</v>
      </c>
      <c r="S438" s="28">
        <f t="shared" si="237"/>
        <v>0.41699999999999998</v>
      </c>
      <c r="T438" s="19">
        <f t="shared" si="220"/>
        <v>1.8289559360600969</v>
      </c>
      <c r="U438" s="19">
        <f t="shared" si="221"/>
        <v>2.5865342897589683</v>
      </c>
      <c r="V438" s="19">
        <f t="shared" si="222"/>
        <v>3.6579118721201938</v>
      </c>
      <c r="W438" s="19">
        <f t="shared" si="223"/>
        <v>4.4800088053816145</v>
      </c>
      <c r="X438" s="19">
        <f t="shared" si="224"/>
        <v>5.1730685795179365</v>
      </c>
      <c r="Y438" s="19">
        <f t="shared" si="225"/>
        <v>5.7836664980351902</v>
      </c>
      <c r="Z438" s="19">
        <f t="shared" si="226"/>
        <v>6.3356892121215669</v>
      </c>
      <c r="AA438" s="19">
        <f t="shared" si="227"/>
        <v>6.8433264882433118</v>
      </c>
      <c r="AB438" s="19">
        <f t="shared" si="228"/>
        <v>7.3158237442403875</v>
      </c>
      <c r="AC438" s="19">
        <f t="shared" si="229"/>
        <v>7.7596028692769039</v>
      </c>
      <c r="AD438" s="19">
        <f t="shared" si="230"/>
        <v>8.1793396017642728</v>
      </c>
      <c r="AE438" s="19">
        <f t="shared" si="242"/>
        <v>1.8204630380845244</v>
      </c>
      <c r="AF438" s="19">
        <f t="shared" si="242"/>
        <v>2.5745235182580628</v>
      </c>
      <c r="AG438" s="19">
        <f t="shared" si="242"/>
        <v>3.6409260761690487</v>
      </c>
      <c r="AH438" s="19">
        <f t="shared" si="242"/>
        <v>4.4592055389039453</v>
      </c>
      <c r="AI438" s="19">
        <f t="shared" si="242"/>
        <v>5.1490470365161256</v>
      </c>
      <c r="AJ438" s="19">
        <f t="shared" si="242"/>
        <v>5.7568095964969483</v>
      </c>
      <c r="AK438" s="19">
        <f t="shared" si="242"/>
        <v>6.3062689505271861</v>
      </c>
      <c r="AL438" s="19">
        <f t="shared" si="242"/>
        <v>6.8115489737978931</v>
      </c>
      <c r="AM438" s="19">
        <f t="shared" si="242"/>
        <v>7.2818521523380975</v>
      </c>
      <c r="AN438" s="19">
        <f t="shared" si="242"/>
        <v>7.723570554774188</v>
      </c>
      <c r="AO438" s="19">
        <f t="shared" si="242"/>
        <v>8.1413582073655721</v>
      </c>
      <c r="AP438" s="43">
        <f t="shared" si="231"/>
        <v>0.41699999999999998</v>
      </c>
    </row>
    <row r="439" spans="1:42" x14ac:dyDescent="0.25">
      <c r="A439" s="15">
        <v>0.41799999999999998</v>
      </c>
      <c r="B439" s="6">
        <f t="shared" si="238"/>
        <v>2.8121042531926586</v>
      </c>
      <c r="C439" s="6">
        <f t="shared" si="212"/>
        <v>0.31106815775881036</v>
      </c>
      <c r="D439" s="6">
        <f t="shared" si="232"/>
        <v>1.4060521265963293</v>
      </c>
      <c r="E439" s="6">
        <f t="shared" si="213"/>
        <v>0.98646033878712025</v>
      </c>
      <c r="F439" s="6">
        <f t="shared" si="214"/>
        <v>0.31533772370542246</v>
      </c>
      <c r="G439" s="6">
        <f t="shared" si="215"/>
        <v>0.57566886185271127</v>
      </c>
      <c r="H439" s="6">
        <f t="shared" si="216"/>
        <v>0.39606427956643347</v>
      </c>
      <c r="I439" s="6">
        <f t="shared" si="217"/>
        <v>0.57638487334444244</v>
      </c>
      <c r="J439" s="6">
        <f t="shared" si="233"/>
        <v>0.69646546193961922</v>
      </c>
      <c r="K439" s="9"/>
      <c r="L439" s="15">
        <f t="shared" si="234"/>
        <v>0.41799999999999998</v>
      </c>
      <c r="M439" s="6">
        <f t="shared" si="239"/>
        <v>0.3657935896332058</v>
      </c>
      <c r="N439" s="15">
        <f t="shared" si="218"/>
        <v>1.822566854657881</v>
      </c>
      <c r="O439" s="15">
        <f t="shared" si="219"/>
        <v>1.8368937449410567</v>
      </c>
      <c r="P439" s="15">
        <f t="shared" si="235"/>
        <v>1.822566854657881</v>
      </c>
      <c r="Q439" s="15">
        <f t="shared" si="236"/>
        <v>0.41799999999999998</v>
      </c>
      <c r="S439" s="28">
        <f t="shared" si="237"/>
        <v>0.41799999999999998</v>
      </c>
      <c r="T439" s="19">
        <f t="shared" si="220"/>
        <v>1.8368937449410567</v>
      </c>
      <c r="U439" s="19">
        <f t="shared" si="221"/>
        <v>2.5977600467339479</v>
      </c>
      <c r="V439" s="19">
        <f t="shared" si="222"/>
        <v>3.6737874898821135</v>
      </c>
      <c r="W439" s="19">
        <f t="shared" si="223"/>
        <v>4.4994523868156984</v>
      </c>
      <c r="X439" s="19">
        <f t="shared" si="224"/>
        <v>5.1955200934678958</v>
      </c>
      <c r="Y439" s="19">
        <f t="shared" si="225"/>
        <v>5.8087680537301374</v>
      </c>
      <c r="Z439" s="19">
        <f t="shared" si="226"/>
        <v>6.3631865886867551</v>
      </c>
      <c r="AA439" s="19">
        <f t="shared" si="227"/>
        <v>6.8730270494775558</v>
      </c>
      <c r="AB439" s="19">
        <f t="shared" si="228"/>
        <v>7.3475749797642269</v>
      </c>
      <c r="AC439" s="19">
        <f t="shared" si="229"/>
        <v>7.7932801402018432</v>
      </c>
      <c r="AD439" s="19">
        <f t="shared" si="230"/>
        <v>8.2148385622647293</v>
      </c>
      <c r="AE439" s="19">
        <f t="shared" si="242"/>
        <v>1.822566854657881</v>
      </c>
      <c r="AF439" s="19">
        <f t="shared" si="242"/>
        <v>2.5774987641888494</v>
      </c>
      <c r="AG439" s="19">
        <f t="shared" si="242"/>
        <v>3.6451337093157621</v>
      </c>
      <c r="AH439" s="19">
        <f t="shared" si="242"/>
        <v>4.464358816021079</v>
      </c>
      <c r="AI439" s="19">
        <f t="shared" si="242"/>
        <v>5.1549975283776988</v>
      </c>
      <c r="AJ439" s="19">
        <f t="shared" si="242"/>
        <v>5.7634624486479673</v>
      </c>
      <c r="AK439" s="19">
        <f t="shared" si="242"/>
        <v>6.3135567849169041</v>
      </c>
      <c r="AL439" s="19">
        <f t="shared" si="242"/>
        <v>6.8194207346200102</v>
      </c>
      <c r="AM439" s="19">
        <f t="shared" si="242"/>
        <v>7.2902674186315242</v>
      </c>
      <c r="AN439" s="19">
        <f t="shared" si="242"/>
        <v>7.7324962925665472</v>
      </c>
      <c r="AO439" s="19">
        <f t="shared" si="242"/>
        <v>8.150766761106004</v>
      </c>
      <c r="AP439" s="43">
        <f t="shared" si="231"/>
        <v>0.41799999999999998</v>
      </c>
    </row>
    <row r="440" spans="1:42" x14ac:dyDescent="0.25">
      <c r="A440" s="15">
        <v>0.41899999999999998</v>
      </c>
      <c r="B440" s="6">
        <f t="shared" si="238"/>
        <v>2.8161584748138835</v>
      </c>
      <c r="C440" s="6">
        <f t="shared" si="212"/>
        <v>0.31205478365425837</v>
      </c>
      <c r="D440" s="6">
        <f t="shared" si="232"/>
        <v>1.4080792374069417</v>
      </c>
      <c r="E440" s="6">
        <f t="shared" si="213"/>
        <v>0.98679075796239601</v>
      </c>
      <c r="F440" s="6">
        <f t="shared" si="214"/>
        <v>0.3162319682630732</v>
      </c>
      <c r="G440" s="6">
        <f t="shared" si="215"/>
        <v>0.57711598413153653</v>
      </c>
      <c r="H440" s="6">
        <f t="shared" si="216"/>
        <v>0.39732049067237762</v>
      </c>
      <c r="I440" s="6">
        <f t="shared" si="217"/>
        <v>0.57786905192347471</v>
      </c>
      <c r="J440" s="6">
        <f t="shared" si="233"/>
        <v>0.69966442620155211</v>
      </c>
      <c r="K440" s="9"/>
      <c r="L440" s="15">
        <f t="shared" si="234"/>
        <v>0.41899999999999998</v>
      </c>
      <c r="M440" s="6">
        <f t="shared" si="239"/>
        <v>0.3662147506967709</v>
      </c>
      <c r="N440" s="15">
        <f t="shared" si="218"/>
        <v>1.8246652899959521</v>
      </c>
      <c r="O440" s="15">
        <f t="shared" si="219"/>
        <v>1.8448415246880339</v>
      </c>
      <c r="P440" s="15">
        <f t="shared" si="235"/>
        <v>1.8246652899959521</v>
      </c>
      <c r="Q440" s="15">
        <f t="shared" si="236"/>
        <v>0.41899999999999998</v>
      </c>
      <c r="S440" s="28">
        <f t="shared" si="237"/>
        <v>0.41899999999999998</v>
      </c>
      <c r="T440" s="19">
        <f t="shared" si="220"/>
        <v>1.8448415246880339</v>
      </c>
      <c r="U440" s="19">
        <f t="shared" si="221"/>
        <v>2.6089999046428765</v>
      </c>
      <c r="V440" s="19">
        <f t="shared" si="222"/>
        <v>3.6896830493760677</v>
      </c>
      <c r="W440" s="19">
        <f t="shared" si="223"/>
        <v>4.5189203917838183</v>
      </c>
      <c r="X440" s="19">
        <f t="shared" si="224"/>
        <v>5.2179998092857529</v>
      </c>
      <c r="Y440" s="19">
        <f t="shared" si="225"/>
        <v>5.8339011400719407</v>
      </c>
      <c r="Z440" s="19">
        <f t="shared" si="226"/>
        <v>6.3907185053450162</v>
      </c>
      <c r="AA440" s="19">
        <f t="shared" si="227"/>
        <v>6.9027649182762838</v>
      </c>
      <c r="AB440" s="19">
        <f t="shared" si="228"/>
        <v>7.3793660987521354</v>
      </c>
      <c r="AC440" s="19">
        <f t="shared" si="229"/>
        <v>7.8269997139286298</v>
      </c>
      <c r="AD440" s="19">
        <f t="shared" si="230"/>
        <v>8.2503821138335987</v>
      </c>
      <c r="AE440" s="19">
        <f t="shared" si="242"/>
        <v>1.8246652899959521</v>
      </c>
      <c r="AF440" s="19">
        <f t="shared" si="242"/>
        <v>2.5804663999037123</v>
      </c>
      <c r="AG440" s="19">
        <f t="shared" si="242"/>
        <v>3.6493305799919042</v>
      </c>
      <c r="AH440" s="19">
        <f t="shared" si="242"/>
        <v>4.4694989118575785</v>
      </c>
      <c r="AI440" s="19">
        <f t="shared" si="242"/>
        <v>5.1609327998074246</v>
      </c>
      <c r="AJ440" s="19">
        <f t="shared" si="242"/>
        <v>5.7700982838388573</v>
      </c>
      <c r="AK440" s="19">
        <f t="shared" si="242"/>
        <v>6.3208259781607783</v>
      </c>
      <c r="AL440" s="19">
        <f t="shared" si="242"/>
        <v>6.8272723607033718</v>
      </c>
      <c r="AM440" s="19">
        <f t="shared" si="242"/>
        <v>7.2986611599838085</v>
      </c>
      <c r="AN440" s="19">
        <f t="shared" si="242"/>
        <v>7.7413991997111369</v>
      </c>
      <c r="AO440" s="19">
        <f t="shared" si="242"/>
        <v>8.1601512492306316</v>
      </c>
      <c r="AP440" s="43">
        <f t="shared" si="231"/>
        <v>0.41899999999999998</v>
      </c>
    </row>
    <row r="441" spans="1:42" x14ac:dyDescent="0.25">
      <c r="A441" s="15">
        <v>0.42</v>
      </c>
      <c r="B441" s="6">
        <f t="shared" si="238"/>
        <v>2.820211347685972</v>
      </c>
      <c r="C441" s="6">
        <f t="shared" si="212"/>
        <v>0.31304173788713668</v>
      </c>
      <c r="D441" s="6">
        <f t="shared" si="232"/>
        <v>1.410105673842986</v>
      </c>
      <c r="E441" s="6">
        <f t="shared" si="213"/>
        <v>0.98711701434024524</v>
      </c>
      <c r="F441" s="6">
        <f t="shared" si="214"/>
        <v>0.31712728414104269</v>
      </c>
      <c r="G441" s="6">
        <f t="shared" si="215"/>
        <v>0.57856364207052136</v>
      </c>
      <c r="H441" s="6">
        <f t="shared" si="216"/>
        <v>0.39857711983052208</v>
      </c>
      <c r="I441" s="6">
        <f t="shared" si="217"/>
        <v>0.57935410054067105</v>
      </c>
      <c r="J441" s="6">
        <f t="shared" si="233"/>
        <v>0.70287017167772037</v>
      </c>
      <c r="K441" s="9"/>
      <c r="L441" s="15">
        <f t="shared" si="234"/>
        <v>0.42</v>
      </c>
      <c r="M441" s="6">
        <f t="shared" si="239"/>
        <v>0.36663483313835277</v>
      </c>
      <c r="N441" s="15">
        <f t="shared" si="218"/>
        <v>1.8267583510991241</v>
      </c>
      <c r="O441" s="15">
        <f t="shared" si="219"/>
        <v>1.8527992129264286</v>
      </c>
      <c r="P441" s="15">
        <f t="shared" si="235"/>
        <v>1.8267583510991241</v>
      </c>
      <c r="Q441" s="15">
        <f t="shared" si="236"/>
        <v>0.42</v>
      </c>
      <c r="S441" s="28">
        <f t="shared" si="237"/>
        <v>0.42</v>
      </c>
      <c r="T441" s="19">
        <f t="shared" si="220"/>
        <v>1.8527992129264286</v>
      </c>
      <c r="U441" s="19">
        <f t="shared" si="221"/>
        <v>2.6202537752747515</v>
      </c>
      <c r="V441" s="19">
        <f t="shared" si="222"/>
        <v>3.7055984258528571</v>
      </c>
      <c r="W441" s="19">
        <f t="shared" si="223"/>
        <v>4.5384126675000314</v>
      </c>
      <c r="X441" s="19">
        <f t="shared" si="224"/>
        <v>5.2405075505495029</v>
      </c>
      <c r="Y441" s="19">
        <f t="shared" si="225"/>
        <v>5.8590655598148009</v>
      </c>
      <c r="Z441" s="19">
        <f t="shared" si="226"/>
        <v>6.4182847460244021</v>
      </c>
      <c r="AA441" s="19">
        <f t="shared" si="227"/>
        <v>6.9325398612551181</v>
      </c>
      <c r="AB441" s="19">
        <f t="shared" si="228"/>
        <v>7.4111968517057143</v>
      </c>
      <c r="AC441" s="19">
        <f t="shared" si="229"/>
        <v>7.8607613258242521</v>
      </c>
      <c r="AD441" s="19">
        <f t="shared" si="230"/>
        <v>8.2859699775232034</v>
      </c>
      <c r="AE441" s="19">
        <f t="shared" si="242"/>
        <v>1.8267583510991241</v>
      </c>
      <c r="AF441" s="19">
        <f t="shared" si="242"/>
        <v>2.5834264353026937</v>
      </c>
      <c r="AG441" s="19">
        <f t="shared" si="242"/>
        <v>3.6535167021982482</v>
      </c>
      <c r="AH441" s="19">
        <f t="shared" si="242"/>
        <v>4.4746258435608155</v>
      </c>
      <c r="AI441" s="19">
        <f t="shared" si="242"/>
        <v>5.1668528706053873</v>
      </c>
      <c r="AJ441" s="19">
        <f t="shared" si="242"/>
        <v>5.776717124206785</v>
      </c>
      <c r="AK441" s="19">
        <f t="shared" si="242"/>
        <v>6.3280765545088578</v>
      </c>
      <c r="AL441" s="19">
        <f t="shared" si="242"/>
        <v>6.8351038782410241</v>
      </c>
      <c r="AM441" s="19">
        <f t="shared" si="242"/>
        <v>7.3070334043964964</v>
      </c>
      <c r="AN441" s="19">
        <f t="shared" si="242"/>
        <v>7.7502793059080792</v>
      </c>
      <c r="AO441" s="19">
        <f t="shared" si="242"/>
        <v>8.1695117030461386</v>
      </c>
      <c r="AP441" s="43">
        <f t="shared" si="231"/>
        <v>0.42</v>
      </c>
    </row>
    <row r="442" spans="1:42" x14ac:dyDescent="0.25">
      <c r="A442" s="15">
        <v>0.42099999999999999</v>
      </c>
      <c r="B442" s="6">
        <f t="shared" si="238"/>
        <v>2.8242628897805515</v>
      </c>
      <c r="C442" s="6">
        <f t="shared" si="212"/>
        <v>0.31402901629671576</v>
      </c>
      <c r="D442" s="6">
        <f t="shared" si="232"/>
        <v>1.4121314448902758</v>
      </c>
      <c r="E442" s="6">
        <f t="shared" si="213"/>
        <v>0.98743911204691504</v>
      </c>
      <c r="F442" s="6">
        <f t="shared" si="214"/>
        <v>0.31802367605810988</v>
      </c>
      <c r="G442" s="6">
        <f t="shared" si="215"/>
        <v>0.58001183802905487</v>
      </c>
      <c r="H442" s="6">
        <f t="shared" si="216"/>
        <v>0.39983416174326136</v>
      </c>
      <c r="I442" s="6">
        <f t="shared" si="217"/>
        <v>0.58084002374352761</v>
      </c>
      <c r="J442" s="6">
        <f t="shared" si="233"/>
        <v>0.70608269624973563</v>
      </c>
      <c r="K442" s="9"/>
      <c r="L442" s="15">
        <f t="shared" si="234"/>
        <v>0.42099999999999999</v>
      </c>
      <c r="M442" s="6">
        <f t="shared" si="239"/>
        <v>0.36705383835064792</v>
      </c>
      <c r="N442" s="15">
        <f t="shared" si="218"/>
        <v>1.8288460449065083</v>
      </c>
      <c r="O442" s="15">
        <f t="shared" si="219"/>
        <v>1.8607667471860216</v>
      </c>
      <c r="P442" s="15">
        <f t="shared" si="235"/>
        <v>1.8288460449065083</v>
      </c>
      <c r="Q442" s="15">
        <f t="shared" si="236"/>
        <v>0.42099999999999999</v>
      </c>
      <c r="S442" s="28">
        <f t="shared" si="237"/>
        <v>0.42099999999999999</v>
      </c>
      <c r="T442" s="19">
        <f t="shared" si="220"/>
        <v>1.8607667471860216</v>
      </c>
      <c r="U442" s="19">
        <f t="shared" si="221"/>
        <v>2.6315215702833403</v>
      </c>
      <c r="V442" s="19">
        <f t="shared" si="222"/>
        <v>3.7215334943720433</v>
      </c>
      <c r="W442" s="19">
        <f t="shared" si="223"/>
        <v>4.5579290609441783</v>
      </c>
      <c r="X442" s="19">
        <f t="shared" si="224"/>
        <v>5.2630431405666807</v>
      </c>
      <c r="Y442" s="19">
        <f t="shared" si="225"/>
        <v>5.8842611154105384</v>
      </c>
      <c r="Z442" s="19">
        <f t="shared" si="226"/>
        <v>6.4458850943217243</v>
      </c>
      <c r="AA442" s="19">
        <f t="shared" si="227"/>
        <v>6.9623516446718963</v>
      </c>
      <c r="AB442" s="19">
        <f t="shared" si="228"/>
        <v>7.4430669887440866</v>
      </c>
      <c r="AC442" s="19">
        <f t="shared" si="229"/>
        <v>7.8945647108500188</v>
      </c>
      <c r="AD442" s="19">
        <f t="shared" si="230"/>
        <v>8.3216018739582207</v>
      </c>
      <c r="AE442" s="19">
        <f t="shared" ref="AE442:AO451" si="243">$M442*AE$21^0.5/RMannings_n*(Diameter/1000)^(2/3)</f>
        <v>1.8288460449065083</v>
      </c>
      <c r="AF442" s="19">
        <f t="shared" si="243"/>
        <v>2.5863788801991787</v>
      </c>
      <c r="AG442" s="19">
        <f t="shared" si="243"/>
        <v>3.6576920898130165</v>
      </c>
      <c r="AH442" s="19">
        <f t="shared" si="243"/>
        <v>4.4797396281280752</v>
      </c>
      <c r="AI442" s="19">
        <f t="shared" si="243"/>
        <v>5.1727577603983574</v>
      </c>
      <c r="AJ442" s="19">
        <f t="shared" si="243"/>
        <v>5.7833189916951477</v>
      </c>
      <c r="AK442" s="19">
        <f t="shared" si="243"/>
        <v>6.3353085379989311</v>
      </c>
      <c r="AL442" s="19">
        <f t="shared" si="243"/>
        <v>6.8429153131967437</v>
      </c>
      <c r="AM442" s="19">
        <f t="shared" si="243"/>
        <v>7.315384179626033</v>
      </c>
      <c r="AN442" s="19">
        <f t="shared" si="243"/>
        <v>7.7591366405975348</v>
      </c>
      <c r="AO442" s="19">
        <f t="shared" si="243"/>
        <v>8.1788481535851716</v>
      </c>
      <c r="AP442" s="43">
        <f t="shared" si="231"/>
        <v>0.42099999999999999</v>
      </c>
    </row>
    <row r="443" spans="1:42" x14ac:dyDescent="0.25">
      <c r="A443" s="15">
        <v>0.42199999999999999</v>
      </c>
      <c r="B443" s="6">
        <f t="shared" si="238"/>
        <v>2.8283131190179294</v>
      </c>
      <c r="C443" s="6">
        <f t="shared" si="212"/>
        <v>0.31501661472636355</v>
      </c>
      <c r="D443" s="6">
        <f t="shared" si="232"/>
        <v>1.4141565595089647</v>
      </c>
      <c r="E443" s="6">
        <f t="shared" si="213"/>
        <v>0.98775705515070855</v>
      </c>
      <c r="F443" s="6">
        <f t="shared" si="214"/>
        <v>0.31892114876192851</v>
      </c>
      <c r="G443" s="6">
        <f t="shared" si="215"/>
        <v>0.58146057438096421</v>
      </c>
      <c r="H443" s="6">
        <f t="shared" si="216"/>
        <v>0.40109161111820729</v>
      </c>
      <c r="I443" s="6">
        <f t="shared" si="217"/>
        <v>0.58232682610319741</v>
      </c>
      <c r="J443" s="6">
        <f t="shared" si="233"/>
        <v>0.70930199782887737</v>
      </c>
      <c r="K443" s="9"/>
      <c r="L443" s="15">
        <f t="shared" si="234"/>
        <v>0.42199999999999999</v>
      </c>
      <c r="M443" s="6">
        <f t="shared" si="239"/>
        <v>0.36747176771412576</v>
      </c>
      <c r="N443" s="15">
        <f t="shared" si="218"/>
        <v>1.8309283782962944</v>
      </c>
      <c r="O443" s="15">
        <f t="shared" si="219"/>
        <v>1.8687440649009472</v>
      </c>
      <c r="P443" s="15">
        <f t="shared" si="235"/>
        <v>1.8309283782962944</v>
      </c>
      <c r="Q443" s="15">
        <f t="shared" si="236"/>
        <v>0.42199999999999999</v>
      </c>
      <c r="S443" s="28">
        <f t="shared" si="237"/>
        <v>0.42199999999999999</v>
      </c>
      <c r="T443" s="19">
        <f t="shared" si="220"/>
        <v>1.8687440649009472</v>
      </c>
      <c r="U443" s="19">
        <f t="shared" si="221"/>
        <v>2.6428032011871476</v>
      </c>
      <c r="V443" s="19">
        <f t="shared" si="222"/>
        <v>3.7374881298018945</v>
      </c>
      <c r="W443" s="19">
        <f t="shared" si="223"/>
        <v>4.5774694188618117</v>
      </c>
      <c r="X443" s="19">
        <f t="shared" si="224"/>
        <v>5.2856064023742952</v>
      </c>
      <c r="Y443" s="19">
        <f t="shared" si="225"/>
        <v>5.9094876090085133</v>
      </c>
      <c r="Z443" s="19">
        <f t="shared" si="226"/>
        <v>6.4735193335024661</v>
      </c>
      <c r="AA443" s="19">
        <f t="shared" si="227"/>
        <v>6.9922000344265918</v>
      </c>
      <c r="AB443" s="19">
        <f t="shared" si="228"/>
        <v>7.474976259603789</v>
      </c>
      <c r="AC443" s="19">
        <f t="shared" si="229"/>
        <v>7.928409603561442</v>
      </c>
      <c r="AD443" s="19">
        <f t="shared" si="230"/>
        <v>8.3572775233355951</v>
      </c>
      <c r="AE443" s="19">
        <f t="shared" si="243"/>
        <v>1.8309283782962944</v>
      </c>
      <c r="AF443" s="19">
        <f t="shared" si="243"/>
        <v>2.5893237443203967</v>
      </c>
      <c r="AG443" s="19">
        <f t="shared" si="243"/>
        <v>3.6618567565925888</v>
      </c>
      <c r="AH443" s="19">
        <f t="shared" si="243"/>
        <v>4.4848402824074114</v>
      </c>
      <c r="AI443" s="19">
        <f t="shared" si="243"/>
        <v>5.1786474886407934</v>
      </c>
      <c r="AJ443" s="19">
        <f t="shared" si="243"/>
        <v>5.7899039080546908</v>
      </c>
      <c r="AK443" s="19">
        <f t="shared" si="243"/>
        <v>6.3425219524577443</v>
      </c>
      <c r="AL443" s="19">
        <f t="shared" si="243"/>
        <v>6.8507066913063639</v>
      </c>
      <c r="AM443" s="19">
        <f t="shared" si="243"/>
        <v>7.3237135131851776</v>
      </c>
      <c r="AN443" s="19">
        <f t="shared" si="243"/>
        <v>7.7679712329611892</v>
      </c>
      <c r="AO443" s="19">
        <f t="shared" si="243"/>
        <v>8.1881606316079303</v>
      </c>
      <c r="AP443" s="43">
        <f t="shared" si="231"/>
        <v>0.42199999999999999</v>
      </c>
    </row>
    <row r="444" spans="1:42" x14ac:dyDescent="0.25">
      <c r="A444" s="15">
        <v>0.42299999999999999</v>
      </c>
      <c r="B444" s="6">
        <f t="shared" si="238"/>
        <v>2.8323620532678704</v>
      </c>
      <c r="C444" s="6">
        <f t="shared" si="212"/>
        <v>0.31600452902348714</v>
      </c>
      <c r="D444" s="6">
        <f t="shared" si="232"/>
        <v>1.4161810266339352</v>
      </c>
      <c r="E444" s="6">
        <f t="shared" si="213"/>
        <v>0.98807084766225139</v>
      </c>
      <c r="F444" s="6">
        <f t="shared" si="214"/>
        <v>0.31981970702925322</v>
      </c>
      <c r="G444" s="6">
        <f t="shared" si="215"/>
        <v>0.58290985351462665</v>
      </c>
      <c r="H444" s="6">
        <f t="shared" si="216"/>
        <v>0.40234946266811428</v>
      </c>
      <c r="I444" s="6">
        <f t="shared" si="217"/>
        <v>0.58381451221462966</v>
      </c>
      <c r="J444" s="6">
        <f t="shared" si="233"/>
        <v>0.71252807435636123</v>
      </c>
      <c r="K444" s="9"/>
      <c r="L444" s="15">
        <f t="shared" si="234"/>
        <v>0.42299999999999999</v>
      </c>
      <c r="M444" s="6">
        <f t="shared" si="239"/>
        <v>0.36788862259709748</v>
      </c>
      <c r="N444" s="15">
        <f t="shared" si="218"/>
        <v>1.8330053580860943</v>
      </c>
      <c r="O444" s="15">
        <f t="shared" si="219"/>
        <v>1.8767311034096601</v>
      </c>
      <c r="P444" s="15">
        <f t="shared" si="235"/>
        <v>1.8330053580860943</v>
      </c>
      <c r="Q444" s="15">
        <f t="shared" si="236"/>
        <v>0.42299999999999999</v>
      </c>
      <c r="S444" s="28">
        <f t="shared" si="237"/>
        <v>0.42299999999999999</v>
      </c>
      <c r="T444" s="19">
        <f t="shared" si="220"/>
        <v>1.8767311034096601</v>
      </c>
      <c r="U444" s="19">
        <f t="shared" si="221"/>
        <v>2.6540985793693652</v>
      </c>
      <c r="V444" s="19">
        <f t="shared" si="222"/>
        <v>3.7534622068193202</v>
      </c>
      <c r="W444" s="19">
        <f t="shared" si="223"/>
        <v>4.597033587764118</v>
      </c>
      <c r="X444" s="19">
        <f t="shared" si="224"/>
        <v>5.3081971587387304</v>
      </c>
      <c r="Y444" s="19">
        <f t="shared" si="225"/>
        <v>5.9347448424555198</v>
      </c>
      <c r="Z444" s="19">
        <f t="shared" si="226"/>
        <v>6.5011872465006642</v>
      </c>
      <c r="AA444" s="19">
        <f t="shared" si="227"/>
        <v>7.0220847960611641</v>
      </c>
      <c r="AB444" s="19">
        <f t="shared" si="228"/>
        <v>7.5069244136386404</v>
      </c>
      <c r="AC444" s="19">
        <f t="shared" si="229"/>
        <v>7.9622957381080939</v>
      </c>
      <c r="AD444" s="19">
        <f t="shared" si="230"/>
        <v>8.3929966454243754</v>
      </c>
      <c r="AE444" s="19">
        <f t="shared" si="243"/>
        <v>1.8330053580860943</v>
      </c>
      <c r="AF444" s="19">
        <f t="shared" si="243"/>
        <v>2.5922610373079067</v>
      </c>
      <c r="AG444" s="19">
        <f t="shared" si="243"/>
        <v>3.6660107161721887</v>
      </c>
      <c r="AH444" s="19">
        <f t="shared" si="243"/>
        <v>4.489927823098494</v>
      </c>
      <c r="AI444" s="19">
        <f t="shared" si="243"/>
        <v>5.1845220746158134</v>
      </c>
      <c r="AJ444" s="19">
        <f t="shared" si="243"/>
        <v>5.7964718948445961</v>
      </c>
      <c r="AK444" s="19">
        <f t="shared" si="243"/>
        <v>6.3497168215021986</v>
      </c>
      <c r="AL444" s="19">
        <f t="shared" si="243"/>
        <v>6.8584780380790491</v>
      </c>
      <c r="AM444" s="19">
        <f t="shared" si="243"/>
        <v>7.3320214323443773</v>
      </c>
      <c r="AN444" s="19">
        <f t="shared" si="243"/>
        <v>7.7767831119237183</v>
      </c>
      <c r="AO444" s="19">
        <f t="shared" si="243"/>
        <v>8.1974491676037022</v>
      </c>
      <c r="AP444" s="43">
        <f t="shared" si="231"/>
        <v>0.42299999999999999</v>
      </c>
    </row>
    <row r="445" spans="1:42" x14ac:dyDescent="0.25">
      <c r="A445" s="15">
        <v>0.42399999999999999</v>
      </c>
      <c r="B445" s="6">
        <f t="shared" si="238"/>
        <v>2.8364097103503698</v>
      </c>
      <c r="C445" s="6">
        <f t="shared" si="212"/>
        <v>0.31699275503947566</v>
      </c>
      <c r="D445" s="6">
        <f t="shared" si="232"/>
        <v>1.4182048551751849</v>
      </c>
      <c r="E445" s="6">
        <f t="shared" si="213"/>
        <v>0.98838049353475199</v>
      </c>
      <c r="F445" s="6">
        <f t="shared" si="214"/>
        <v>0.32071935566616888</v>
      </c>
      <c r="G445" s="6">
        <f t="shared" si="215"/>
        <v>0.5843596778330844</v>
      </c>
      <c r="H445" s="6">
        <f t="shared" si="216"/>
        <v>0.40360771111080695</v>
      </c>
      <c r="I445" s="6">
        <f t="shared" si="217"/>
        <v>0.58530308669671338</v>
      </c>
      <c r="J445" s="6">
        <f t="shared" si="233"/>
        <v>0.71576092380361533</v>
      </c>
      <c r="K445" s="9"/>
      <c r="L445" s="15">
        <f t="shared" si="234"/>
        <v>0.42399999999999999</v>
      </c>
      <c r="M445" s="6">
        <f t="shared" si="239"/>
        <v>0.36830440435578504</v>
      </c>
      <c r="N445" s="15">
        <f t="shared" si="218"/>
        <v>1.8350769910332851</v>
      </c>
      <c r="O445" s="15">
        <f t="shared" si="219"/>
        <v>1.884727799954903</v>
      </c>
      <c r="P445" s="15">
        <f t="shared" si="235"/>
        <v>1.8350769910332851</v>
      </c>
      <c r="Q445" s="15">
        <f t="shared" si="236"/>
        <v>0.42399999999999999</v>
      </c>
      <c r="S445" s="28">
        <f t="shared" si="237"/>
        <v>0.42399999999999999</v>
      </c>
      <c r="T445" s="19">
        <f t="shared" si="220"/>
        <v>1.884727799954903</v>
      </c>
      <c r="U445" s="19">
        <f t="shared" si="221"/>
        <v>2.6654076160778293</v>
      </c>
      <c r="V445" s="19">
        <f t="shared" si="222"/>
        <v>3.7694555999098061</v>
      </c>
      <c r="W445" s="19">
        <f t="shared" si="223"/>
        <v>4.6166214139278399</v>
      </c>
      <c r="X445" s="19">
        <f t="shared" si="224"/>
        <v>5.3308152321556586</v>
      </c>
      <c r="Y445" s="19">
        <f t="shared" si="225"/>
        <v>5.9600326172956875</v>
      </c>
      <c r="Z445" s="19">
        <f t="shared" si="226"/>
        <v>6.528888615918806</v>
      </c>
      <c r="AA445" s="19">
        <f t="shared" si="227"/>
        <v>7.0520056947594618</v>
      </c>
      <c r="AB445" s="19">
        <f t="shared" si="228"/>
        <v>7.5389111998196121</v>
      </c>
      <c r="AC445" s="19">
        <f t="shared" si="229"/>
        <v>7.9962228482334874</v>
      </c>
      <c r="AD445" s="19">
        <f t="shared" si="230"/>
        <v>8.4287589595655739</v>
      </c>
      <c r="AE445" s="19">
        <f t="shared" si="243"/>
        <v>1.8350769910332851</v>
      </c>
      <c r="AF445" s="19">
        <f t="shared" si="243"/>
        <v>2.5951907687180822</v>
      </c>
      <c r="AG445" s="19">
        <f t="shared" si="243"/>
        <v>3.6701539820665703</v>
      </c>
      <c r="AH445" s="19">
        <f t="shared" si="243"/>
        <v>4.4950022667534499</v>
      </c>
      <c r="AI445" s="19">
        <f t="shared" si="243"/>
        <v>5.1903815374361644</v>
      </c>
      <c r="AJ445" s="19">
        <f t="shared" si="243"/>
        <v>5.803022973433567</v>
      </c>
      <c r="AK445" s="19">
        <f t="shared" si="243"/>
        <v>6.3568931685405339</v>
      </c>
      <c r="AL445" s="19">
        <f t="shared" si="243"/>
        <v>6.8662293787985895</v>
      </c>
      <c r="AM445" s="19">
        <f t="shared" si="243"/>
        <v>7.3403079641331406</v>
      </c>
      <c r="AN445" s="19">
        <f t="shared" si="243"/>
        <v>7.785572306154247</v>
      </c>
      <c r="AO445" s="19">
        <f t="shared" si="243"/>
        <v>8.206713791792394</v>
      </c>
      <c r="AP445" s="43">
        <f t="shared" si="231"/>
        <v>0.42399999999999999</v>
      </c>
    </row>
    <row r="446" spans="1:42" x14ac:dyDescent="0.25">
      <c r="A446" s="15">
        <v>0.42499999999999999</v>
      </c>
      <c r="B446" s="6">
        <f t="shared" si="238"/>
        <v>2.8404561080364208</v>
      </c>
      <c r="C446" s="6">
        <f t="shared" si="212"/>
        <v>0.31798128862964287</v>
      </c>
      <c r="D446" s="6">
        <f t="shared" si="232"/>
        <v>1.4202280540182104</v>
      </c>
      <c r="E446" s="6">
        <f t="shared" si="213"/>
        <v>0.98868599666425938</v>
      </c>
      <c r="F446" s="6">
        <f t="shared" si="214"/>
        <v>0.32162009950832127</v>
      </c>
      <c r="G446" s="6">
        <f t="shared" si="215"/>
        <v>0.58581004975416062</v>
      </c>
      <c r="H446" s="6">
        <f t="shared" si="216"/>
        <v>0.40486635116910685</v>
      </c>
      <c r="I446" s="6">
        <f t="shared" si="217"/>
        <v>0.58679255419242182</v>
      </c>
      <c r="J446" s="6">
        <f t="shared" si="233"/>
        <v>0.71900054417255532</v>
      </c>
      <c r="K446" s="9"/>
      <c r="L446" s="15">
        <f t="shared" si="234"/>
        <v>0.42499999999999999</v>
      </c>
      <c r="M446" s="6">
        <f t="shared" si="239"/>
        <v>0.3687191143343887</v>
      </c>
      <c r="N446" s="15">
        <f t="shared" si="218"/>
        <v>1.8371432838353454</v>
      </c>
      <c r="O446" s="15">
        <f t="shared" si="219"/>
        <v>1.8927340916836726</v>
      </c>
      <c r="P446" s="15">
        <f t="shared" si="235"/>
        <v>1.8371432838353454</v>
      </c>
      <c r="Q446" s="15">
        <f t="shared" si="236"/>
        <v>0.42499999999999999</v>
      </c>
      <c r="S446" s="28">
        <f t="shared" si="237"/>
        <v>0.42499999999999999</v>
      </c>
      <c r="T446" s="19">
        <f t="shared" si="220"/>
        <v>1.8927340916836726</v>
      </c>
      <c r="U446" s="19">
        <f t="shared" si="221"/>
        <v>2.6767302224249709</v>
      </c>
      <c r="V446" s="19">
        <f t="shared" si="222"/>
        <v>3.7854681833673451</v>
      </c>
      <c r="W446" s="19">
        <f t="shared" si="223"/>
        <v>4.6362327433951913</v>
      </c>
      <c r="X446" s="19">
        <f t="shared" si="224"/>
        <v>5.3534604448499419</v>
      </c>
      <c r="Y446" s="19">
        <f t="shared" si="225"/>
        <v>5.9853507347703658</v>
      </c>
      <c r="Z446" s="19">
        <f t="shared" si="226"/>
        <v>6.5566232240277005</v>
      </c>
      <c r="AA446" s="19">
        <f t="shared" si="227"/>
        <v>7.0819624953470797</v>
      </c>
      <c r="AB446" s="19">
        <f t="shared" si="228"/>
        <v>7.5709363667346903</v>
      </c>
      <c r="AC446" s="19">
        <f t="shared" si="229"/>
        <v>8.0301906672749137</v>
      </c>
      <c r="AD446" s="19">
        <f t="shared" si="230"/>
        <v>8.4645641846720192</v>
      </c>
      <c r="AE446" s="19">
        <f t="shared" si="243"/>
        <v>1.8371432838353454</v>
      </c>
      <c r="AF446" s="19">
        <f t="shared" si="243"/>
        <v>2.5981129480225902</v>
      </c>
      <c r="AG446" s="19">
        <f t="shared" si="243"/>
        <v>3.6742865676706908</v>
      </c>
      <c r="AH446" s="19">
        <f t="shared" si="243"/>
        <v>4.5000636297776841</v>
      </c>
      <c r="AI446" s="19">
        <f t="shared" si="243"/>
        <v>5.1962258960451804</v>
      </c>
      <c r="AJ446" s="19">
        <f t="shared" si="243"/>
        <v>5.8095571650008884</v>
      </c>
      <c r="AK446" s="19">
        <f t="shared" si="243"/>
        <v>6.364051016773498</v>
      </c>
      <c r="AL446" s="19">
        <f t="shared" si="243"/>
        <v>6.8739607385246559</v>
      </c>
      <c r="AM446" s="19">
        <f t="shared" si="243"/>
        <v>7.3485731353413817</v>
      </c>
      <c r="AN446" s="19">
        <f t="shared" si="243"/>
        <v>7.794338844067771</v>
      </c>
      <c r="AO446" s="19">
        <f t="shared" si="243"/>
        <v>8.2159545341260447</v>
      </c>
      <c r="AP446" s="43">
        <f t="shared" si="231"/>
        <v>0.42499999999999999</v>
      </c>
    </row>
    <row r="447" spans="1:42" x14ac:dyDescent="0.25">
      <c r="A447" s="15">
        <v>0.42599999999999999</v>
      </c>
      <c r="B447" s="6">
        <f t="shared" si="238"/>
        <v>2.8445012640487763</v>
      </c>
      <c r="C447" s="6">
        <f t="shared" si="212"/>
        <v>0.31897012565317018</v>
      </c>
      <c r="D447" s="6">
        <f t="shared" si="232"/>
        <v>1.4222506320243882</v>
      </c>
      <c r="E447" s="6">
        <f t="shared" si="213"/>
        <v>0.98898736088991546</v>
      </c>
      <c r="F447" s="6">
        <f t="shared" si="214"/>
        <v>0.32252194342115043</v>
      </c>
      <c r="G447" s="6">
        <f t="shared" si="215"/>
        <v>0.58726097171057523</v>
      </c>
      <c r="H447" s="6">
        <f t="shared" si="216"/>
        <v>0.40612537757076006</v>
      </c>
      <c r="I447" s="6">
        <f t="shared" si="217"/>
        <v>0.58828291936895671</v>
      </c>
      <c r="J447" s="6">
        <f t="shared" si="233"/>
        <v>0.72224693349586444</v>
      </c>
      <c r="K447" s="9"/>
      <c r="L447" s="15">
        <f t="shared" si="234"/>
        <v>0.42599999999999999</v>
      </c>
      <c r="M447" s="6">
        <f t="shared" si="239"/>
        <v>0.3691327538651541</v>
      </c>
      <c r="N447" s="15">
        <f t="shared" si="218"/>
        <v>1.8392042431301903</v>
      </c>
      <c r="O447" s="15">
        <f t="shared" si="219"/>
        <v>1.900749915647181</v>
      </c>
      <c r="P447" s="15">
        <f t="shared" si="235"/>
        <v>1.8392042431301903</v>
      </c>
      <c r="Q447" s="15">
        <f t="shared" si="236"/>
        <v>0.42599999999999999</v>
      </c>
      <c r="S447" s="28">
        <f t="shared" si="237"/>
        <v>0.42599999999999999</v>
      </c>
      <c r="T447" s="19">
        <f t="shared" si="220"/>
        <v>1.900749915647181</v>
      </c>
      <c r="U447" s="19">
        <f t="shared" si="221"/>
        <v>2.6880663093877604</v>
      </c>
      <c r="V447" s="19">
        <f t="shared" si="222"/>
        <v>3.801499831294362</v>
      </c>
      <c r="W447" s="19">
        <f t="shared" si="223"/>
        <v>4.6558674219737615</v>
      </c>
      <c r="X447" s="19">
        <f t="shared" si="224"/>
        <v>5.3761326187755207</v>
      </c>
      <c r="Y447" s="19">
        <f t="shared" si="225"/>
        <v>6.0106989958180126</v>
      </c>
      <c r="Z447" s="19">
        <f t="shared" si="226"/>
        <v>6.5843908527663517</v>
      </c>
      <c r="AA447" s="19">
        <f t="shared" si="227"/>
        <v>7.1119549622912226</v>
      </c>
      <c r="AB447" s="19">
        <f t="shared" si="228"/>
        <v>7.602999662588724</v>
      </c>
      <c r="AC447" s="19">
        <f t="shared" si="229"/>
        <v>8.0641989281632807</v>
      </c>
      <c r="AD447" s="19">
        <f t="shared" si="230"/>
        <v>8.500412039228177</v>
      </c>
      <c r="AE447" s="19">
        <f t="shared" si="243"/>
        <v>1.8392042431301903</v>
      </c>
      <c r="AF447" s="19">
        <f t="shared" si="243"/>
        <v>2.6010275846088589</v>
      </c>
      <c r="AG447" s="19">
        <f t="shared" si="243"/>
        <v>3.6784084862603805</v>
      </c>
      <c r="AH447" s="19">
        <f t="shared" si="243"/>
        <v>4.5051119284306997</v>
      </c>
      <c r="AI447" s="19">
        <f t="shared" si="243"/>
        <v>5.2020551692177177</v>
      </c>
      <c r="AJ447" s="19">
        <f t="shared" si="243"/>
        <v>5.8160744905374937</v>
      </c>
      <c r="AK447" s="19">
        <f t="shared" si="243"/>
        <v>6.3711903891955046</v>
      </c>
      <c r="AL447" s="19">
        <f t="shared" si="243"/>
        <v>6.8816721420940539</v>
      </c>
      <c r="AM447" s="19">
        <f t="shared" si="243"/>
        <v>7.3568169725207611</v>
      </c>
      <c r="AN447" s="19">
        <f t="shared" si="243"/>
        <v>7.8030827538265752</v>
      </c>
      <c r="AO447" s="19">
        <f t="shared" si="243"/>
        <v>8.2251714242903127</v>
      </c>
      <c r="AP447" s="43">
        <f t="shared" si="231"/>
        <v>0.42599999999999999</v>
      </c>
    </row>
    <row r="448" spans="1:42" x14ac:dyDescent="0.25">
      <c r="A448" s="15">
        <v>0.42699999999999999</v>
      </c>
      <c r="B448" s="6">
        <f t="shared" si="238"/>
        <v>2.848545196062704</v>
      </c>
      <c r="C448" s="6">
        <f t="shared" si="212"/>
        <v>0.31995926197304958</v>
      </c>
      <c r="D448" s="6">
        <f t="shared" si="232"/>
        <v>1.424272598031352</v>
      </c>
      <c r="E448" s="6">
        <f t="shared" si="213"/>
        <v>0.98928458999420377</v>
      </c>
      <c r="F448" s="6">
        <f t="shared" si="214"/>
        <v>0.32342489230012594</v>
      </c>
      <c r="G448" s="6">
        <f t="shared" si="215"/>
        <v>0.58871244615006302</v>
      </c>
      <c r="H448" s="6">
        <f t="shared" si="216"/>
        <v>0.40738478504836434</v>
      </c>
      <c r="I448" s="6">
        <f t="shared" si="217"/>
        <v>0.5897741869178964</v>
      </c>
      <c r="J448" s="6">
        <f t="shared" si="233"/>
        <v>0.72550008983727365</v>
      </c>
      <c r="K448" s="9"/>
      <c r="L448" s="15">
        <f t="shared" si="234"/>
        <v>0.42699999999999999</v>
      </c>
      <c r="M448" s="6">
        <f t="shared" si="239"/>
        <v>0.36954532426843811</v>
      </c>
      <c r="N448" s="15">
        <f t="shared" si="218"/>
        <v>1.8412598754964993</v>
      </c>
      <c r="O448" s="15">
        <f t="shared" si="219"/>
        <v>1.908775208800815</v>
      </c>
      <c r="P448" s="15">
        <f t="shared" si="235"/>
        <v>1.8412598754964993</v>
      </c>
      <c r="Q448" s="15">
        <f t="shared" si="236"/>
        <v>0.42699999999999999</v>
      </c>
      <c r="S448" s="28">
        <f t="shared" si="237"/>
        <v>0.42699999999999999</v>
      </c>
      <c r="T448" s="19">
        <f t="shared" si="220"/>
        <v>1.908775208800815</v>
      </c>
      <c r="U448" s="19">
        <f t="shared" si="221"/>
        <v>2.6994157878076495</v>
      </c>
      <c r="V448" s="19">
        <f t="shared" si="222"/>
        <v>3.8175504176016299</v>
      </c>
      <c r="W448" s="19">
        <f t="shared" si="223"/>
        <v>4.6755252952364152</v>
      </c>
      <c r="X448" s="19">
        <f t="shared" si="224"/>
        <v>5.3988315756152989</v>
      </c>
      <c r="Y448" s="19">
        <f t="shared" si="225"/>
        <v>6.0360772010740504</v>
      </c>
      <c r="Z448" s="19">
        <f t="shared" si="226"/>
        <v>6.6121912837418089</v>
      </c>
      <c r="AA448" s="19">
        <f t="shared" si="227"/>
        <v>7.1419828597005424</v>
      </c>
      <c r="AB448" s="19">
        <f t="shared" si="228"/>
        <v>7.6351008352032599</v>
      </c>
      <c r="AC448" s="19">
        <f t="shared" si="229"/>
        <v>8.0982473634229457</v>
      </c>
      <c r="AD448" s="19">
        <f t="shared" si="230"/>
        <v>8.5363022412899543</v>
      </c>
      <c r="AE448" s="19">
        <f t="shared" si="243"/>
        <v>1.8412598754964993</v>
      </c>
      <c r="AF448" s="19">
        <f t="shared" si="243"/>
        <v>2.603934687780546</v>
      </c>
      <c r="AG448" s="19">
        <f t="shared" si="243"/>
        <v>3.6825197509929986</v>
      </c>
      <c r="AH448" s="19">
        <f t="shared" si="243"/>
        <v>4.5101471788269061</v>
      </c>
      <c r="AI448" s="19">
        <f t="shared" si="243"/>
        <v>5.2078693755610921</v>
      </c>
      <c r="AJ448" s="19">
        <f t="shared" si="243"/>
        <v>5.8225749708469907</v>
      </c>
      <c r="AK448" s="19">
        <f t="shared" si="243"/>
        <v>6.3783113085957641</v>
      </c>
      <c r="AL448" s="19">
        <f t="shared" si="243"/>
        <v>6.8893636141219448</v>
      </c>
      <c r="AM448" s="19">
        <f t="shared" si="243"/>
        <v>7.3650395019859971</v>
      </c>
      <c r="AN448" s="19">
        <f t="shared" si="243"/>
        <v>7.8118040633416355</v>
      </c>
      <c r="AO448" s="19">
        <f t="shared" si="243"/>
        <v>8.2343644917059429</v>
      </c>
      <c r="AP448" s="43">
        <f t="shared" si="231"/>
        <v>0.42699999999999999</v>
      </c>
    </row>
    <row r="449" spans="1:42" x14ac:dyDescent="0.25">
      <c r="A449" s="15">
        <v>0.42799999999999999</v>
      </c>
      <c r="B449" s="6">
        <f t="shared" si="238"/>
        <v>2.8525879217067391</v>
      </c>
      <c r="C449" s="6">
        <f t="shared" si="212"/>
        <v>0.32094869345602739</v>
      </c>
      <c r="D449" s="6">
        <f t="shared" si="232"/>
        <v>1.4262939608533696</v>
      </c>
      <c r="E449" s="6">
        <f t="shared" si="213"/>
        <v>0.98957768770319388</v>
      </c>
      <c r="F449" s="6">
        <f t="shared" si="214"/>
        <v>0.32432895107098475</v>
      </c>
      <c r="G449" s="6">
        <f t="shared" si="215"/>
        <v>0.59016447553549234</v>
      </c>
      <c r="H449" s="6">
        <f t="shared" si="216"/>
        <v>0.40864456833929763</v>
      </c>
      <c r="I449" s="6">
        <f t="shared" si="217"/>
        <v>0.59126636155534273</v>
      </c>
      <c r="J449" s="6">
        <f t="shared" si="233"/>
        <v>0.72876001129184798</v>
      </c>
      <c r="K449" s="9"/>
      <c r="L449" s="15">
        <f t="shared" si="234"/>
        <v>0.42799999999999999</v>
      </c>
      <c r="M449" s="6">
        <f t="shared" si="239"/>
        <v>0.36995682685277409</v>
      </c>
      <c r="N449" s="15">
        <f t="shared" si="218"/>
        <v>1.8433101874540403</v>
      </c>
      <c r="O449" s="15">
        <f t="shared" si="219"/>
        <v>1.9168099080040917</v>
      </c>
      <c r="P449" s="15">
        <f t="shared" si="235"/>
        <v>1.8433101874540403</v>
      </c>
      <c r="Q449" s="15">
        <f t="shared" si="236"/>
        <v>0.42799999999999999</v>
      </c>
      <c r="S449" s="28">
        <f t="shared" si="237"/>
        <v>0.42799999999999999</v>
      </c>
      <c r="T449" s="19">
        <f t="shared" si="220"/>
        <v>1.9168099080040917</v>
      </c>
      <c r="U449" s="19">
        <f t="shared" si="221"/>
        <v>2.710778568390511</v>
      </c>
      <c r="V449" s="19">
        <f t="shared" si="222"/>
        <v>3.8336198160081834</v>
      </c>
      <c r="W449" s="19">
        <f t="shared" si="223"/>
        <v>4.6952062085211894</v>
      </c>
      <c r="X449" s="19">
        <f t="shared" si="224"/>
        <v>5.421557136781022</v>
      </c>
      <c r="Y449" s="19">
        <f t="shared" si="225"/>
        <v>6.0614851508707446</v>
      </c>
      <c r="Z449" s="19">
        <f t="shared" si="226"/>
        <v>6.6400242982290258</v>
      </c>
      <c r="AA449" s="19">
        <f t="shared" si="227"/>
        <v>7.1720459513249892</v>
      </c>
      <c r="AB449" s="19">
        <f t="shared" si="228"/>
        <v>7.6672396320163667</v>
      </c>
      <c r="AC449" s="19">
        <f t="shared" si="229"/>
        <v>8.132335705171533</v>
      </c>
      <c r="AD449" s="19">
        <f t="shared" si="230"/>
        <v>8.5722345084845362</v>
      </c>
      <c r="AE449" s="19">
        <f t="shared" si="243"/>
        <v>1.8433101874540403</v>
      </c>
      <c r="AF449" s="19">
        <f t="shared" si="243"/>
        <v>2.6068342667579958</v>
      </c>
      <c r="AG449" s="19">
        <f t="shared" si="243"/>
        <v>3.6866203749080806</v>
      </c>
      <c r="AH449" s="19">
        <f t="shared" si="243"/>
        <v>4.5151693969364084</v>
      </c>
      <c r="AI449" s="19">
        <f t="shared" si="243"/>
        <v>5.2136685335159916</v>
      </c>
      <c r="AJ449" s="19">
        <f t="shared" si="243"/>
        <v>5.8290586265466979</v>
      </c>
      <c r="AK449" s="19">
        <f t="shared" si="243"/>
        <v>6.3854137975594183</v>
      </c>
      <c r="AL449" s="19">
        <f t="shared" si="243"/>
        <v>6.8970351790030691</v>
      </c>
      <c r="AM449" s="19">
        <f t="shared" si="243"/>
        <v>7.3732407498161612</v>
      </c>
      <c r="AN449" s="19">
        <f t="shared" si="243"/>
        <v>7.8205028002739869</v>
      </c>
      <c r="AO449" s="19">
        <f t="shared" si="243"/>
        <v>8.2435337655302288</v>
      </c>
      <c r="AP449" s="43">
        <f t="shared" si="231"/>
        <v>0.42799999999999999</v>
      </c>
    </row>
    <row r="450" spans="1:42" x14ac:dyDescent="0.25">
      <c r="A450" s="15">
        <v>0.42899999999999999</v>
      </c>
      <c r="B450" s="6">
        <f t="shared" si="238"/>
        <v>2.8566294585634306</v>
      </c>
      <c r="C450" s="6">
        <f t="shared" si="212"/>
        <v>0.32193841597254808</v>
      </c>
      <c r="D450" s="6">
        <f t="shared" si="232"/>
        <v>1.4283147292817153</v>
      </c>
      <c r="E450" s="6">
        <f t="shared" si="213"/>
        <v>0.9898666576867815</v>
      </c>
      <c r="F450" s="6">
        <f t="shared" si="214"/>
        <v>0.32523412468997154</v>
      </c>
      <c r="G450" s="6">
        <f t="shared" si="215"/>
        <v>0.59161706234498579</v>
      </c>
      <c r="H450" s="6">
        <f t="shared" si="216"/>
        <v>0.40990472218564655</v>
      </c>
      <c r="I450" s="6">
        <f t="shared" si="217"/>
        <v>0.59275944802207292</v>
      </c>
      <c r="J450" s="6">
        <f t="shared" si="233"/>
        <v>0.73202669598627401</v>
      </c>
      <c r="K450" s="9"/>
      <c r="L450" s="15">
        <f t="shared" si="234"/>
        <v>0.42899999999999999</v>
      </c>
      <c r="M450" s="6">
        <f t="shared" si="239"/>
        <v>0.37036726291493627</v>
      </c>
      <c r="N450" s="15">
        <f t="shared" si="218"/>
        <v>1.8453551854639922</v>
      </c>
      <c r="O450" s="15">
        <f t="shared" si="219"/>
        <v>1.9248539500206172</v>
      </c>
      <c r="P450" s="15">
        <f t="shared" si="235"/>
        <v>1.8453551854639922</v>
      </c>
      <c r="Q450" s="15">
        <f t="shared" si="236"/>
        <v>0.42899999999999999</v>
      </c>
      <c r="S450" s="28">
        <f t="shared" si="237"/>
        <v>0.42899999999999999</v>
      </c>
      <c r="T450" s="19">
        <f t="shared" si="220"/>
        <v>1.9248539500206172</v>
      </c>
      <c r="U450" s="19">
        <f t="shared" si="221"/>
        <v>2.7221545617065805</v>
      </c>
      <c r="V450" s="19">
        <f t="shared" si="222"/>
        <v>3.8497079000412344</v>
      </c>
      <c r="W450" s="19">
        <f t="shared" si="223"/>
        <v>4.714910006931186</v>
      </c>
      <c r="X450" s="19">
        <f t="shared" si="224"/>
        <v>5.4443091234131611</v>
      </c>
      <c r="Y450" s="19">
        <f t="shared" si="225"/>
        <v>6.0869226452370588</v>
      </c>
      <c r="Z450" s="19">
        <f t="shared" si="226"/>
        <v>6.6678896771707068</v>
      </c>
      <c r="AA450" s="19">
        <f t="shared" si="227"/>
        <v>7.2021440005556423</v>
      </c>
      <c r="AB450" s="19">
        <f t="shared" si="228"/>
        <v>7.6994158000824688</v>
      </c>
      <c r="AC450" s="19">
        <f t="shared" si="229"/>
        <v>8.1664636851197407</v>
      </c>
      <c r="AD450" s="19">
        <f t="shared" si="230"/>
        <v>8.6082085580101655</v>
      </c>
      <c r="AE450" s="19">
        <f t="shared" si="243"/>
        <v>1.8453551854639922</v>
      </c>
      <c r="AF450" s="19">
        <f t="shared" si="243"/>
        <v>2.6097263306786957</v>
      </c>
      <c r="AG450" s="19">
        <f t="shared" si="243"/>
        <v>3.6907103709279845</v>
      </c>
      <c r="AH450" s="19">
        <f t="shared" si="243"/>
        <v>4.5201785985857983</v>
      </c>
      <c r="AI450" s="19">
        <f t="shared" si="243"/>
        <v>5.2194526613573915</v>
      </c>
      <c r="AJ450" s="19">
        <f t="shared" si="243"/>
        <v>5.8355254780686581</v>
      </c>
      <c r="AK450" s="19">
        <f t="shared" si="243"/>
        <v>6.3924978784686459</v>
      </c>
      <c r="AL450" s="19">
        <f t="shared" si="243"/>
        <v>6.9046868609129435</v>
      </c>
      <c r="AM450" s="19">
        <f t="shared" si="243"/>
        <v>7.381420741855969</v>
      </c>
      <c r="AN450" s="19">
        <f t="shared" si="243"/>
        <v>7.8291789920360868</v>
      </c>
      <c r="AO450" s="19">
        <f t="shared" si="243"/>
        <v>8.252679274658437</v>
      </c>
      <c r="AP450" s="43">
        <f t="shared" si="231"/>
        <v>0.42899999999999999</v>
      </c>
    </row>
    <row r="451" spans="1:42" x14ac:dyDescent="0.25">
      <c r="A451" s="15">
        <v>0.43</v>
      </c>
      <c r="B451" s="6">
        <f t="shared" si="238"/>
        <v>2.8606698241700816</v>
      </c>
      <c r="C451" s="6">
        <f t="shared" si="212"/>
        <v>0.3229284253966978</v>
      </c>
      <c r="D451" s="6">
        <f t="shared" si="232"/>
        <v>1.4303349120850408</v>
      </c>
      <c r="E451" s="6">
        <f t="shared" si="213"/>
        <v>0.99015150355892512</v>
      </c>
      <c r="F451" s="6">
        <f t="shared" si="214"/>
        <v>0.32614041814408046</v>
      </c>
      <c r="G451" s="6">
        <f t="shared" si="215"/>
        <v>0.59307020907204022</v>
      </c>
      <c r="H451" s="6">
        <f t="shared" si="216"/>
        <v>0.41116524133413446</v>
      </c>
      <c r="I451" s="6">
        <f t="shared" si="217"/>
        <v>0.59425345108368843</v>
      </c>
      <c r="J451" s="6">
        <f t="shared" si="233"/>
        <v>0.73530014207914873</v>
      </c>
      <c r="K451" s="9"/>
      <c r="L451" s="15">
        <f t="shared" si="234"/>
        <v>0.43</v>
      </c>
      <c r="M451" s="6">
        <f t="shared" si="239"/>
        <v>0.37077663374000314</v>
      </c>
      <c r="N451" s="15">
        <f t="shared" si="218"/>
        <v>1.8473948759292598</v>
      </c>
      <c r="O451" s="15">
        <f t="shared" si="219"/>
        <v>1.9329072715180347</v>
      </c>
      <c r="P451" s="15">
        <f t="shared" si="235"/>
        <v>1.8473948759292598</v>
      </c>
      <c r="Q451" s="15">
        <f t="shared" si="236"/>
        <v>0.43</v>
      </c>
      <c r="S451" s="28">
        <f t="shared" si="237"/>
        <v>0.43</v>
      </c>
      <c r="T451" s="19">
        <f t="shared" si="220"/>
        <v>1.9329072715180347</v>
      </c>
      <c r="U451" s="19">
        <f t="shared" si="221"/>
        <v>2.7335436781903786</v>
      </c>
      <c r="V451" s="19">
        <f t="shared" si="222"/>
        <v>3.8658145430360693</v>
      </c>
      <c r="W451" s="19">
        <f t="shared" si="223"/>
        <v>4.7346365353344453</v>
      </c>
      <c r="X451" s="19">
        <f t="shared" si="224"/>
        <v>5.4670873563807572</v>
      </c>
      <c r="Y451" s="19">
        <f t="shared" si="225"/>
        <v>6.1123894838984958</v>
      </c>
      <c r="Z451" s="19">
        <f t="shared" si="226"/>
        <v>6.6957872011771347</v>
      </c>
      <c r="AA451" s="19">
        <f t="shared" si="227"/>
        <v>7.2322767704245194</v>
      </c>
      <c r="AB451" s="19">
        <f t="shared" si="228"/>
        <v>7.7316290860721386</v>
      </c>
      <c r="AC451" s="19">
        <f t="shared" si="229"/>
        <v>8.2006310345711366</v>
      </c>
      <c r="AD451" s="19">
        <f t="shared" si="230"/>
        <v>8.6442241066359351</v>
      </c>
      <c r="AE451" s="19">
        <f t="shared" si="243"/>
        <v>1.8473948759292598</v>
      </c>
      <c r="AF451" s="19">
        <f t="shared" si="243"/>
        <v>2.6126108885977199</v>
      </c>
      <c r="AG451" s="19">
        <f t="shared" si="243"/>
        <v>3.6947897518585195</v>
      </c>
      <c r="AH451" s="19">
        <f t="shared" si="243"/>
        <v>4.5251747994589238</v>
      </c>
      <c r="AI451" s="19">
        <f t="shared" si="243"/>
        <v>5.2252217771954399</v>
      </c>
      <c r="AJ451" s="19">
        <f t="shared" si="243"/>
        <v>5.8419755456606319</v>
      </c>
      <c r="AK451" s="19">
        <f t="shared" si="243"/>
        <v>6.3995635735037606</v>
      </c>
      <c r="AL451" s="19">
        <f t="shared" si="243"/>
        <v>6.912318683809044</v>
      </c>
      <c r="AM451" s="19">
        <f t="shared" si="243"/>
        <v>7.3895795037170391</v>
      </c>
      <c r="AN451" s="19">
        <f t="shared" si="243"/>
        <v>7.8378326657931607</v>
      </c>
      <c r="AO451" s="19">
        <f t="shared" si="243"/>
        <v>8.2618010477252284</v>
      </c>
      <c r="AP451" s="43">
        <f t="shared" si="231"/>
        <v>0.43</v>
      </c>
    </row>
    <row r="452" spans="1:42" x14ac:dyDescent="0.25">
      <c r="A452" s="15">
        <v>0.43099999999999999</v>
      </c>
      <c r="B452" s="6">
        <f t="shared" si="238"/>
        <v>2.8647090360194847</v>
      </c>
      <c r="C452" s="6">
        <f t="shared" si="212"/>
        <v>0.32391871760614882</v>
      </c>
      <c r="D452" s="6">
        <f t="shared" si="232"/>
        <v>1.4323545180097423</v>
      </c>
      <c r="E452" s="6">
        <f t="shared" si="213"/>
        <v>0.9904322288778773</v>
      </c>
      <c r="F452" s="6">
        <f t="shared" si="214"/>
        <v>0.32704783645130026</v>
      </c>
      <c r="G452" s="6">
        <f t="shared" si="215"/>
        <v>0.59452391822565009</v>
      </c>
      <c r="H452" s="6">
        <f t="shared" si="216"/>
        <v>0.41242612053605066</v>
      </c>
      <c r="I452" s="6">
        <f t="shared" si="217"/>
        <v>0.59574837553076954</v>
      </c>
      <c r="J452" s="6">
        <f t="shared" si="233"/>
        <v>0.7385803477612739</v>
      </c>
      <c r="K452" s="9"/>
      <c r="L452" s="15">
        <f t="shared" si="234"/>
        <v>0.43099999999999999</v>
      </c>
      <c r="M452" s="6">
        <f t="shared" si="239"/>
        <v>0.37118494060142043</v>
      </c>
      <c r="N452" s="15">
        <f t="shared" si="218"/>
        <v>1.8494292651947872</v>
      </c>
      <c r="O452" s="15">
        <f t="shared" si="219"/>
        <v>1.9409698090679754</v>
      </c>
      <c r="P452" s="15">
        <f t="shared" si="235"/>
        <v>1.8494292651947872</v>
      </c>
      <c r="Q452" s="15">
        <f t="shared" si="236"/>
        <v>0.43099999999999999</v>
      </c>
      <c r="S452" s="28">
        <f t="shared" si="237"/>
        <v>0.43099999999999999</v>
      </c>
      <c r="T452" s="19">
        <f t="shared" si="220"/>
        <v>1.9409698090679754</v>
      </c>
      <c r="U452" s="19">
        <f t="shared" si="221"/>
        <v>2.7449458281406476</v>
      </c>
      <c r="V452" s="19">
        <f t="shared" si="222"/>
        <v>3.8819396181359509</v>
      </c>
      <c r="W452" s="19">
        <f t="shared" si="223"/>
        <v>4.7543856383638294</v>
      </c>
      <c r="X452" s="19">
        <f t="shared" si="224"/>
        <v>5.4898916562812952</v>
      </c>
      <c r="Y452" s="19">
        <f t="shared" si="225"/>
        <v>6.137885466276944</v>
      </c>
      <c r="Z452" s="19">
        <f t="shared" si="226"/>
        <v>6.7237166505259935</v>
      </c>
      <c r="AA452" s="19">
        <f t="shared" si="227"/>
        <v>7.262444023604397</v>
      </c>
      <c r="AB452" s="19">
        <f t="shared" si="228"/>
        <v>7.7638792362719018</v>
      </c>
      <c r="AC452" s="19">
        <f t="shared" si="229"/>
        <v>8.2348374844219414</v>
      </c>
      <c r="AD452" s="19">
        <f t="shared" si="230"/>
        <v>8.6802808707015622</v>
      </c>
      <c r="AE452" s="19">
        <f t="shared" ref="AE452:AO461" si="244">$M452*AE$21^0.5/RMannings_n*(Diameter/1000)^(2/3)</f>
        <v>1.8494292651947872</v>
      </c>
      <c r="AF452" s="19">
        <f t="shared" si="244"/>
        <v>2.6154879494881755</v>
      </c>
      <c r="AG452" s="19">
        <f t="shared" si="244"/>
        <v>3.6988585303895745</v>
      </c>
      <c r="AH452" s="19">
        <f t="shared" si="244"/>
        <v>4.530158015097661</v>
      </c>
      <c r="AI452" s="19">
        <f t="shared" si="244"/>
        <v>5.2309758989763511</v>
      </c>
      <c r="AJ452" s="19">
        <f t="shared" si="244"/>
        <v>5.8484088493870967</v>
      </c>
      <c r="AK452" s="19">
        <f t="shared" si="244"/>
        <v>6.4066109046442925</v>
      </c>
      <c r="AL452" s="19">
        <f t="shared" si="244"/>
        <v>6.9199306714319784</v>
      </c>
      <c r="AM452" s="19">
        <f t="shared" si="244"/>
        <v>7.3977170607791489</v>
      </c>
      <c r="AN452" s="19">
        <f t="shared" si="244"/>
        <v>7.8464638484645253</v>
      </c>
      <c r="AO452" s="19">
        <f t="shared" si="244"/>
        <v>8.2708991131060596</v>
      </c>
      <c r="AP452" s="43">
        <f t="shared" si="231"/>
        <v>0.43099999999999999</v>
      </c>
    </row>
    <row r="453" spans="1:42" x14ac:dyDescent="0.25">
      <c r="A453" s="15">
        <v>0.432</v>
      </c>
      <c r="B453" s="6">
        <f t="shared" si="238"/>
        <v>2.8687471115606571</v>
      </c>
      <c r="C453" s="6">
        <f t="shared" si="212"/>
        <v>0.32490928848210404</v>
      </c>
      <c r="D453" s="6">
        <f t="shared" si="232"/>
        <v>1.4343735557803285</v>
      </c>
      <c r="E453" s="6">
        <f t="shared" si="213"/>
        <v>0.99070883714641411</v>
      </c>
      <c r="F453" s="6">
        <f t="shared" si="214"/>
        <v>0.32795638466086136</v>
      </c>
      <c r="G453" s="6">
        <f t="shared" si="215"/>
        <v>0.5959781923304307</v>
      </c>
      <c r="H453" s="6">
        <f t="shared" si="216"/>
        <v>0.41368735454717981</v>
      </c>
      <c r="I453" s="6">
        <f t="shared" si="217"/>
        <v>0.59724422617902873</v>
      </c>
      <c r="J453" s="6">
        <f t="shared" si="233"/>
        <v>0.74186731125595196</v>
      </c>
      <c r="K453" s="9"/>
      <c r="L453" s="15">
        <f t="shared" si="234"/>
        <v>0.432</v>
      </c>
      <c r="M453" s="6">
        <f t="shared" si="239"/>
        <v>0.37159218476106254</v>
      </c>
      <c r="N453" s="15">
        <f t="shared" si="218"/>
        <v>1.8514583595478646</v>
      </c>
      <c r="O453" s="15">
        <f t="shared" si="219"/>
        <v>1.9490414991460063</v>
      </c>
      <c r="P453" s="15">
        <f t="shared" si="235"/>
        <v>1.8514583595478646</v>
      </c>
      <c r="Q453" s="15">
        <f t="shared" si="236"/>
        <v>0.432</v>
      </c>
      <c r="S453" s="28">
        <f t="shared" si="237"/>
        <v>0.432</v>
      </c>
      <c r="T453" s="19">
        <f t="shared" si="220"/>
        <v>1.9490414991460063</v>
      </c>
      <c r="U453" s="19">
        <f t="shared" si="221"/>
        <v>2.7563609217202716</v>
      </c>
      <c r="V453" s="19">
        <f t="shared" si="222"/>
        <v>3.8980829982920127</v>
      </c>
      <c r="W453" s="19">
        <f t="shared" si="223"/>
        <v>4.7741571604168911</v>
      </c>
      <c r="X453" s="19">
        <f t="shared" si="224"/>
        <v>5.5127218434405432</v>
      </c>
      <c r="Y453" s="19">
        <f t="shared" si="225"/>
        <v>6.163410391490503</v>
      </c>
      <c r="Z453" s="19">
        <f t="shared" si="226"/>
        <v>6.7516778051621911</v>
      </c>
      <c r="AA453" s="19">
        <f t="shared" si="227"/>
        <v>7.2926455224086126</v>
      </c>
      <c r="AB453" s="19">
        <f t="shared" si="228"/>
        <v>7.7961659965840253</v>
      </c>
      <c r="AC453" s="19">
        <f t="shared" si="229"/>
        <v>8.2690827651608139</v>
      </c>
      <c r="AD453" s="19">
        <f t="shared" si="230"/>
        <v>8.7163785661171378</v>
      </c>
      <c r="AE453" s="19">
        <f t="shared" si="244"/>
        <v>1.8514583595478646</v>
      </c>
      <c r="AF453" s="19">
        <f t="shared" si="244"/>
        <v>2.6183575222416322</v>
      </c>
      <c r="AG453" s="19">
        <f t="shared" si="244"/>
        <v>3.7029167190957293</v>
      </c>
      <c r="AH453" s="19">
        <f t="shared" si="244"/>
        <v>4.5351282609026633</v>
      </c>
      <c r="AI453" s="19">
        <f t="shared" si="244"/>
        <v>5.2367150444832644</v>
      </c>
      <c r="AJ453" s="19">
        <f t="shared" si="244"/>
        <v>5.854825409130207</v>
      </c>
      <c r="AK453" s="19">
        <f t="shared" si="244"/>
        <v>6.4136398936700552</v>
      </c>
      <c r="AL453" s="19">
        <f t="shared" si="244"/>
        <v>6.9275228473066326</v>
      </c>
      <c r="AM453" s="19">
        <f t="shared" si="244"/>
        <v>7.4058334381914586</v>
      </c>
      <c r="AN453" s="19">
        <f t="shared" si="244"/>
        <v>7.8550725667248971</v>
      </c>
      <c r="AO453" s="19">
        <f t="shared" si="244"/>
        <v>8.2799734989185438</v>
      </c>
      <c r="AP453" s="43">
        <f t="shared" si="231"/>
        <v>0.432</v>
      </c>
    </row>
    <row r="454" spans="1:42" x14ac:dyDescent="0.25">
      <c r="A454" s="15">
        <v>0.433</v>
      </c>
      <c r="B454" s="6">
        <f t="shared" si="238"/>
        <v>2.8727840681995622</v>
      </c>
      <c r="C454" s="6">
        <f t="shared" si="212"/>
        <v>0.32590013390924133</v>
      </c>
      <c r="D454" s="6">
        <f t="shared" si="232"/>
        <v>1.4363920340997811</v>
      </c>
      <c r="E454" s="6">
        <f t="shared" si="213"/>
        <v>0.99098133181205794</v>
      </c>
      <c r="F454" s="6">
        <f t="shared" si="214"/>
        <v>0.32886606785348516</v>
      </c>
      <c r="G454" s="6">
        <f t="shared" si="215"/>
        <v>0.59743303392674263</v>
      </c>
      <c r="H454" s="6">
        <f t="shared" si="216"/>
        <v>0.41494893812773098</v>
      </c>
      <c r="I454" s="6">
        <f t="shared" si="217"/>
        <v>0.59874100786946693</v>
      </c>
      <c r="J454" s="6">
        <f t="shared" si="233"/>
        <v>0.74516103081928442</v>
      </c>
      <c r="K454" s="9"/>
      <c r="L454" s="15">
        <f t="shared" si="234"/>
        <v>0.433</v>
      </c>
      <c r="M454" s="6">
        <f t="shared" si="239"/>
        <v>0.37199836746929432</v>
      </c>
      <c r="N454" s="15">
        <f t="shared" si="218"/>
        <v>1.8534821652184363</v>
      </c>
      <c r="O454" s="15">
        <f t="shared" si="219"/>
        <v>1.957122278131576</v>
      </c>
      <c r="P454" s="15">
        <f t="shared" si="235"/>
        <v>1.8534821652184363</v>
      </c>
      <c r="Q454" s="15">
        <f t="shared" si="236"/>
        <v>0.433</v>
      </c>
      <c r="S454" s="28">
        <f t="shared" si="237"/>
        <v>0.433</v>
      </c>
      <c r="T454" s="19">
        <f t="shared" si="220"/>
        <v>1.957122278131576</v>
      </c>
      <c r="U454" s="19">
        <f t="shared" si="221"/>
        <v>2.7677888689562038</v>
      </c>
      <c r="V454" s="19">
        <f t="shared" si="222"/>
        <v>3.914244556263152</v>
      </c>
      <c r="W454" s="19">
        <f t="shared" si="223"/>
        <v>4.7939509456557419</v>
      </c>
      <c r="X454" s="19">
        <f t="shared" si="224"/>
        <v>5.5355777379124076</v>
      </c>
      <c r="Y454" s="19">
        <f t="shared" si="225"/>
        <v>6.1889640583533279</v>
      </c>
      <c r="Z454" s="19">
        <f t="shared" si="226"/>
        <v>6.7796704446976754</v>
      </c>
      <c r="AA454" s="19">
        <f t="shared" si="227"/>
        <v>7.3228810287908548</v>
      </c>
      <c r="AB454" s="19">
        <f t="shared" si="228"/>
        <v>7.8284891125263041</v>
      </c>
      <c r="AC454" s="19">
        <f t="shared" si="229"/>
        <v>8.3033666068686109</v>
      </c>
      <c r="AD454" s="19">
        <f t="shared" si="230"/>
        <v>8.7525169083629066</v>
      </c>
      <c r="AE454" s="19">
        <f t="shared" si="244"/>
        <v>1.8534821652184363</v>
      </c>
      <c r="AF454" s="19">
        <f t="shared" si="244"/>
        <v>2.6212196156685628</v>
      </c>
      <c r="AG454" s="19">
        <f t="shared" si="244"/>
        <v>3.7069643304368727</v>
      </c>
      <c r="AH454" s="19">
        <f t="shared" si="244"/>
        <v>4.5400855521341157</v>
      </c>
      <c r="AI454" s="19">
        <f t="shared" si="244"/>
        <v>5.2424392313371255</v>
      </c>
      <c r="AJ454" s="19">
        <f t="shared" si="244"/>
        <v>5.861225244590778</v>
      </c>
      <c r="AK454" s="19">
        <f t="shared" si="244"/>
        <v>6.4206505621622085</v>
      </c>
      <c r="AL454" s="19">
        <f t="shared" si="244"/>
        <v>6.9350952347433212</v>
      </c>
      <c r="AM454" s="19">
        <f t="shared" si="244"/>
        <v>7.4139286608737454</v>
      </c>
      <c r="AN454" s="19">
        <f t="shared" si="244"/>
        <v>7.863658847005687</v>
      </c>
      <c r="AO454" s="19">
        <f t="shared" si="244"/>
        <v>8.2890242330238397</v>
      </c>
      <c r="AP454" s="43">
        <f t="shared" si="231"/>
        <v>0.433</v>
      </c>
    </row>
    <row r="455" spans="1:42" x14ac:dyDescent="0.25">
      <c r="A455" s="15">
        <v>0.434</v>
      </c>
      <c r="B455" s="6">
        <f t="shared" si="238"/>
        <v>2.8768199232998359</v>
      </c>
      <c r="C455" s="6">
        <f t="shared" si="212"/>
        <v>0.32689124977565864</v>
      </c>
      <c r="D455" s="6">
        <f t="shared" si="232"/>
        <v>1.438409961649918</v>
      </c>
      <c r="E455" s="6">
        <f t="shared" si="213"/>
        <v>0.99124971626729863</v>
      </c>
      <c r="F455" s="6">
        <f t="shared" si="214"/>
        <v>0.32977689114163611</v>
      </c>
      <c r="G455" s="6">
        <f t="shared" si="215"/>
        <v>0.59888844557081811</v>
      </c>
      <c r="H455" s="6">
        <f t="shared" si="216"/>
        <v>0.41621086604226798</v>
      </c>
      <c r="I455" s="6">
        <f t="shared" si="217"/>
        <v>0.60023872546853063</v>
      </c>
      <c r="J455" s="6">
        <f t="shared" si="233"/>
        <v>0.74846150474047479</v>
      </c>
      <c r="K455" s="9"/>
      <c r="L455" s="15">
        <f t="shared" si="234"/>
        <v>0.434</v>
      </c>
      <c r="M455" s="6">
        <f t="shared" si="239"/>
        <v>0.3724034899650307</v>
      </c>
      <c r="N455" s="15">
        <f t="shared" si="218"/>
        <v>1.8555006883793965</v>
      </c>
      <c r="O455" s="15">
        <f t="shared" si="219"/>
        <v>1.9652120823079524</v>
      </c>
      <c r="P455" s="15">
        <f t="shared" si="235"/>
        <v>1.8555006883793965</v>
      </c>
      <c r="Q455" s="15">
        <f t="shared" si="236"/>
        <v>0.434</v>
      </c>
      <c r="S455" s="28">
        <f t="shared" si="237"/>
        <v>0.434</v>
      </c>
      <c r="T455" s="19">
        <f t="shared" si="220"/>
        <v>1.9652120823079524</v>
      </c>
      <c r="U455" s="19">
        <f t="shared" si="221"/>
        <v>2.7792295797393773</v>
      </c>
      <c r="V455" s="19">
        <f t="shared" si="222"/>
        <v>3.9304241646159048</v>
      </c>
      <c r="W455" s="19">
        <f t="shared" si="223"/>
        <v>4.8137668380068988</v>
      </c>
      <c r="X455" s="19">
        <f t="shared" si="224"/>
        <v>5.5584591594787547</v>
      </c>
      <c r="Y455" s="19">
        <f t="shared" si="225"/>
        <v>6.2145462653754198</v>
      </c>
      <c r="Z455" s="19">
        <f t="shared" si="226"/>
        <v>6.8076943484112062</v>
      </c>
      <c r="AA455" s="19">
        <f t="shared" si="227"/>
        <v>7.3531503043449487</v>
      </c>
      <c r="AB455" s="19">
        <f t="shared" si="228"/>
        <v>7.8608483292318097</v>
      </c>
      <c r="AC455" s="19">
        <f t="shared" si="229"/>
        <v>8.3376887392181303</v>
      </c>
      <c r="AD455" s="19">
        <f t="shared" si="230"/>
        <v>8.7886956124889863</v>
      </c>
      <c r="AE455" s="19">
        <f t="shared" si="244"/>
        <v>1.8555006883793965</v>
      </c>
      <c r="AF455" s="19">
        <f t="shared" si="244"/>
        <v>2.6240742384987565</v>
      </c>
      <c r="AG455" s="19">
        <f t="shared" si="244"/>
        <v>3.711001376758793</v>
      </c>
      <c r="AH455" s="19">
        <f t="shared" si="244"/>
        <v>4.5450299039124573</v>
      </c>
      <c r="AI455" s="19">
        <f t="shared" si="244"/>
        <v>5.2481484769975131</v>
      </c>
      <c r="AJ455" s="19">
        <f t="shared" si="244"/>
        <v>5.8676083752892154</v>
      </c>
      <c r="AK455" s="19">
        <f t="shared" si="244"/>
        <v>6.4276429315042822</v>
      </c>
      <c r="AL455" s="19">
        <f t="shared" si="244"/>
        <v>6.9426478568389021</v>
      </c>
      <c r="AM455" s="19">
        <f t="shared" si="244"/>
        <v>7.4220027535175861</v>
      </c>
      <c r="AN455" s="19">
        <f t="shared" si="244"/>
        <v>7.8722227154962683</v>
      </c>
      <c r="AO455" s="19">
        <f t="shared" si="244"/>
        <v>8.2980513430279697</v>
      </c>
      <c r="AP455" s="43">
        <f t="shared" si="231"/>
        <v>0.434</v>
      </c>
    </row>
    <row r="456" spans="1:42" x14ac:dyDescent="0.25">
      <c r="A456" s="15">
        <v>0.435</v>
      </c>
      <c r="B456" s="6">
        <f t="shared" si="238"/>
        <v>2.880854694183502</v>
      </c>
      <c r="C456" s="6">
        <f t="shared" si="212"/>
        <v>0.32788263197281897</v>
      </c>
      <c r="D456" s="6">
        <f t="shared" si="232"/>
        <v>1.440427347091751</v>
      </c>
      <c r="E456" s="6">
        <f t="shared" si="213"/>
        <v>0.99151399384980943</v>
      </c>
      <c r="F456" s="6">
        <f t="shared" si="214"/>
        <v>0.33068885966977618</v>
      </c>
      <c r="G456" s="6">
        <f t="shared" si="215"/>
        <v>0.60034442983488812</v>
      </c>
      <c r="H456" s="6">
        <f t="shared" si="216"/>
        <v>0.41747313305963896</v>
      </c>
      <c r="I456" s="6">
        <f t="shared" si="217"/>
        <v>0.60173738386827091</v>
      </c>
      <c r="J456" s="6">
        <f t="shared" si="233"/>
        <v>0.75176873134213318</v>
      </c>
      <c r="K456" s="9"/>
      <c r="L456" s="15">
        <f t="shared" si="234"/>
        <v>0.435</v>
      </c>
      <c r="M456" s="6">
        <f t="shared" si="239"/>
        <v>0.37280755347579675</v>
      </c>
      <c r="N456" s="15">
        <f t="shared" si="218"/>
        <v>1.8575139351468899</v>
      </c>
      <c r="O456" s="15">
        <f t="shared" si="219"/>
        <v>1.9733108478621677</v>
      </c>
      <c r="P456" s="15">
        <f t="shared" si="235"/>
        <v>1.8575139351468899</v>
      </c>
      <c r="Q456" s="15">
        <f t="shared" si="236"/>
        <v>0.435</v>
      </c>
      <c r="S456" s="28">
        <f t="shared" si="237"/>
        <v>0.435</v>
      </c>
      <c r="T456" s="19">
        <f t="shared" si="220"/>
        <v>1.9733108478621677</v>
      </c>
      <c r="U456" s="19">
        <f t="shared" si="221"/>
        <v>2.7906829638246289</v>
      </c>
      <c r="V456" s="19">
        <f t="shared" si="222"/>
        <v>3.9466216957243354</v>
      </c>
      <c r="W456" s="19">
        <f t="shared" si="223"/>
        <v>4.8336046811611553</v>
      </c>
      <c r="X456" s="19">
        <f t="shared" si="224"/>
        <v>5.5813659276492578</v>
      </c>
      <c r="Y456" s="19">
        <f t="shared" si="225"/>
        <v>6.2401568107624561</v>
      </c>
      <c r="Z456" s="19">
        <f t="shared" si="226"/>
        <v>6.8357492952481866</v>
      </c>
      <c r="AA456" s="19">
        <f t="shared" si="227"/>
        <v>7.3834531103046297</v>
      </c>
      <c r="AB456" s="19">
        <f t="shared" si="228"/>
        <v>7.8932433914486708</v>
      </c>
      <c r="AC456" s="19">
        <f t="shared" si="229"/>
        <v>8.3720488914738862</v>
      </c>
      <c r="AD456" s="19">
        <f t="shared" si="230"/>
        <v>8.8249143931151028</v>
      </c>
      <c r="AE456" s="19">
        <f t="shared" si="244"/>
        <v>1.8575139351468899</v>
      </c>
      <c r="AF456" s="19">
        <f t="shared" si="244"/>
        <v>2.6269213993817497</v>
      </c>
      <c r="AG456" s="19">
        <f t="shared" si="244"/>
        <v>3.7150278702937798</v>
      </c>
      <c r="AH456" s="19">
        <f t="shared" si="244"/>
        <v>4.5499613312191238</v>
      </c>
      <c r="AI456" s="19">
        <f t="shared" si="244"/>
        <v>5.2538427987634995</v>
      </c>
      <c r="AJ456" s="19">
        <f t="shared" si="244"/>
        <v>5.8739748205664659</v>
      </c>
      <c r="AK456" s="19">
        <f t="shared" si="244"/>
        <v>6.434617022883228</v>
      </c>
      <c r="AL456" s="19">
        <f t="shared" si="244"/>
        <v>6.9501807364778934</v>
      </c>
      <c r="AM456" s="19">
        <f t="shared" si="244"/>
        <v>7.4300557405875596</v>
      </c>
      <c r="AN456" s="19">
        <f t="shared" si="244"/>
        <v>7.8807641981452479</v>
      </c>
      <c r="AO456" s="19">
        <f t="shared" si="244"/>
        <v>8.3070548562831625</v>
      </c>
      <c r="AP456" s="43">
        <f t="shared" si="231"/>
        <v>0.435</v>
      </c>
    </row>
    <row r="457" spans="1:42" x14ac:dyDescent="0.25">
      <c r="A457" s="15">
        <v>0.436</v>
      </c>
      <c r="B457" s="6">
        <f t="shared" si="238"/>
        <v>2.884888398131686</v>
      </c>
      <c r="C457" s="6">
        <f t="shared" si="212"/>
        <v>0.32887427639549566</v>
      </c>
      <c r="D457" s="6">
        <f t="shared" si="232"/>
        <v>1.442444199065843</v>
      </c>
      <c r="E457" s="6">
        <f t="shared" si="213"/>
        <v>0.99177416784265959</v>
      </c>
      <c r="F457" s="6">
        <f t="shared" si="214"/>
        <v>0.33160197861462154</v>
      </c>
      <c r="G457" s="6">
        <f t="shared" si="215"/>
        <v>0.60180098930731074</v>
      </c>
      <c r="H457" s="6">
        <f t="shared" si="216"/>
        <v>0.41873573395290697</v>
      </c>
      <c r="I457" s="6">
        <f t="shared" si="217"/>
        <v>0.60323698798650438</v>
      </c>
      <c r="J457" s="6">
        <f t="shared" si="233"/>
        <v>0.75508270898058394</v>
      </c>
      <c r="K457" s="9"/>
      <c r="L457" s="15">
        <f t="shared" si="234"/>
        <v>0.436</v>
      </c>
      <c r="M457" s="6">
        <f t="shared" si="239"/>
        <v>0.37321055921778601</v>
      </c>
      <c r="N457" s="15">
        <f t="shared" si="218"/>
        <v>1.8595219115806021</v>
      </c>
      <c r="O457" s="15">
        <f t="shared" si="219"/>
        <v>1.9814185108849518</v>
      </c>
      <c r="P457" s="15">
        <f t="shared" si="235"/>
        <v>1.8595219115806021</v>
      </c>
      <c r="Q457" s="15">
        <f t="shared" si="236"/>
        <v>0.436</v>
      </c>
      <c r="S457" s="28">
        <f t="shared" si="237"/>
        <v>0.436</v>
      </c>
      <c r="T457" s="19">
        <f t="shared" si="220"/>
        <v>1.9814185108849518</v>
      </c>
      <c r="U457" s="19">
        <f t="shared" si="221"/>
        <v>2.8021489308306009</v>
      </c>
      <c r="V457" s="19">
        <f t="shared" si="222"/>
        <v>3.9628370217699036</v>
      </c>
      <c r="W457" s="19">
        <f t="shared" si="223"/>
        <v>4.8534643185734083</v>
      </c>
      <c r="X457" s="19">
        <f t="shared" si="224"/>
        <v>5.6042978616612018</v>
      </c>
      <c r="Y457" s="19">
        <f t="shared" si="225"/>
        <v>6.2657954924155792</v>
      </c>
      <c r="Z457" s="19">
        <f t="shared" si="226"/>
        <v>6.8638350638204058</v>
      </c>
      <c r="AA457" s="19">
        <f t="shared" si="227"/>
        <v>7.413789207543303</v>
      </c>
      <c r="AB457" s="19">
        <f t="shared" si="228"/>
        <v>7.9256740435398072</v>
      </c>
      <c r="AC457" s="19">
        <f t="shared" si="229"/>
        <v>8.4064467924918009</v>
      </c>
      <c r="AD457" s="19">
        <f t="shared" si="230"/>
        <v>8.8611729644303168</v>
      </c>
      <c r="AE457" s="19">
        <f t="shared" si="244"/>
        <v>1.8595219115806021</v>
      </c>
      <c r="AF457" s="19">
        <f t="shared" si="244"/>
        <v>2.6297611068872309</v>
      </c>
      <c r="AG457" s="19">
        <f t="shared" si="244"/>
        <v>3.7190438231612042</v>
      </c>
      <c r="AH457" s="19">
        <f t="shared" si="244"/>
        <v>4.5548798488972526</v>
      </c>
      <c r="AI457" s="19">
        <f t="shared" si="244"/>
        <v>5.2595222137744617</v>
      </c>
      <c r="AJ457" s="19">
        <f t="shared" si="244"/>
        <v>5.880324599584938</v>
      </c>
      <c r="AK457" s="19">
        <f t="shared" si="244"/>
        <v>6.4415728572904083</v>
      </c>
      <c r="AL457" s="19">
        <f t="shared" si="244"/>
        <v>6.9576938963335593</v>
      </c>
      <c r="AM457" s="19">
        <f t="shared" si="244"/>
        <v>7.4380876463224084</v>
      </c>
      <c r="AN457" s="19">
        <f t="shared" si="244"/>
        <v>7.8892833206616917</v>
      </c>
      <c r="AO457" s="19">
        <f t="shared" si="244"/>
        <v>8.3160347998891595</v>
      </c>
      <c r="AP457" s="43">
        <f t="shared" si="231"/>
        <v>0.436</v>
      </c>
    </row>
    <row r="458" spans="1:42" x14ac:dyDescent="0.25">
      <c r="A458" s="15">
        <v>0.437</v>
      </c>
      <c r="B458" s="6">
        <f t="shared" si="238"/>
        <v>2.8889210523853226</v>
      </c>
      <c r="C458" s="6">
        <f t="shared" si="212"/>
        <v>0.32986617894171788</v>
      </c>
      <c r="D458" s="6">
        <f t="shared" si="232"/>
        <v>1.4444605261926613</v>
      </c>
      <c r="E458" s="6">
        <f t="shared" si="213"/>
        <v>0.99203024147452279</v>
      </c>
      <c r="F458" s="6">
        <f t="shared" si="214"/>
        <v>0.33251625318540196</v>
      </c>
      <c r="G458" s="6">
        <f t="shared" si="215"/>
        <v>0.60325812659270095</v>
      </c>
      <c r="H458" s="6">
        <f t="shared" si="216"/>
        <v>0.41999866349928061</v>
      </c>
      <c r="I458" s="6">
        <f t="shared" si="217"/>
        <v>0.60473754276697467</v>
      </c>
      <c r="J458" s="6">
        <f t="shared" si="233"/>
        <v>0.75840343604617755</v>
      </c>
      <c r="K458" s="9"/>
      <c r="L458" s="15">
        <f t="shared" si="234"/>
        <v>0.437</v>
      </c>
      <c r="M458" s="6">
        <f t="shared" si="239"/>
        <v>0.37361250839591886</v>
      </c>
      <c r="N458" s="15">
        <f t="shared" si="218"/>
        <v>1.8615246236840495</v>
      </c>
      <c r="O458" s="15">
        <f t="shared" si="219"/>
        <v>1.9895350073706688</v>
      </c>
      <c r="P458" s="15">
        <f t="shared" si="235"/>
        <v>1.8615246236840495</v>
      </c>
      <c r="Q458" s="15">
        <f t="shared" si="236"/>
        <v>0.437</v>
      </c>
      <c r="S458" s="28">
        <f t="shared" si="237"/>
        <v>0.437</v>
      </c>
      <c r="T458" s="19">
        <f t="shared" si="220"/>
        <v>1.9895350073706688</v>
      </c>
      <c r="U458" s="19">
        <f t="shared" si="221"/>
        <v>2.8136273902396551</v>
      </c>
      <c r="V458" s="19">
        <f t="shared" si="222"/>
        <v>3.9790700147413376</v>
      </c>
      <c r="W458" s="19">
        <f t="shared" si="223"/>
        <v>4.8733455934625081</v>
      </c>
      <c r="X458" s="19">
        <f t="shared" si="224"/>
        <v>5.6272547804793103</v>
      </c>
      <c r="Y458" s="19">
        <f t="shared" si="225"/>
        <v>6.2914621079311974</v>
      </c>
      <c r="Z458" s="19">
        <f t="shared" si="226"/>
        <v>6.891951432405838</v>
      </c>
      <c r="AA458" s="19">
        <f t="shared" si="227"/>
        <v>7.4441583565738112</v>
      </c>
      <c r="AB458" s="19">
        <f t="shared" si="228"/>
        <v>7.9581400294826752</v>
      </c>
      <c r="AC458" s="19">
        <f t="shared" si="229"/>
        <v>8.4408821707189663</v>
      </c>
      <c r="AD458" s="19">
        <f t="shared" si="230"/>
        <v>8.8974710401927215</v>
      </c>
      <c r="AE458" s="19">
        <f t="shared" si="244"/>
        <v>1.8615246236840495</v>
      </c>
      <c r="AF458" s="19">
        <f t="shared" si="244"/>
        <v>2.6325933695054546</v>
      </c>
      <c r="AG458" s="19">
        <f t="shared" si="244"/>
        <v>3.7230492473680989</v>
      </c>
      <c r="AH458" s="19">
        <f t="shared" si="244"/>
        <v>4.5597854716523951</v>
      </c>
      <c r="AI458" s="19">
        <f t="shared" si="244"/>
        <v>5.2651867390109093</v>
      </c>
      <c r="AJ458" s="19">
        <f t="shared" si="244"/>
        <v>5.8866577313294188</v>
      </c>
      <c r="AK458" s="19">
        <f t="shared" si="244"/>
        <v>6.4485104555226167</v>
      </c>
      <c r="AL458" s="19">
        <f t="shared" si="244"/>
        <v>6.9651873588690059</v>
      </c>
      <c r="AM458" s="19">
        <f t="shared" si="244"/>
        <v>7.4460984947361979</v>
      </c>
      <c r="AN458" s="19">
        <f t="shared" si="244"/>
        <v>7.8977801085163639</v>
      </c>
      <c r="AO458" s="19">
        <f t="shared" si="244"/>
        <v>8.3249912006944999</v>
      </c>
      <c r="AP458" s="43">
        <f t="shared" si="231"/>
        <v>0.437</v>
      </c>
    </row>
    <row r="459" spans="1:42" x14ac:dyDescent="0.25">
      <c r="A459" s="15">
        <v>0.438</v>
      </c>
      <c r="B459" s="6">
        <f t="shared" si="238"/>
        <v>2.8929526741458624</v>
      </c>
      <c r="C459" s="6">
        <f t="shared" si="212"/>
        <v>0.33085833551271648</v>
      </c>
      <c r="D459" s="6">
        <f t="shared" si="232"/>
        <v>1.4464763370729312</v>
      </c>
      <c r="E459" s="6">
        <f t="shared" si="213"/>
        <v>0.99228221791988191</v>
      </c>
      <c r="F459" s="6">
        <f t="shared" si="214"/>
        <v>0.33343168862412326</v>
      </c>
      <c r="G459" s="6">
        <f t="shared" si="215"/>
        <v>0.6047158443120616</v>
      </c>
      <c r="H459" s="6">
        <f t="shared" si="216"/>
        <v>0.42126191648004485</v>
      </c>
      <c r="I459" s="6">
        <f t="shared" si="217"/>
        <v>0.60623905317951698</v>
      </c>
      <c r="J459" s="6">
        <f t="shared" si="233"/>
        <v>0.76173091096360468</v>
      </c>
      <c r="K459" s="9"/>
      <c r="L459" s="15">
        <f t="shared" si="234"/>
        <v>0.438</v>
      </c>
      <c r="M459" s="6">
        <f t="shared" si="239"/>
        <v>0.37401340220389945</v>
      </c>
      <c r="N459" s="15">
        <f t="shared" si="218"/>
        <v>1.8635220774048642</v>
      </c>
      <c r="O459" s="15">
        <f t="shared" si="219"/>
        <v>1.9976602732172486</v>
      </c>
      <c r="P459" s="15">
        <f t="shared" si="235"/>
        <v>1.8635220774048642</v>
      </c>
      <c r="Q459" s="15">
        <f t="shared" si="236"/>
        <v>0.438</v>
      </c>
      <c r="S459" s="28">
        <f t="shared" si="237"/>
        <v>0.438</v>
      </c>
      <c r="T459" s="19">
        <f t="shared" si="220"/>
        <v>1.9976602732172486</v>
      </c>
      <c r="U459" s="19">
        <f t="shared" si="221"/>
        <v>2.8251182513977757</v>
      </c>
      <c r="V459" s="19">
        <f t="shared" si="222"/>
        <v>3.9953205464344972</v>
      </c>
      <c r="W459" s="19">
        <f t="shared" si="223"/>
        <v>4.8932483488110909</v>
      </c>
      <c r="X459" s="19">
        <f t="shared" si="224"/>
        <v>5.6502365027955515</v>
      </c>
      <c r="Y459" s="19">
        <f t="shared" si="225"/>
        <v>6.3171564546007657</v>
      </c>
      <c r="Z459" s="19">
        <f t="shared" si="226"/>
        <v>6.9200981789483995</v>
      </c>
      <c r="AA459" s="19">
        <f t="shared" si="227"/>
        <v>7.4745603175481694</v>
      </c>
      <c r="AB459" s="19">
        <f t="shared" si="228"/>
        <v>7.9906410928689944</v>
      </c>
      <c r="AC459" s="19">
        <f t="shared" si="229"/>
        <v>8.4753547541933258</v>
      </c>
      <c r="AD459" s="19">
        <f t="shared" si="230"/>
        <v>8.9338083337291412</v>
      </c>
      <c r="AE459" s="19">
        <f t="shared" si="244"/>
        <v>1.8635220774048642</v>
      </c>
      <c r="AF459" s="19">
        <f t="shared" si="244"/>
        <v>2.6354181956476439</v>
      </c>
      <c r="AG459" s="19">
        <f t="shared" si="244"/>
        <v>3.7270441548097284</v>
      </c>
      <c r="AH459" s="19">
        <f t="shared" si="244"/>
        <v>4.5646782140532141</v>
      </c>
      <c r="AI459" s="19">
        <f t="shared" si="244"/>
        <v>5.2708363912952878</v>
      </c>
      <c r="AJ459" s="19">
        <f t="shared" si="244"/>
        <v>5.892974234607971</v>
      </c>
      <c r="AK459" s="19">
        <f t="shared" si="244"/>
        <v>6.4554298381830542</v>
      </c>
      <c r="AL459" s="19">
        <f t="shared" si="244"/>
        <v>6.9726611463382318</v>
      </c>
      <c r="AM459" s="19">
        <f t="shared" si="244"/>
        <v>7.4540883096194568</v>
      </c>
      <c r="AN459" s="19">
        <f t="shared" si="244"/>
        <v>7.9062545869429304</v>
      </c>
      <c r="AO459" s="19">
        <f t="shared" si="244"/>
        <v>8.3339240852978023</v>
      </c>
      <c r="AP459" s="43">
        <f t="shared" si="231"/>
        <v>0.438</v>
      </c>
    </row>
    <row r="460" spans="1:42" x14ac:dyDescent="0.25">
      <c r="A460" s="15">
        <v>0.439</v>
      </c>
      <c r="B460" s="6">
        <f t="shared" si="238"/>
        <v>2.8969832805759688</v>
      </c>
      <c r="C460" s="6">
        <f t="shared" si="212"/>
        <v>0.33185074201286957</v>
      </c>
      <c r="D460" s="6">
        <f t="shared" si="232"/>
        <v>1.4484916402879844</v>
      </c>
      <c r="E460" s="6">
        <f t="shared" si="213"/>
        <v>0.99253010029923017</v>
      </c>
      <c r="F460" s="6">
        <f t="shared" si="214"/>
        <v>0.33434829020583101</v>
      </c>
      <c r="G460" s="6">
        <f t="shared" si="215"/>
        <v>0.60617414510291545</v>
      </c>
      <c r="H460" s="6">
        <f t="shared" si="216"/>
        <v>0.42252548768049197</v>
      </c>
      <c r="I460" s="6">
        <f t="shared" si="217"/>
        <v>0.60774152422022276</v>
      </c>
      <c r="J460" s="6">
        <f t="shared" si="233"/>
        <v>0.76506513219221262</v>
      </c>
      <c r="K460" s="9"/>
      <c r="L460" s="15">
        <f t="shared" si="234"/>
        <v>0.439</v>
      </c>
      <c r="M460" s="6">
        <f t="shared" si="239"/>
        <v>0.37441324182427232</v>
      </c>
      <c r="N460" s="15">
        <f t="shared" si="218"/>
        <v>1.8655142786350754</v>
      </c>
      <c r="O460" s="15">
        <f t="shared" si="219"/>
        <v>2.0057942442261152</v>
      </c>
      <c r="P460" s="15">
        <f t="shared" si="235"/>
        <v>1.8655142786350754</v>
      </c>
      <c r="Q460" s="15">
        <f t="shared" si="236"/>
        <v>0.439</v>
      </c>
      <c r="S460" s="28">
        <f t="shared" si="237"/>
        <v>0.439</v>
      </c>
      <c r="T460" s="19">
        <f t="shared" si="220"/>
        <v>2.0057942442261152</v>
      </c>
      <c r="U460" s="19">
        <f t="shared" si="221"/>
        <v>2.836621423514464</v>
      </c>
      <c r="V460" s="19">
        <f t="shared" si="222"/>
        <v>4.0115884884522304</v>
      </c>
      <c r="W460" s="19">
        <f t="shared" si="223"/>
        <v>4.9131724273654074</v>
      </c>
      <c r="X460" s="19">
        <f t="shared" si="224"/>
        <v>5.673242847028928</v>
      </c>
      <c r="Y460" s="19">
        <f t="shared" si="225"/>
        <v>6.3428783294105635</v>
      </c>
      <c r="Z460" s="19">
        <f t="shared" si="226"/>
        <v>6.948275081057699</v>
      </c>
      <c r="AA460" s="19">
        <f t="shared" si="227"/>
        <v>7.504994850257301</v>
      </c>
      <c r="AB460" s="19">
        <f t="shared" si="228"/>
        <v>8.0231769769044607</v>
      </c>
      <c r="AC460" s="19">
        <f t="shared" si="229"/>
        <v>8.5098642705433942</v>
      </c>
      <c r="AD460" s="19">
        <f t="shared" si="230"/>
        <v>8.9701845579348181</v>
      </c>
      <c r="AE460" s="19">
        <f t="shared" si="244"/>
        <v>1.8655142786350754</v>
      </c>
      <c r="AF460" s="19">
        <f t="shared" si="244"/>
        <v>2.6382355936463844</v>
      </c>
      <c r="AG460" s="19">
        <f t="shared" si="244"/>
        <v>3.7310285572701507</v>
      </c>
      <c r="AH460" s="19">
        <f t="shared" si="244"/>
        <v>4.5695580905321771</v>
      </c>
      <c r="AI460" s="19">
        <f t="shared" si="244"/>
        <v>5.2764711872927688</v>
      </c>
      <c r="AJ460" s="19">
        <f t="shared" si="244"/>
        <v>5.899274128052828</v>
      </c>
      <c r="AK460" s="19">
        <f t="shared" si="244"/>
        <v>6.4623310256823085</v>
      </c>
      <c r="AL460" s="19">
        <f t="shared" si="244"/>
        <v>6.9801152807871913</v>
      </c>
      <c r="AM460" s="19">
        <f t="shared" si="244"/>
        <v>7.4620571145403014</v>
      </c>
      <c r="AN460" s="19">
        <f t="shared" si="244"/>
        <v>7.914706780939154</v>
      </c>
      <c r="AO460" s="19">
        <f t="shared" si="244"/>
        <v>8.3428334800490234</v>
      </c>
      <c r="AP460" s="43">
        <f t="shared" si="231"/>
        <v>0.439</v>
      </c>
    </row>
    <row r="461" spans="1:42" x14ac:dyDescent="0.25">
      <c r="A461" s="15">
        <v>0.44</v>
      </c>
      <c r="B461" s="6">
        <f t="shared" si="238"/>
        <v>2.9010128888002171</v>
      </c>
      <c r="C461" s="6">
        <f t="shared" si="212"/>
        <v>0.3328433943496491</v>
      </c>
      <c r="D461" s="6">
        <f t="shared" si="232"/>
        <v>1.4505064444001086</v>
      </c>
      <c r="E461" s="6">
        <f t="shared" si="213"/>
        <v>0.99277389167926855</v>
      </c>
      <c r="F461" s="6">
        <f t="shared" si="214"/>
        <v>0.33526606323887842</v>
      </c>
      <c r="G461" s="6">
        <f t="shared" si="215"/>
        <v>0.60763303161943916</v>
      </c>
      <c r="H461" s="6">
        <f t="shared" si="216"/>
        <v>0.42378937188985344</v>
      </c>
      <c r="I461" s="6">
        <f t="shared" si="217"/>
        <v>0.60924496091160774</v>
      </c>
      <c r="J461" s="6">
        <f t="shared" si="233"/>
        <v>0.76840609822632777</v>
      </c>
      <c r="K461" s="9"/>
      <c r="L461" s="15">
        <f t="shared" si="234"/>
        <v>0.44</v>
      </c>
      <c r="M461" s="6">
        <f t="shared" si="239"/>
        <v>0.37481202842847805</v>
      </c>
      <c r="N461" s="15">
        <f t="shared" si="218"/>
        <v>1.8675012332113863</v>
      </c>
      <c r="O461" s="15">
        <f t="shared" si="219"/>
        <v>2.0139368561021165</v>
      </c>
      <c r="P461" s="15">
        <f t="shared" si="235"/>
        <v>1.8675012332113863</v>
      </c>
      <c r="Q461" s="15">
        <f t="shared" si="236"/>
        <v>0.44</v>
      </c>
      <c r="S461" s="28">
        <f t="shared" si="237"/>
        <v>0.44</v>
      </c>
      <c r="T461" s="19">
        <f t="shared" si="220"/>
        <v>2.0139368561021165</v>
      </c>
      <c r="U461" s="19">
        <f t="shared" si="221"/>
        <v>2.8481368156626456</v>
      </c>
      <c r="V461" s="19">
        <f t="shared" si="222"/>
        <v>4.027873712204233</v>
      </c>
      <c r="W461" s="19">
        <f t="shared" si="223"/>
        <v>4.9331176716351353</v>
      </c>
      <c r="X461" s="19">
        <f t="shared" si="224"/>
        <v>5.6962736313252913</v>
      </c>
      <c r="Y461" s="19">
        <f t="shared" si="225"/>
        <v>6.3686275290414622</v>
      </c>
      <c r="Z461" s="19">
        <f t="shared" si="226"/>
        <v>6.9764819160087939</v>
      </c>
      <c r="AA461" s="19">
        <f t="shared" si="227"/>
        <v>7.5354617141307738</v>
      </c>
      <c r="AB461" s="19">
        <f t="shared" si="228"/>
        <v>8.0557474244084659</v>
      </c>
      <c r="AC461" s="19">
        <f t="shared" si="229"/>
        <v>8.5444104469879338</v>
      </c>
      <c r="AD461" s="19">
        <f t="shared" si="230"/>
        <v>9.0065994252730892</v>
      </c>
      <c r="AE461" s="19">
        <f t="shared" si="244"/>
        <v>1.8675012332113863</v>
      </c>
      <c r="AF461" s="19">
        <f t="shared" si="244"/>
        <v>2.6410455717560231</v>
      </c>
      <c r="AG461" s="19">
        <f t="shared" si="244"/>
        <v>3.7350024664227726</v>
      </c>
      <c r="AH461" s="19">
        <f t="shared" si="244"/>
        <v>4.5744251153862265</v>
      </c>
      <c r="AI461" s="19">
        <f t="shared" si="244"/>
        <v>5.2820911435120461</v>
      </c>
      <c r="AJ461" s="19">
        <f t="shared" si="244"/>
        <v>5.9055574301212648</v>
      </c>
      <c r="AK461" s="19">
        <f t="shared" si="244"/>
        <v>6.4692140382393122</v>
      </c>
      <c r="AL461" s="19">
        <f t="shared" si="244"/>
        <v>6.9875497840548286</v>
      </c>
      <c r="AM461" s="19">
        <f t="shared" si="244"/>
        <v>7.4700049328455451</v>
      </c>
      <c r="AN461" s="19">
        <f t="shared" si="244"/>
        <v>7.9231367152680665</v>
      </c>
      <c r="AO461" s="19">
        <f t="shared" si="244"/>
        <v>8.3517194110506949</v>
      </c>
      <c r="AP461" s="43">
        <f t="shared" si="231"/>
        <v>0.44</v>
      </c>
    </row>
    <row r="462" spans="1:42" x14ac:dyDescent="0.25">
      <c r="A462" s="15">
        <v>0.441</v>
      </c>
      <c r="B462" s="6">
        <f t="shared" si="238"/>
        <v>2.9050415159057845</v>
      </c>
      <c r="C462" s="6">
        <f t="shared" si="212"/>
        <v>0.33383628843356666</v>
      </c>
      <c r="D462" s="6">
        <f t="shared" si="232"/>
        <v>1.4525207579528923</v>
      </c>
      <c r="E462" s="6">
        <f t="shared" si="213"/>
        <v>0.99301359507309872</v>
      </c>
      <c r="F462" s="6">
        <f t="shared" si="214"/>
        <v>0.33618501306519571</v>
      </c>
      <c r="G462" s="6">
        <f t="shared" si="215"/>
        <v>0.60909250653259783</v>
      </c>
      <c r="H462" s="6">
        <f t="shared" si="216"/>
        <v>0.42505356390123089</v>
      </c>
      <c r="I462" s="6">
        <f t="shared" si="217"/>
        <v>0.61074936830278015</v>
      </c>
      <c r="J462" s="6">
        <f t="shared" si="233"/>
        <v>0.77175380759557743</v>
      </c>
      <c r="K462" s="9"/>
      <c r="L462" s="15">
        <f t="shared" si="234"/>
        <v>0.441</v>
      </c>
      <c r="M462" s="6">
        <f t="shared" si="239"/>
        <v>0.37520976317690835</v>
      </c>
      <c r="N462" s="15">
        <f t="shared" si="218"/>
        <v>1.8694829469154499</v>
      </c>
      <c r="O462" s="15">
        <f t="shared" si="219"/>
        <v>2.022088044453445</v>
      </c>
      <c r="P462" s="15">
        <f t="shared" si="235"/>
        <v>1.8694829469154499</v>
      </c>
      <c r="Q462" s="15">
        <f t="shared" si="236"/>
        <v>0.441</v>
      </c>
      <c r="S462" s="28">
        <f t="shared" si="237"/>
        <v>0.441</v>
      </c>
      <c r="T462" s="19">
        <f t="shared" si="220"/>
        <v>2.022088044453445</v>
      </c>
      <c r="U462" s="19">
        <f t="shared" si="221"/>
        <v>2.8596643367785521</v>
      </c>
      <c r="V462" s="19">
        <f t="shared" si="222"/>
        <v>4.0441760889068901</v>
      </c>
      <c r="W462" s="19">
        <f t="shared" si="223"/>
        <v>4.9530839238932085</v>
      </c>
      <c r="X462" s="19">
        <f t="shared" si="224"/>
        <v>5.7193286735571043</v>
      </c>
      <c r="Y462" s="19">
        <f t="shared" si="225"/>
        <v>6.3944038498686941</v>
      </c>
      <c r="Z462" s="19">
        <f t="shared" si="226"/>
        <v>7.0047184607419233</v>
      </c>
      <c r="AA462" s="19">
        <f t="shared" si="227"/>
        <v>7.5659606682365084</v>
      </c>
      <c r="AB462" s="19">
        <f t="shared" si="228"/>
        <v>8.0883521778137801</v>
      </c>
      <c r="AC462" s="19">
        <f t="shared" si="229"/>
        <v>8.5789930103356564</v>
      </c>
      <c r="AD462" s="19">
        <f t="shared" si="230"/>
        <v>9.0430526477750401</v>
      </c>
      <c r="AE462" s="19">
        <f t="shared" ref="AE462:AO471" si="245">$M462*AE$21^0.5/RMannings_n*(Diameter/1000)^(2/3)</f>
        <v>1.8694829469154499</v>
      </c>
      <c r="AF462" s="19">
        <f t="shared" si="245"/>
        <v>2.6438481381530501</v>
      </c>
      <c r="AG462" s="19">
        <f t="shared" si="245"/>
        <v>3.7389658938308998</v>
      </c>
      <c r="AH462" s="19">
        <f t="shared" si="245"/>
        <v>4.5792793027774632</v>
      </c>
      <c r="AI462" s="19">
        <f t="shared" si="245"/>
        <v>5.2876962763061002</v>
      </c>
      <c r="AJ462" s="19">
        <f t="shared" si="245"/>
        <v>5.9118241590964749</v>
      </c>
      <c r="AK462" s="19">
        <f t="shared" si="245"/>
        <v>6.4760788958822992</v>
      </c>
      <c r="AL462" s="19">
        <f t="shared" si="245"/>
        <v>6.9949646777741101</v>
      </c>
      <c r="AM462" s="19">
        <f t="shared" si="245"/>
        <v>7.4779317876617997</v>
      </c>
      <c r="AN462" s="19">
        <f t="shared" si="245"/>
        <v>7.9315444144591503</v>
      </c>
      <c r="AO462" s="19">
        <f t="shared" si="245"/>
        <v>8.3605819041591545</v>
      </c>
      <c r="AP462" s="43">
        <f t="shared" si="231"/>
        <v>0.441</v>
      </c>
    </row>
    <row r="463" spans="1:42" x14ac:dyDescent="0.25">
      <c r="A463" s="15">
        <v>0.442</v>
      </c>
      <c r="B463" s="6">
        <f t="shared" si="238"/>
        <v>2.9090691789431387</v>
      </c>
      <c r="C463" s="6">
        <f t="shared" si="212"/>
        <v>0.33482942017812034</v>
      </c>
      <c r="D463" s="6">
        <f t="shared" si="232"/>
        <v>1.4545345894715693</v>
      </c>
      <c r="E463" s="6">
        <f t="shared" si="213"/>
        <v>0.99324921344041339</v>
      </c>
      <c r="F463" s="6">
        <f t="shared" si="214"/>
        <v>0.33710514506056266</v>
      </c>
      <c r="G463" s="6">
        <f t="shared" si="215"/>
        <v>0.61055257253028139</v>
      </c>
      <c r="H463" s="6">
        <f t="shared" si="216"/>
        <v>0.42631805851152843</v>
      </c>
      <c r="I463" s="6">
        <f t="shared" si="217"/>
        <v>0.61225475146961139</v>
      </c>
      <c r="J463" s="6">
        <f t="shared" si="233"/>
        <v>0.77510825886521828</v>
      </c>
      <c r="K463" s="9"/>
      <c r="L463" s="15">
        <f t="shared" si="234"/>
        <v>0.442</v>
      </c>
      <c r="M463" s="6">
        <f t="shared" si="239"/>
        <v>0.3756064472189603</v>
      </c>
      <c r="N463" s="15">
        <f t="shared" si="218"/>
        <v>1.8714594254741379</v>
      </c>
      <c r="O463" s="15">
        <f t="shared" si="219"/>
        <v>2.0302477447915637</v>
      </c>
      <c r="P463" s="15">
        <f t="shared" si="235"/>
        <v>1.8714594254741379</v>
      </c>
      <c r="Q463" s="15">
        <f t="shared" si="236"/>
        <v>0.442</v>
      </c>
      <c r="S463" s="28">
        <f t="shared" si="237"/>
        <v>0.442</v>
      </c>
      <c r="T463" s="19">
        <f t="shared" si="220"/>
        <v>2.0302477447915637</v>
      </c>
      <c r="U463" s="19">
        <f t="shared" si="221"/>
        <v>2.8712038956616199</v>
      </c>
      <c r="V463" s="19">
        <f t="shared" si="222"/>
        <v>4.0604954895831273</v>
      </c>
      <c r="W463" s="19">
        <f t="shared" si="223"/>
        <v>4.9730710261756146</v>
      </c>
      <c r="X463" s="19">
        <f t="shared" si="224"/>
        <v>5.7424077913232399</v>
      </c>
      <c r="Y463" s="19">
        <f t="shared" si="225"/>
        <v>6.4202070879615949</v>
      </c>
      <c r="Z463" s="19">
        <f t="shared" si="226"/>
        <v>7.0329844918622406</v>
      </c>
      <c r="AA463" s="19">
        <f t="shared" si="227"/>
        <v>7.5964914712804914</v>
      </c>
      <c r="AB463" s="19">
        <f t="shared" si="228"/>
        <v>8.1209909791662547</v>
      </c>
      <c r="AC463" s="19">
        <f t="shared" si="229"/>
        <v>8.6136116869848589</v>
      </c>
      <c r="AD463" s="19">
        <f t="shared" si="230"/>
        <v>9.0795439370391637</v>
      </c>
      <c r="AE463" s="19">
        <f t="shared" si="245"/>
        <v>1.8714594254741379</v>
      </c>
      <c r="AF463" s="19">
        <f t="shared" si="245"/>
        <v>2.6466433009364869</v>
      </c>
      <c r="AG463" s="19">
        <f t="shared" si="245"/>
        <v>3.7429188509482758</v>
      </c>
      <c r="AH463" s="19">
        <f t="shared" si="245"/>
        <v>4.5841206667338001</v>
      </c>
      <c r="AI463" s="19">
        <f t="shared" si="245"/>
        <v>5.2932866018729738</v>
      </c>
      <c r="AJ463" s="19">
        <f t="shared" si="245"/>
        <v>5.9180743330884162</v>
      </c>
      <c r="AK463" s="19">
        <f t="shared" si="245"/>
        <v>6.4829256184497366</v>
      </c>
      <c r="AL463" s="19">
        <f t="shared" si="245"/>
        <v>7.0023599833730259</v>
      </c>
      <c r="AM463" s="19">
        <f t="shared" si="245"/>
        <v>7.4858377018965516</v>
      </c>
      <c r="AN463" s="19">
        <f t="shared" si="245"/>
        <v>7.9399299028094585</v>
      </c>
      <c r="AO463" s="19">
        <f t="shared" si="245"/>
        <v>8.3694209849857497</v>
      </c>
      <c r="AP463" s="43">
        <f t="shared" si="231"/>
        <v>0.442</v>
      </c>
    </row>
    <row r="464" spans="1:42" x14ac:dyDescent="0.25">
      <c r="A464" s="15">
        <v>0.443</v>
      </c>
      <c r="B464" s="6">
        <f t="shared" si="238"/>
        <v>2.9130958949267227</v>
      </c>
      <c r="C464" s="6">
        <f t="shared" si="212"/>
        <v>0.33582278549974137</v>
      </c>
      <c r="D464" s="6">
        <f t="shared" si="232"/>
        <v>1.4565479474633614</v>
      </c>
      <c r="E464" s="6">
        <f t="shared" si="213"/>
        <v>0.99348074968768263</v>
      </c>
      <c r="F464" s="6">
        <f t="shared" si="214"/>
        <v>0.33802646463488389</v>
      </c>
      <c r="G464" s="6">
        <f t="shared" si="215"/>
        <v>0.61201323231744198</v>
      </c>
      <c r="H464" s="6">
        <f t="shared" si="216"/>
        <v>0.42758285052138489</v>
      </c>
      <c r="I464" s="6">
        <f t="shared" si="217"/>
        <v>0.61376111551490853</v>
      </c>
      <c r="J464" s="6">
        <f t="shared" si="233"/>
        <v>0.77846945063646633</v>
      </c>
      <c r="K464" s="9"/>
      <c r="L464" s="15">
        <f t="shared" si="234"/>
        <v>0.443</v>
      </c>
      <c r="M464" s="6">
        <f t="shared" si="239"/>
        <v>0.37600208169308963</v>
      </c>
      <c r="N464" s="15">
        <f t="shared" si="218"/>
        <v>1.8734306745598073</v>
      </c>
      <c r="O464" s="15">
        <f t="shared" si="219"/>
        <v>2.038415892531122</v>
      </c>
      <c r="P464" s="15">
        <f t="shared" si="235"/>
        <v>1.8734306745598073</v>
      </c>
      <c r="Q464" s="15">
        <f t="shared" si="236"/>
        <v>0.443</v>
      </c>
      <c r="S464" s="28">
        <f t="shared" si="237"/>
        <v>0.443</v>
      </c>
      <c r="T464" s="19">
        <f t="shared" si="220"/>
        <v>2.038415892531122</v>
      </c>
      <c r="U464" s="19">
        <f t="shared" si="221"/>
        <v>2.8827554009743706</v>
      </c>
      <c r="V464" s="19">
        <f t="shared" si="222"/>
        <v>4.076831785062244</v>
      </c>
      <c r="W464" s="19">
        <f t="shared" si="223"/>
        <v>4.9930788202812009</v>
      </c>
      <c r="X464" s="19">
        <f t="shared" si="224"/>
        <v>5.7655108019487411</v>
      </c>
      <c r="Y464" s="19">
        <f t="shared" si="225"/>
        <v>6.4460370390833557</v>
      </c>
      <c r="Z464" s="19">
        <f t="shared" si="226"/>
        <v>7.0612797856395275</v>
      </c>
      <c r="AA464" s="19">
        <f t="shared" si="227"/>
        <v>7.6270538816064697</v>
      </c>
      <c r="AB464" s="19">
        <f t="shared" si="228"/>
        <v>8.1536635701244879</v>
      </c>
      <c r="AC464" s="19">
        <f t="shared" si="229"/>
        <v>8.6482662029231108</v>
      </c>
      <c r="AD464" s="19">
        <f t="shared" si="230"/>
        <v>9.116073004230989</v>
      </c>
      <c r="AE464" s="19">
        <f t="shared" si="245"/>
        <v>1.8734306745598073</v>
      </c>
      <c r="AF464" s="19">
        <f t="shared" si="245"/>
        <v>2.6494310681282558</v>
      </c>
      <c r="AG464" s="19">
        <f t="shared" si="245"/>
        <v>3.7468613491196145</v>
      </c>
      <c r="AH464" s="19">
        <f t="shared" si="245"/>
        <v>4.5889492211496181</v>
      </c>
      <c r="AI464" s="19">
        <f t="shared" si="245"/>
        <v>5.2988621362565116</v>
      </c>
      <c r="AJ464" s="19">
        <f t="shared" si="245"/>
        <v>5.9243079700346559</v>
      </c>
      <c r="AK464" s="19">
        <f t="shared" si="245"/>
        <v>6.4897542255912413</v>
      </c>
      <c r="AL464" s="19">
        <f t="shared" si="245"/>
        <v>7.0097357220755905</v>
      </c>
      <c r="AM464" s="19">
        <f t="shared" si="245"/>
        <v>7.4937226982392291</v>
      </c>
      <c r="AN464" s="19">
        <f t="shared" si="245"/>
        <v>7.9482932043847665</v>
      </c>
      <c r="AO464" s="19">
        <f t="shared" si="245"/>
        <v>8.3782366788980287</v>
      </c>
      <c r="AP464" s="43">
        <f t="shared" si="231"/>
        <v>0.443</v>
      </c>
    </row>
    <row r="465" spans="1:42" x14ac:dyDescent="0.25">
      <c r="A465" s="15">
        <v>0.44400000000000001</v>
      </c>
      <c r="B465" s="6">
        <f t="shared" si="238"/>
        <v>2.9171216808356335</v>
      </c>
      <c r="C465" s="6">
        <f t="shared" si="212"/>
        <v>0.3368163803177408</v>
      </c>
      <c r="D465" s="6">
        <f t="shared" si="232"/>
        <v>1.4585608404178168</v>
      </c>
      <c r="E465" s="6">
        <f t="shared" si="213"/>
        <v>0.99370820666833581</v>
      </c>
      <c r="F465" s="6">
        <f t="shared" si="214"/>
        <v>0.33894897723246642</v>
      </c>
      <c r="G465" s="6">
        <f t="shared" si="215"/>
        <v>0.61347448861623322</v>
      </c>
      <c r="H465" s="6">
        <f t="shared" si="216"/>
        <v>0.42884793473510574</v>
      </c>
      <c r="I465" s="6">
        <f t="shared" si="217"/>
        <v>0.61526846556858827</v>
      </c>
      <c r="J465" s="6">
        <f t="shared" si="233"/>
        <v>0.78183738154683025</v>
      </c>
      <c r="K465" s="9"/>
      <c r="L465" s="15">
        <f t="shared" si="234"/>
        <v>0.44400000000000001</v>
      </c>
      <c r="M465" s="6">
        <f t="shared" si="239"/>
        <v>0.37639666772686398</v>
      </c>
      <c r="N465" s="15">
        <f t="shared" si="218"/>
        <v>1.8753966997905638</v>
      </c>
      <c r="O465" s="15">
        <f t="shared" si="219"/>
        <v>2.0465924229898746</v>
      </c>
      <c r="P465" s="15">
        <f t="shared" si="235"/>
        <v>1.8753966997905638</v>
      </c>
      <c r="Q465" s="15">
        <f t="shared" si="236"/>
        <v>0.44400000000000001</v>
      </c>
      <c r="S465" s="28">
        <f t="shared" si="237"/>
        <v>0.44400000000000001</v>
      </c>
      <c r="T465" s="19">
        <f t="shared" si="220"/>
        <v>2.0465924229898746</v>
      </c>
      <c r="U465" s="19">
        <f t="shared" si="221"/>
        <v>2.8943187612422951</v>
      </c>
      <c r="V465" s="19">
        <f t="shared" si="222"/>
        <v>4.0931848459797493</v>
      </c>
      <c r="W465" s="19">
        <f t="shared" si="223"/>
        <v>5.0131071477714695</v>
      </c>
      <c r="X465" s="19">
        <f t="shared" si="224"/>
        <v>5.7886375224845903</v>
      </c>
      <c r="Y465" s="19">
        <f t="shared" si="225"/>
        <v>6.4718934986907541</v>
      </c>
      <c r="Z465" s="19">
        <f t="shared" si="226"/>
        <v>7.0896041180079159</v>
      </c>
      <c r="AA465" s="19">
        <f t="shared" si="227"/>
        <v>7.6576476571956436</v>
      </c>
      <c r="AB465" s="19">
        <f t="shared" si="228"/>
        <v>8.1863696919594986</v>
      </c>
      <c r="AC465" s="19">
        <f t="shared" si="229"/>
        <v>8.6829562837268845</v>
      </c>
      <c r="AD465" s="19">
        <f t="shared" si="230"/>
        <v>9.1526395600827275</v>
      </c>
      <c r="AE465" s="19">
        <f t="shared" si="245"/>
        <v>1.8753966997905638</v>
      </c>
      <c r="AF465" s="19">
        <f t="shared" si="245"/>
        <v>2.6522114476735599</v>
      </c>
      <c r="AG465" s="19">
        <f t="shared" si="245"/>
        <v>3.7507933995811276</v>
      </c>
      <c r="AH465" s="19">
        <f t="shared" si="245"/>
        <v>4.5937649797864104</v>
      </c>
      <c r="AI465" s="19">
        <f t="shared" si="245"/>
        <v>5.3044228953471197</v>
      </c>
      <c r="AJ465" s="19">
        <f t="shared" si="245"/>
        <v>5.9305250877012048</v>
      </c>
      <c r="AK465" s="19">
        <f t="shared" si="245"/>
        <v>6.4965647367685087</v>
      </c>
      <c r="AL465" s="19">
        <f t="shared" si="245"/>
        <v>7.0170919149028368</v>
      </c>
      <c r="AM465" s="19">
        <f t="shared" si="245"/>
        <v>7.5015867991622551</v>
      </c>
      <c r="AN465" s="19">
        <f t="shared" si="245"/>
        <v>7.9566343430206787</v>
      </c>
      <c r="AO465" s="19">
        <f t="shared" si="245"/>
        <v>8.3870290110209353</v>
      </c>
      <c r="AP465" s="43">
        <f t="shared" si="231"/>
        <v>0.44400000000000001</v>
      </c>
    </row>
    <row r="466" spans="1:42" x14ac:dyDescent="0.25">
      <c r="A466" s="15">
        <v>0.44500000000000001</v>
      </c>
      <c r="B466" s="6">
        <f t="shared" si="238"/>
        <v>2.9211465536143</v>
      </c>
      <c r="C466" s="6">
        <f t="shared" si="212"/>
        <v>0.33781020055425665</v>
      </c>
      <c r="D466" s="6">
        <f t="shared" si="232"/>
        <v>1.46057327680715</v>
      </c>
      <c r="E466" s="6">
        <f t="shared" si="213"/>
        <v>0.99393158718294083</v>
      </c>
      <c r="F466" s="6">
        <f t="shared" si="214"/>
        <v>0.33987268833230072</v>
      </c>
      <c r="G466" s="6">
        <f t="shared" si="215"/>
        <v>0.61493634416615039</v>
      </c>
      <c r="H466" s="6">
        <f t="shared" si="216"/>
        <v>0.43011330596059577</v>
      </c>
      <c r="I466" s="6">
        <f t="shared" si="217"/>
        <v>0.61677680678785296</v>
      </c>
      <c r="J466" s="6">
        <f t="shared" si="233"/>
        <v>0.78521205027044905</v>
      </c>
      <c r="K466" s="9"/>
      <c r="L466" s="15">
        <f t="shared" si="234"/>
        <v>0.44500000000000001</v>
      </c>
      <c r="M466" s="6">
        <f t="shared" si="239"/>
        <v>0.37679020643701461</v>
      </c>
      <c r="N466" s="15">
        <f t="shared" si="218"/>
        <v>1.8773575067305235</v>
      </c>
      <c r="O466" s="15">
        <f t="shared" si="219"/>
        <v>2.0547772713885948</v>
      </c>
      <c r="P466" s="15">
        <f t="shared" si="235"/>
        <v>1.8773575067305235</v>
      </c>
      <c r="Q466" s="15">
        <f t="shared" si="236"/>
        <v>0.44500000000000001</v>
      </c>
      <c r="S466" s="28">
        <f t="shared" si="237"/>
        <v>0.44500000000000001</v>
      </c>
      <c r="T466" s="19">
        <f t="shared" si="220"/>
        <v>2.0547772713885948</v>
      </c>
      <c r="U466" s="19">
        <f t="shared" si="221"/>
        <v>2.9058938848537323</v>
      </c>
      <c r="V466" s="19">
        <f t="shared" si="222"/>
        <v>4.1095545427771896</v>
      </c>
      <c r="W466" s="19">
        <f t="shared" si="223"/>
        <v>5.0331558499703695</v>
      </c>
      <c r="X466" s="19">
        <f t="shared" si="224"/>
        <v>5.8117877697074647</v>
      </c>
      <c r="Y466" s="19">
        <f t="shared" si="225"/>
        <v>6.4977762619338915</v>
      </c>
      <c r="Z466" s="19">
        <f t="shared" si="226"/>
        <v>7.1179572645655798</v>
      </c>
      <c r="AA466" s="19">
        <f t="shared" si="227"/>
        <v>7.6882725556663409</v>
      </c>
      <c r="AB466" s="19">
        <f t="shared" si="228"/>
        <v>8.2191090855543791</v>
      </c>
      <c r="AC466" s="19">
        <f t="shared" si="229"/>
        <v>8.717681654561197</v>
      </c>
      <c r="AD466" s="19">
        <f t="shared" si="230"/>
        <v>9.1892433148928614</v>
      </c>
      <c r="AE466" s="19">
        <f t="shared" si="245"/>
        <v>1.8773575067305235</v>
      </c>
      <c r="AF466" s="19">
        <f t="shared" si="245"/>
        <v>2.6549844474412452</v>
      </c>
      <c r="AG466" s="19">
        <f t="shared" si="245"/>
        <v>3.754715013461047</v>
      </c>
      <c r="AH466" s="19">
        <f t="shared" si="245"/>
        <v>4.5985679562734187</v>
      </c>
      <c r="AI466" s="19">
        <f t="shared" si="245"/>
        <v>5.3099688948824904</v>
      </c>
      <c r="AJ466" s="19">
        <f t="shared" si="245"/>
        <v>5.936725703683341</v>
      </c>
      <c r="AK466" s="19">
        <f t="shared" si="245"/>
        <v>6.5033571712561944</v>
      </c>
      <c r="AL466" s="19">
        <f t="shared" si="245"/>
        <v>7.0244285826737736</v>
      </c>
      <c r="AM466" s="19">
        <f t="shared" si="245"/>
        <v>7.5094300269220939</v>
      </c>
      <c r="AN466" s="19">
        <f t="shared" si="245"/>
        <v>7.964953342323736</v>
      </c>
      <c r="AO466" s="19">
        <f t="shared" si="245"/>
        <v>8.3957980062379374</v>
      </c>
      <c r="AP466" s="43">
        <f t="shared" si="231"/>
        <v>0.44500000000000001</v>
      </c>
    </row>
    <row r="467" spans="1:42" x14ac:dyDescent="0.25">
      <c r="A467" s="15">
        <v>0.44600000000000001</v>
      </c>
      <c r="B467" s="6">
        <f t="shared" si="238"/>
        <v>2.9251705301731556</v>
      </c>
      <c r="C467" s="6">
        <f t="shared" si="212"/>
        <v>0.33880424213420118</v>
      </c>
      <c r="D467" s="6">
        <f t="shared" si="232"/>
        <v>1.4625852650865778</v>
      </c>
      <c r="E467" s="6">
        <f t="shared" si="213"/>
        <v>0.99415089397937972</v>
      </c>
      <c r="F467" s="6">
        <f t="shared" si="214"/>
        <v>0.34079760344834387</v>
      </c>
      <c r="G467" s="6">
        <f t="shared" si="215"/>
        <v>0.61639880172417194</v>
      </c>
      <c r="H467" s="6">
        <f t="shared" si="216"/>
        <v>0.43137895900929213</v>
      </c>
      <c r="I467" s="6">
        <f t="shared" si="217"/>
        <v>0.61828614435736784</v>
      </c>
      <c r="J467" s="6">
        <f t="shared" si="233"/>
        <v>0.78859345551843185</v>
      </c>
      <c r="K467" s="9"/>
      <c r="L467" s="15">
        <f t="shared" si="234"/>
        <v>0.44600000000000001</v>
      </c>
      <c r="M467" s="6">
        <f t="shared" si="239"/>
        <v>0.37718269892948791</v>
      </c>
      <c r="N467" s="15">
        <f t="shared" si="218"/>
        <v>1.8793131008900634</v>
      </c>
      <c r="O467" s="15">
        <f t="shared" si="219"/>
        <v>2.0629703728509847</v>
      </c>
      <c r="P467" s="15">
        <f t="shared" si="235"/>
        <v>1.8793131008900634</v>
      </c>
      <c r="Q467" s="15">
        <f t="shared" si="236"/>
        <v>0.44600000000000001</v>
      </c>
      <c r="S467" s="28">
        <f t="shared" si="237"/>
        <v>0.44600000000000001</v>
      </c>
      <c r="T467" s="19">
        <f t="shared" si="220"/>
        <v>2.0629703728509847</v>
      </c>
      <c r="U467" s="19">
        <f t="shared" si="221"/>
        <v>2.9174806800597435</v>
      </c>
      <c r="V467" s="19">
        <f t="shared" si="222"/>
        <v>4.1259407457019694</v>
      </c>
      <c r="W467" s="19">
        <f t="shared" si="223"/>
        <v>5.0532247679640747</v>
      </c>
      <c r="X467" s="19">
        <f t="shared" si="224"/>
        <v>5.834961360119487</v>
      </c>
      <c r="Y467" s="19">
        <f t="shared" si="225"/>
        <v>6.5236851236559001</v>
      </c>
      <c r="Z467" s="19">
        <f t="shared" si="226"/>
        <v>7.1463390005744332</v>
      </c>
      <c r="AA467" s="19">
        <f t="shared" si="227"/>
        <v>7.7189283342736799</v>
      </c>
      <c r="AB467" s="19">
        <f t="shared" si="228"/>
        <v>8.2518814914039389</v>
      </c>
      <c r="AC467" s="19">
        <f t="shared" si="229"/>
        <v>8.7524420401792291</v>
      </c>
      <c r="AD467" s="19">
        <f t="shared" si="230"/>
        <v>9.2258839785257756</v>
      </c>
      <c r="AE467" s="19">
        <f t="shared" si="245"/>
        <v>1.8793131008900634</v>
      </c>
      <c r="AF467" s="19">
        <f t="shared" si="245"/>
        <v>2.6577500752241647</v>
      </c>
      <c r="AG467" s="19">
        <f t="shared" si="245"/>
        <v>3.7586262017801269</v>
      </c>
      <c r="AH467" s="19">
        <f t="shared" si="245"/>
        <v>4.6033581641082577</v>
      </c>
      <c r="AI467" s="19">
        <f t="shared" si="245"/>
        <v>5.3155001504483295</v>
      </c>
      <c r="AJ467" s="19">
        <f t="shared" si="245"/>
        <v>5.9429098354064109</v>
      </c>
      <c r="AK467" s="19">
        <f t="shared" si="245"/>
        <v>6.5101315481428115</v>
      </c>
      <c r="AL467" s="19">
        <f t="shared" si="245"/>
        <v>7.0317457460063482</v>
      </c>
      <c r="AM467" s="19">
        <f t="shared" si="245"/>
        <v>7.5172524035602537</v>
      </c>
      <c r="AN467" s="19">
        <f t="shared" si="245"/>
        <v>7.9732502256724924</v>
      </c>
      <c r="AO467" s="19">
        <f t="shared" si="245"/>
        <v>8.4045436891922041</v>
      </c>
      <c r="AP467" s="43">
        <f t="shared" si="231"/>
        <v>0.44600000000000001</v>
      </c>
    </row>
    <row r="468" spans="1:42" x14ac:dyDescent="0.25">
      <c r="A468" s="15">
        <v>0.44700000000000001</v>
      </c>
      <c r="B468" s="6">
        <f t="shared" si="238"/>
        <v>2.9291936273893069</v>
      </c>
      <c r="C468" s="6">
        <f t="shared" si="212"/>
        <v>0.33979850098520831</v>
      </c>
      <c r="D468" s="6">
        <f t="shared" si="232"/>
        <v>1.4645968136946534</v>
      </c>
      <c r="E468" s="6">
        <f t="shared" si="213"/>
        <v>0.99436612975302008</v>
      </c>
      <c r="F468" s="6">
        <f t="shared" si="214"/>
        <v>0.34172372812980589</v>
      </c>
      <c r="G468" s="6">
        <f t="shared" si="215"/>
        <v>0.61786186406490295</v>
      </c>
      <c r="H468" s="6">
        <f t="shared" si="216"/>
        <v>0.43264488869609735</v>
      </c>
      <c r="I468" s="6">
        <f t="shared" si="217"/>
        <v>0.61979648348944116</v>
      </c>
      <c r="J468" s="6">
        <f t="shared" si="233"/>
        <v>0.79198159603920282</v>
      </c>
      <c r="K468" s="9"/>
      <c r="L468" s="15">
        <f t="shared" si="234"/>
        <v>0.44700000000000001</v>
      </c>
      <c r="M468" s="6">
        <f t="shared" si="239"/>
        <v>0.37757414629949632</v>
      </c>
      <c r="N468" s="15">
        <f t="shared" si="218"/>
        <v>1.8812634877260814</v>
      </c>
      <c r="O468" s="15">
        <f t="shared" si="219"/>
        <v>2.0711716624035885</v>
      </c>
      <c r="P468" s="15">
        <f t="shared" si="235"/>
        <v>1.8812634877260814</v>
      </c>
      <c r="Q468" s="15">
        <f t="shared" si="236"/>
        <v>0.44700000000000001</v>
      </c>
      <c r="S468" s="28">
        <f t="shared" si="237"/>
        <v>0.44700000000000001</v>
      </c>
      <c r="T468" s="19">
        <f t="shared" si="220"/>
        <v>2.0711716624035885</v>
      </c>
      <c r="U468" s="19">
        <f t="shared" si="221"/>
        <v>2.9290790549739847</v>
      </c>
      <c r="V468" s="19">
        <f t="shared" si="222"/>
        <v>4.142343324807177</v>
      </c>
      <c r="W468" s="19">
        <f t="shared" si="223"/>
        <v>5.0733137426007735</v>
      </c>
      <c r="X468" s="19">
        <f t="shared" si="224"/>
        <v>5.8581581099479694</v>
      </c>
      <c r="Y468" s="19">
        <f t="shared" si="225"/>
        <v>6.5496198783926722</v>
      </c>
      <c r="Z468" s="19">
        <f t="shared" si="226"/>
        <v>7.1747491009598185</v>
      </c>
      <c r="AA468" s="19">
        <f t="shared" si="227"/>
        <v>7.7496147499092505</v>
      </c>
      <c r="AB468" s="19">
        <f t="shared" si="228"/>
        <v>8.2846866496143541</v>
      </c>
      <c r="AC468" s="19">
        <f t="shared" si="229"/>
        <v>8.7872371649219509</v>
      </c>
      <c r="AD468" s="19">
        <f t="shared" si="230"/>
        <v>9.2625612604113385</v>
      </c>
      <c r="AE468" s="19">
        <f t="shared" si="245"/>
        <v>1.8812634877260814</v>
      </c>
      <c r="AF468" s="19">
        <f t="shared" si="245"/>
        <v>2.6605083387395352</v>
      </c>
      <c r="AG468" s="19">
        <f t="shared" si="245"/>
        <v>3.7625269754521629</v>
      </c>
      <c r="AH468" s="19">
        <f t="shared" si="245"/>
        <v>4.6081356166575436</v>
      </c>
      <c r="AI468" s="19">
        <f t="shared" si="245"/>
        <v>5.3210166774790704</v>
      </c>
      <c r="AJ468" s="19">
        <f t="shared" si="245"/>
        <v>5.9490775001266369</v>
      </c>
      <c r="AK468" s="19">
        <f t="shared" si="245"/>
        <v>6.5168878863316033</v>
      </c>
      <c r="AL468" s="19">
        <f t="shared" si="245"/>
        <v>7.0390434253184004</v>
      </c>
      <c r="AM468" s="19">
        <f t="shared" si="245"/>
        <v>7.5250539509043257</v>
      </c>
      <c r="AN468" s="19">
        <f t="shared" si="245"/>
        <v>7.9815250162186038</v>
      </c>
      <c r="AO468" s="19">
        <f t="shared" si="245"/>
        <v>8.4132660842877183</v>
      </c>
      <c r="AP468" s="43">
        <f t="shared" si="231"/>
        <v>0.44700000000000001</v>
      </c>
    </row>
    <row r="469" spans="1:42" x14ac:dyDescent="0.25">
      <c r="A469" s="15">
        <v>0.44800000000000001</v>
      </c>
      <c r="B469" s="6">
        <f t="shared" si="238"/>
        <v>2.9332158621072013</v>
      </c>
      <c r="C469" s="6">
        <f t="shared" si="212"/>
        <v>0.34079297303758121</v>
      </c>
      <c r="D469" s="6">
        <f t="shared" si="232"/>
        <v>1.4666079310536007</v>
      </c>
      <c r="E469" s="6">
        <f t="shared" si="213"/>
        <v>0.99457729714688337</v>
      </c>
      <c r="F469" s="6">
        <f t="shared" si="214"/>
        <v>0.34265106796143918</v>
      </c>
      <c r="G469" s="6">
        <f t="shared" si="215"/>
        <v>0.61932553398071954</v>
      </c>
      <c r="H469" s="6">
        <f t="shared" si="216"/>
        <v>0.43391108983931248</v>
      </c>
      <c r="I469" s="6">
        <f t="shared" si="217"/>
        <v>0.62130782942420515</v>
      </c>
      <c r="J469" s="6">
        <f t="shared" si="233"/>
        <v>0.79537647061884853</v>
      </c>
      <c r="K469" s="9"/>
      <c r="L469" s="15">
        <f t="shared" si="234"/>
        <v>0.44800000000000001</v>
      </c>
      <c r="M469" s="6">
        <f t="shared" si="239"/>
        <v>0.37796454963156817</v>
      </c>
      <c r="N469" s="15">
        <f t="shared" si="218"/>
        <v>1.8832086726422403</v>
      </c>
      <c r="O469" s="15">
        <f t="shared" si="219"/>
        <v>2.079381074975696</v>
      </c>
      <c r="P469" s="15">
        <f t="shared" si="235"/>
        <v>1.8832086726422403</v>
      </c>
      <c r="Q469" s="15">
        <f t="shared" si="236"/>
        <v>0.44800000000000001</v>
      </c>
      <c r="S469" s="28">
        <f t="shared" si="237"/>
        <v>0.44800000000000001</v>
      </c>
      <c r="T469" s="19">
        <f t="shared" si="220"/>
        <v>2.079381074975696</v>
      </c>
      <c r="U469" s="19">
        <f t="shared" si="221"/>
        <v>2.9406889175725746</v>
      </c>
      <c r="V469" s="19">
        <f t="shared" si="222"/>
        <v>4.158762149951392</v>
      </c>
      <c r="W469" s="19">
        <f t="shared" si="223"/>
        <v>5.093422614490426</v>
      </c>
      <c r="X469" s="19">
        <f t="shared" si="224"/>
        <v>5.8813778351451491</v>
      </c>
      <c r="Y469" s="19">
        <f t="shared" si="225"/>
        <v>6.575580320372552</v>
      </c>
      <c r="Z469" s="19">
        <f t="shared" si="226"/>
        <v>7.2031873403101887</v>
      </c>
      <c r="AA469" s="19">
        <f t="shared" si="227"/>
        <v>7.7803315591007518</v>
      </c>
      <c r="AB469" s="19">
        <f t="shared" si="228"/>
        <v>8.3175242999027841</v>
      </c>
      <c r="AC469" s="19">
        <f t="shared" si="229"/>
        <v>8.8220667527177241</v>
      </c>
      <c r="AD469" s="19">
        <f t="shared" si="230"/>
        <v>9.2992748695444867</v>
      </c>
      <c r="AE469" s="19">
        <f t="shared" si="245"/>
        <v>1.8832086726422403</v>
      </c>
      <c r="AF469" s="19">
        <f t="shared" si="245"/>
        <v>2.6632592456292903</v>
      </c>
      <c r="AG469" s="19">
        <f t="shared" si="245"/>
        <v>3.7664173452844807</v>
      </c>
      <c r="AH469" s="19">
        <f t="shared" si="245"/>
        <v>4.612900327157492</v>
      </c>
      <c r="AI469" s="19">
        <f t="shared" si="245"/>
        <v>5.3265184912585806</v>
      </c>
      <c r="AJ469" s="19">
        <f t="shared" si="245"/>
        <v>5.9552287149319021</v>
      </c>
      <c r="AK469" s="19">
        <f t="shared" si="245"/>
        <v>6.5236262045414115</v>
      </c>
      <c r="AL469" s="19">
        <f t="shared" si="245"/>
        <v>7.0463216408285874</v>
      </c>
      <c r="AM469" s="19">
        <f t="shared" si="245"/>
        <v>7.5328346905689614</v>
      </c>
      <c r="AN469" s="19">
        <f t="shared" si="245"/>
        <v>7.9897777368878709</v>
      </c>
      <c r="AO469" s="19">
        <f t="shared" si="245"/>
        <v>8.4219652156903955</v>
      </c>
      <c r="AP469" s="43">
        <f t="shared" si="231"/>
        <v>0.44800000000000001</v>
      </c>
    </row>
    <row r="470" spans="1:42" x14ac:dyDescent="0.25">
      <c r="A470" s="15">
        <v>0.44900000000000001</v>
      </c>
      <c r="B470" s="6">
        <f t="shared" si="238"/>
        <v>2.9372372511392868</v>
      </c>
      <c r="C470" s="6">
        <f t="shared" ref="C470:C533" si="246">$B470/8+($A470/2-0.25)*SIN($B470/2)</f>
        <v>0.34178765422423968</v>
      </c>
      <c r="D470" s="6">
        <f t="shared" si="232"/>
        <v>1.4686186255696434</v>
      </c>
      <c r="E470" s="6">
        <f t="shared" ref="E470:E533" si="247">SIN(B470/2)</f>
        <v>0.99478439875180991</v>
      </c>
      <c r="F470" s="6">
        <f t="shared" ref="F470:F533" si="248">C470/E470</f>
        <v>0.3435796285638299</v>
      </c>
      <c r="G470" s="6">
        <f t="shared" ref="G470:G533" si="249">A470+F470/2</f>
        <v>0.62078981428191493</v>
      </c>
      <c r="H470" s="6">
        <f t="shared" ref="H470:H533" si="250">C470/$C$1021</f>
        <v>0.43517755726057017</v>
      </c>
      <c r="I470" s="6">
        <f t="shared" ref="I470:I533" si="251">MAX($G470+K*(1.811*$J470)^M+SCorr*Slope,0)</f>
        <v>0.62282018742979928</v>
      </c>
      <c r="J470" s="6">
        <f t="shared" si="233"/>
        <v>0.79877807808146706</v>
      </c>
      <c r="K470" s="9"/>
      <c r="L470" s="15">
        <f t="shared" si="234"/>
        <v>0.44900000000000001</v>
      </c>
      <c r="M470" s="6">
        <f t="shared" si="239"/>
        <v>0.37835390999959667</v>
      </c>
      <c r="N470" s="15">
        <f t="shared" ref="N470:N533" si="252">M470*(Slope^0.5)/(RMannings_n)*((Diameter/1000)^(2/3))</f>
        <v>1.8851486609892139</v>
      </c>
      <c r="O470" s="15">
        <f t="shared" ref="O470:O533" si="253">C470*N470*(Diameter/1000)^2</f>
        <v>2.0875985453992425</v>
      </c>
      <c r="P470" s="15">
        <f t="shared" si="235"/>
        <v>1.8851486609892139</v>
      </c>
      <c r="Q470" s="15">
        <f t="shared" si="236"/>
        <v>0.44900000000000001</v>
      </c>
      <c r="S470" s="28">
        <f t="shared" si="237"/>
        <v>0.44900000000000001</v>
      </c>
      <c r="T470" s="19">
        <f t="shared" ref="T470:T533" si="254">$C470*AE470*((Diameter/1000)^2)</f>
        <v>2.0875985453992425</v>
      </c>
      <c r="U470" s="19">
        <f t="shared" ref="U470:U533" si="255">$C470*AF470*((Diameter/1000)^2)</f>
        <v>2.9523101756939543</v>
      </c>
      <c r="V470" s="19">
        <f t="shared" ref="V470:V533" si="256">$C470*AG470*((Diameter/1000)^2)</f>
        <v>4.175197090798485</v>
      </c>
      <c r="W470" s="19">
        <f t="shared" ref="W470:W533" si="257">$C470*AH470*((Diameter/1000)^2)</f>
        <v>5.1135512240045271</v>
      </c>
      <c r="X470" s="19">
        <f t="shared" ref="X470:X533" si="258">$C470*AI470*((Diameter/1000)^2)</f>
        <v>5.9046203513879085</v>
      </c>
      <c r="Y470" s="19">
        <f t="shared" ref="Y470:Y533" si="259">$C470*AJ470*((Diameter/1000)^2)</f>
        <v>6.6015662435160296</v>
      </c>
      <c r="Z470" s="19">
        <f t="shared" ref="Z470:Z533" si="260">$C470*AK470*((Diameter/1000)^2)</f>
        <v>7.2316534928767444</v>
      </c>
      <c r="AA470" s="19">
        <f t="shared" ref="AA470:AA533" si="261">$C470*AL470*((Diameter/1000)^2)</f>
        <v>7.8110785180116125</v>
      </c>
      <c r="AB470" s="19">
        <f t="shared" ref="AB470:AB533" si="262">$C470*AM470*((Diameter/1000)^2)</f>
        <v>8.35039418159697</v>
      </c>
      <c r="AC470" s="19">
        <f t="shared" ref="AC470:AC533" si="263">$C470*AN470*((Diameter/1000)^2)</f>
        <v>8.8569305270818628</v>
      </c>
      <c r="AD470" s="19">
        <f t="shared" ref="AD470:AD533" si="264">$C470*AO470*((Diameter/1000)^2)</f>
        <v>9.3360245144847767</v>
      </c>
      <c r="AE470" s="19">
        <f t="shared" si="245"/>
        <v>1.8851486609892139</v>
      </c>
      <c r="AF470" s="19">
        <f t="shared" si="245"/>
        <v>2.6660028034604264</v>
      </c>
      <c r="AG470" s="19">
        <f t="shared" si="245"/>
        <v>3.7702973219784277</v>
      </c>
      <c r="AH470" s="19">
        <f t="shared" si="245"/>
        <v>4.617652308714522</v>
      </c>
      <c r="AI470" s="19">
        <f t="shared" si="245"/>
        <v>5.3320056069208528</v>
      </c>
      <c r="AJ470" s="19">
        <f t="shared" si="245"/>
        <v>5.9613634967425257</v>
      </c>
      <c r="AK470" s="19">
        <f t="shared" si="245"/>
        <v>6.5303465213075125</v>
      </c>
      <c r="AL470" s="19">
        <f t="shared" si="245"/>
        <v>7.0535804125572978</v>
      </c>
      <c r="AM470" s="19">
        <f t="shared" si="245"/>
        <v>7.5405946439568554</v>
      </c>
      <c r="AN470" s="19">
        <f t="shared" si="245"/>
        <v>7.9980084103812787</v>
      </c>
      <c r="AO470" s="19">
        <f t="shared" si="245"/>
        <v>8.430641107329178</v>
      </c>
      <c r="AP470" s="43">
        <f t="shared" ref="AP470:AP533" si="265">S470</f>
        <v>0.44900000000000001</v>
      </c>
    </row>
    <row r="471" spans="1:42" x14ac:dyDescent="0.25">
      <c r="A471" s="15">
        <v>0.45</v>
      </c>
      <c r="B471" s="6">
        <f t="shared" si="238"/>
        <v>2.9412578112666736</v>
      </c>
      <c r="C471" s="6">
        <f t="shared" si="246"/>
        <v>0.3427825404806687</v>
      </c>
      <c r="D471" s="6">
        <f t="shared" ref="D471:D534" si="266">B471/2</f>
        <v>1.4706289056333368</v>
      </c>
      <c r="E471" s="6">
        <f t="shared" si="247"/>
        <v>0.99498743710661997</v>
      </c>
      <c r="F471" s="6">
        <f t="shared" si="248"/>
        <v>0.34450941559369369</v>
      </c>
      <c r="G471" s="6">
        <f t="shared" si="249"/>
        <v>0.62225470779684688</v>
      </c>
      <c r="H471" s="6">
        <f t="shared" si="250"/>
        <v>0.43644428578476913</v>
      </c>
      <c r="I471" s="6">
        <f t="shared" si="251"/>
        <v>0.62433356280255525</v>
      </c>
      <c r="J471" s="6">
        <f t="shared" ref="J471:J534" si="267">H471*(9.806*F471)^0.5</f>
        <v>0.80218641728952556</v>
      </c>
      <c r="K471" s="9"/>
      <c r="L471" s="15">
        <f t="shared" ref="L471:L534" si="268">A471</f>
        <v>0.45</v>
      </c>
      <c r="M471" s="6">
        <f t="shared" si="239"/>
        <v>0.37874222846688921</v>
      </c>
      <c r="N471" s="15">
        <f t="shared" si="252"/>
        <v>1.8870834580649325</v>
      </c>
      <c r="O471" s="15">
        <f t="shared" si="253"/>
        <v>2.0958240084087194</v>
      </c>
      <c r="P471" s="15">
        <f t="shared" ref="P471:P534" si="269">N471</f>
        <v>1.8870834580649325</v>
      </c>
      <c r="Q471" s="15">
        <f t="shared" ref="Q471:Q534" si="270">L471</f>
        <v>0.45</v>
      </c>
      <c r="S471" s="28">
        <f t="shared" ref="S471:S534" si="271">A471</f>
        <v>0.45</v>
      </c>
      <c r="T471" s="19">
        <f t="shared" si="254"/>
        <v>2.0958240084087194</v>
      </c>
      <c r="U471" s="19">
        <f t="shared" si="255"/>
        <v>2.9639427370387557</v>
      </c>
      <c r="V471" s="19">
        <f t="shared" si="256"/>
        <v>4.1916480168174388</v>
      </c>
      <c r="W471" s="19">
        <f t="shared" si="257"/>
        <v>5.1336994112758836</v>
      </c>
      <c r="X471" s="19">
        <f t="shared" si="258"/>
        <v>5.9278854740775113</v>
      </c>
      <c r="Y471" s="19">
        <f t="shared" si="259"/>
        <v>6.6275774414354389</v>
      </c>
      <c r="Z471" s="19">
        <f t="shared" si="260"/>
        <v>7.2601473325731298</v>
      </c>
      <c r="AA471" s="19">
        <f t="shared" si="261"/>
        <v>7.8418553824406585</v>
      </c>
      <c r="AB471" s="19">
        <f t="shared" si="262"/>
        <v>8.3832960336348776</v>
      </c>
      <c r="AC471" s="19">
        <f t="shared" si="263"/>
        <v>8.8918282111162625</v>
      </c>
      <c r="AD471" s="19">
        <f t="shared" si="264"/>
        <v>9.3728099033559769</v>
      </c>
      <c r="AE471" s="19">
        <f t="shared" si="245"/>
        <v>1.8870834580649325</v>
      </c>
      <c r="AF471" s="19">
        <f t="shared" si="245"/>
        <v>2.668739019725348</v>
      </c>
      <c r="AG471" s="19">
        <f t="shared" si="245"/>
        <v>3.774166916129865</v>
      </c>
      <c r="AH471" s="19">
        <f t="shared" si="245"/>
        <v>4.6223915743058619</v>
      </c>
      <c r="AI471" s="19">
        <f t="shared" si="245"/>
        <v>5.337478039450696</v>
      </c>
      <c r="AJ471" s="19">
        <f t="shared" si="245"/>
        <v>5.9674818623120283</v>
      </c>
      <c r="AK471" s="19">
        <f t="shared" si="245"/>
        <v>6.5370488549824728</v>
      </c>
      <c r="AL471" s="19">
        <f t="shared" si="245"/>
        <v>7.0608197603275693</v>
      </c>
      <c r="AM471" s="19">
        <f t="shared" si="245"/>
        <v>7.54833383225973</v>
      </c>
      <c r="AN471" s="19">
        <f t="shared" si="245"/>
        <v>8.0062170591760413</v>
      </c>
      <c r="AO471" s="19">
        <f t="shared" si="245"/>
        <v>8.4392937828971277</v>
      </c>
      <c r="AP471" s="43">
        <f t="shared" si="265"/>
        <v>0.45</v>
      </c>
    </row>
    <row r="472" spans="1:42" x14ac:dyDescent="0.25">
      <c r="A472" s="15">
        <v>0.45100000000000001</v>
      </c>
      <c r="B472" s="6">
        <f t="shared" ref="B472:B535" si="272">2*ACOS((0.5-A472)/0.5)</f>
        <v>2.9452775592397877</v>
      </c>
      <c r="C472" s="6">
        <f t="shared" si="246"/>
        <v>0.34377762774486581</v>
      </c>
      <c r="D472" s="6">
        <f t="shared" si="266"/>
        <v>1.4726387796198939</v>
      </c>
      <c r="E472" s="6">
        <f t="shared" si="247"/>
        <v>0.99518641469827152</v>
      </c>
      <c r="F472" s="6">
        <f t="shared" si="248"/>
        <v>0.34544043474417307</v>
      </c>
      <c r="G472" s="6">
        <f t="shared" si="249"/>
        <v>0.6237202173720866</v>
      </c>
      <c r="H472" s="6">
        <f t="shared" si="250"/>
        <v>0.43771127024000717</v>
      </c>
      <c r="I472" s="6">
        <f t="shared" si="251"/>
        <v>0.62584796086718453</v>
      </c>
      <c r="J472" s="6">
        <f t="shared" si="267"/>
        <v>0.80560148714421587</v>
      </c>
      <c r="K472" s="9"/>
      <c r="L472" s="15">
        <f t="shared" si="268"/>
        <v>0.45100000000000001</v>
      </c>
      <c r="M472" s="6">
        <f t="shared" si="239"/>
        <v>0.37912950608621493</v>
      </c>
      <c r="N472" s="15">
        <f t="shared" si="252"/>
        <v>1.889013069114819</v>
      </c>
      <c r="O472" s="15">
        <f t="shared" si="253"/>
        <v>2.1040573986410638</v>
      </c>
      <c r="P472" s="15">
        <f t="shared" si="269"/>
        <v>1.889013069114819</v>
      </c>
      <c r="Q472" s="15">
        <f t="shared" si="270"/>
        <v>0.45100000000000001</v>
      </c>
      <c r="S472" s="28">
        <f t="shared" si="271"/>
        <v>0.45100000000000001</v>
      </c>
      <c r="T472" s="19">
        <f t="shared" si="254"/>
        <v>2.1040573986410638</v>
      </c>
      <c r="U472" s="19">
        <f t="shared" si="255"/>
        <v>2.9755865091696467</v>
      </c>
      <c r="V472" s="19">
        <f t="shared" si="256"/>
        <v>4.2081147972821276</v>
      </c>
      <c r="W472" s="19">
        <f t="shared" si="257"/>
        <v>5.1538670161983431</v>
      </c>
      <c r="X472" s="19">
        <f t="shared" si="258"/>
        <v>5.9511730183392935</v>
      </c>
      <c r="Y472" s="19">
        <f t="shared" si="259"/>
        <v>6.65361370743463</v>
      </c>
      <c r="Z472" s="19">
        <f t="shared" si="260"/>
        <v>7.2886686329750541</v>
      </c>
      <c r="AA472" s="19">
        <f t="shared" si="261"/>
        <v>7.8726619078217004</v>
      </c>
      <c r="AB472" s="19">
        <f t="shared" si="262"/>
        <v>8.4162295945642551</v>
      </c>
      <c r="AC472" s="19">
        <f t="shared" si="263"/>
        <v>8.9267595275089402</v>
      </c>
      <c r="AD472" s="19">
        <f t="shared" si="264"/>
        <v>9.4096307438455877</v>
      </c>
      <c r="AE472" s="19">
        <f t="shared" ref="AE472:AO481" si="273">$M472*AE$21^0.5/RMannings_n*(Diameter/1000)^(2/3)</f>
        <v>1.889013069114819</v>
      </c>
      <c r="AF472" s="19">
        <f t="shared" si="273"/>
        <v>2.6714679018422021</v>
      </c>
      <c r="AG472" s="19">
        <f t="shared" si="273"/>
        <v>3.7780261382296381</v>
      </c>
      <c r="AH472" s="19">
        <f t="shared" si="273"/>
        <v>4.62711813678012</v>
      </c>
      <c r="AI472" s="19">
        <f t="shared" si="273"/>
        <v>5.3429358036844041</v>
      </c>
      <c r="AJ472" s="19">
        <f t="shared" si="273"/>
        <v>5.9735838282278984</v>
      </c>
      <c r="AK472" s="19">
        <f t="shared" si="273"/>
        <v>6.5437332237369725</v>
      </c>
      <c r="AL472" s="19">
        <f t="shared" si="273"/>
        <v>7.0680397037659768</v>
      </c>
      <c r="AM472" s="19">
        <f t="shared" si="273"/>
        <v>7.5560522764592761</v>
      </c>
      <c r="AN472" s="19">
        <f t="shared" si="273"/>
        <v>8.0144037055266057</v>
      </c>
      <c r="AO472" s="19">
        <f t="shared" si="273"/>
        <v>8.4479232658524896</v>
      </c>
      <c r="AP472" s="43">
        <f t="shared" si="265"/>
        <v>0.45100000000000001</v>
      </c>
    </row>
    <row r="473" spans="1:42" x14ac:dyDescent="0.25">
      <c r="A473" s="15">
        <v>0.45200000000000001</v>
      </c>
      <c r="B473" s="6">
        <f t="shared" si="272"/>
        <v>2.9492965117790257</v>
      </c>
      <c r="C473" s="6">
        <f t="shared" si="246"/>
        <v>0.34477291195728987</v>
      </c>
      <c r="D473" s="6">
        <f t="shared" si="266"/>
        <v>1.4746482558895129</v>
      </c>
      <c r="E473" s="6">
        <f t="shared" si="247"/>
        <v>0.99538133396201478</v>
      </c>
      <c r="F473" s="6">
        <f t="shared" si="248"/>
        <v>0.34637269174513868</v>
      </c>
      <c r="G473" s="6">
        <f t="shared" si="249"/>
        <v>0.62518634587256938</v>
      </c>
      <c r="H473" s="6">
        <f t="shared" si="250"/>
        <v>0.4389785054575161</v>
      </c>
      <c r="I473" s="6">
        <f t="shared" si="251"/>
        <v>0.62736338697696681</v>
      </c>
      <c r="J473" s="6">
        <f t="shared" si="267"/>
        <v>0.80902328658581801</v>
      </c>
      <c r="K473" s="9"/>
      <c r="L473" s="15">
        <f t="shared" si="268"/>
        <v>0.45200000000000001</v>
      </c>
      <c r="M473" s="6">
        <f t="shared" ref="M473:M536" si="274">(C473/D473)^(2/3)</f>
        <v>0.37951574389985199</v>
      </c>
      <c r="N473" s="15">
        <f t="shared" si="252"/>
        <v>1.8909374993320252</v>
      </c>
      <c r="O473" s="15">
        <f t="shared" si="253"/>
        <v>2.1122986506355597</v>
      </c>
      <c r="P473" s="15">
        <f t="shared" si="269"/>
        <v>1.8909374993320252</v>
      </c>
      <c r="Q473" s="15">
        <f t="shared" si="270"/>
        <v>0.45200000000000001</v>
      </c>
      <c r="S473" s="28">
        <f t="shared" si="271"/>
        <v>0.45200000000000001</v>
      </c>
      <c r="T473" s="19">
        <f t="shared" si="254"/>
        <v>2.1122986506355597</v>
      </c>
      <c r="U473" s="19">
        <f t="shared" si="255"/>
        <v>2.987241399511197</v>
      </c>
      <c r="V473" s="19">
        <f t="shared" si="256"/>
        <v>4.2245973012711193</v>
      </c>
      <c r="W473" s="19">
        <f t="shared" si="257"/>
        <v>5.1740538784265508</v>
      </c>
      <c r="X473" s="19">
        <f t="shared" si="258"/>
        <v>5.9744827990223941</v>
      </c>
      <c r="Y473" s="19">
        <f t="shared" si="259"/>
        <v>6.6796748345086421</v>
      </c>
      <c r="Z473" s="19">
        <f t="shared" si="260"/>
        <v>7.3172171673199431</v>
      </c>
      <c r="AA473" s="19">
        <f t="shared" si="261"/>
        <v>7.9034978492231724</v>
      </c>
      <c r="AB473" s="19">
        <f t="shared" si="262"/>
        <v>8.4491946025422386</v>
      </c>
      <c r="AC473" s="19">
        <f t="shared" si="263"/>
        <v>8.9617241985335898</v>
      </c>
      <c r="AD473" s="19">
        <f t="shared" si="264"/>
        <v>9.4464867432043835</v>
      </c>
      <c r="AE473" s="19">
        <f t="shared" si="273"/>
        <v>1.8909374993320252</v>
      </c>
      <c r="AF473" s="19">
        <f t="shared" si="273"/>
        <v>2.6741894571552156</v>
      </c>
      <c r="AG473" s="19">
        <f t="shared" si="273"/>
        <v>3.7818749986640503</v>
      </c>
      <c r="AH473" s="19">
        <f t="shared" si="273"/>
        <v>4.6318320088578675</v>
      </c>
      <c r="AI473" s="19">
        <f t="shared" si="273"/>
        <v>5.3483789143104312</v>
      </c>
      <c r="AJ473" s="19">
        <f t="shared" si="273"/>
        <v>5.9796694109123223</v>
      </c>
      <c r="AK473" s="19">
        <f t="shared" si="273"/>
        <v>6.5503996455606153</v>
      </c>
      <c r="AL473" s="19">
        <f t="shared" si="273"/>
        <v>7.0752402623035175</v>
      </c>
      <c r="AM473" s="19">
        <f t="shared" si="273"/>
        <v>7.5637499973281006</v>
      </c>
      <c r="AN473" s="19">
        <f t="shared" si="273"/>
        <v>8.0225683714656455</v>
      </c>
      <c r="AO473" s="19">
        <f t="shared" si="273"/>
        <v>8.4565295794197439</v>
      </c>
      <c r="AP473" s="43">
        <f t="shared" si="265"/>
        <v>0.45200000000000001</v>
      </c>
    </row>
    <row r="474" spans="1:42" x14ac:dyDescent="0.25">
      <c r="A474" s="15">
        <v>0.45300000000000001</v>
      </c>
      <c r="B474" s="6">
        <f t="shared" si="272"/>
        <v>2.9533146855754024</v>
      </c>
      <c r="C474" s="6">
        <f t="shared" si="246"/>
        <v>0.34576838906080903</v>
      </c>
      <c r="D474" s="6">
        <f t="shared" si="266"/>
        <v>1.4766573427877012</v>
      </c>
      <c r="E474" s="6">
        <f t="shared" si="247"/>
        <v>0.99557219728154323</v>
      </c>
      <c r="F474" s="6">
        <f t="shared" si="248"/>
        <v>0.34730619236349297</v>
      </c>
      <c r="G474" s="6">
        <f t="shared" si="249"/>
        <v>0.62665309618174647</v>
      </c>
      <c r="H474" s="6">
        <f t="shared" si="250"/>
        <v>0.44024598627159511</v>
      </c>
      <c r="I474" s="6">
        <f t="shared" si="251"/>
        <v>0.62887984651394135</v>
      </c>
      <c r="J474" s="6">
        <f t="shared" si="267"/>
        <v>0.81245181459406457</v>
      </c>
      <c r="K474" s="9"/>
      <c r="L474" s="15">
        <f t="shared" si="268"/>
        <v>0.45300000000000001</v>
      </c>
      <c r="M474" s="6">
        <f t="shared" si="274"/>
        <v>0.37990094293963439</v>
      </c>
      <c r="N474" s="15">
        <f t="shared" si="252"/>
        <v>1.8928567538576646</v>
      </c>
      <c r="O474" s="15">
        <f t="shared" si="253"/>
        <v>2.120547698833728</v>
      </c>
      <c r="P474" s="15">
        <f t="shared" si="269"/>
        <v>1.8928567538576646</v>
      </c>
      <c r="Q474" s="15">
        <f t="shared" si="270"/>
        <v>0.45300000000000001</v>
      </c>
      <c r="S474" s="28">
        <f t="shared" si="271"/>
        <v>0.45300000000000001</v>
      </c>
      <c r="T474" s="19">
        <f t="shared" si="254"/>
        <v>2.120547698833728</v>
      </c>
      <c r="U474" s="19">
        <f t="shared" si="255"/>
        <v>2.9989073153497161</v>
      </c>
      <c r="V474" s="19">
        <f t="shared" si="256"/>
        <v>4.2410953976674559</v>
      </c>
      <c r="W474" s="19">
        <f t="shared" si="257"/>
        <v>5.1942598373756885</v>
      </c>
      <c r="X474" s="19">
        <f t="shared" si="258"/>
        <v>5.9978146306994322</v>
      </c>
      <c r="Y474" s="19">
        <f t="shared" si="259"/>
        <v>6.7057606153433618</v>
      </c>
      <c r="Z474" s="19">
        <f t="shared" si="260"/>
        <v>7.3457927085065666</v>
      </c>
      <c r="AA474" s="19">
        <f t="shared" si="261"/>
        <v>7.9343629613477029</v>
      </c>
      <c r="AB474" s="19">
        <f t="shared" si="262"/>
        <v>8.4821907953349118</v>
      </c>
      <c r="AC474" s="19">
        <f t="shared" si="263"/>
        <v>8.9967219460491474</v>
      </c>
      <c r="AD474" s="19">
        <f t="shared" si="264"/>
        <v>9.4833776082459362</v>
      </c>
      <c r="AE474" s="19">
        <f t="shared" si="273"/>
        <v>1.8928567538576646</v>
      </c>
      <c r="AF474" s="19">
        <f t="shared" si="273"/>
        <v>2.6769036929350207</v>
      </c>
      <c r="AG474" s="19">
        <f t="shared" si="273"/>
        <v>3.7857135077153292</v>
      </c>
      <c r="AH474" s="19">
        <f t="shared" si="273"/>
        <v>4.6365332031322124</v>
      </c>
      <c r="AI474" s="19">
        <f t="shared" si="273"/>
        <v>5.3538073858700415</v>
      </c>
      <c r="AJ474" s="19">
        <f t="shared" si="273"/>
        <v>5.9857386266229291</v>
      </c>
      <c r="AK474" s="19">
        <f t="shared" si="273"/>
        <v>6.5570481382627435</v>
      </c>
      <c r="AL474" s="19">
        <f t="shared" si="273"/>
        <v>7.0824214551764761</v>
      </c>
      <c r="AM474" s="19">
        <f t="shared" si="273"/>
        <v>7.5714270154306584</v>
      </c>
      <c r="AN474" s="19">
        <f t="shared" si="273"/>
        <v>8.0307110788050622</v>
      </c>
      <c r="AO474" s="19">
        <f t="shared" si="273"/>
        <v>8.4651127465906519</v>
      </c>
      <c r="AP474" s="43">
        <f t="shared" si="265"/>
        <v>0.45300000000000001</v>
      </c>
    </row>
    <row r="475" spans="1:42" x14ac:dyDescent="0.25">
      <c r="A475" s="15">
        <v>0.45400000000000001</v>
      </c>
      <c r="B475" s="6">
        <f t="shared" si="272"/>
        <v>2.9573320972911983</v>
      </c>
      <c r="C475" s="6">
        <f t="shared" si="246"/>
        <v>0.34676405500064955</v>
      </c>
      <c r="D475" s="6">
        <f t="shared" si="266"/>
        <v>1.4786660486455991</v>
      </c>
      <c r="E475" s="6">
        <f t="shared" si="247"/>
        <v>0.99575900698914088</v>
      </c>
      <c r="F475" s="6">
        <f t="shared" si="248"/>
        <v>0.34824094240347769</v>
      </c>
      <c r="G475" s="6">
        <f t="shared" si="249"/>
        <v>0.62812047120173886</v>
      </c>
      <c r="H475" s="6">
        <f t="shared" si="250"/>
        <v>0.44151370751954594</v>
      </c>
      <c r="I475" s="6">
        <f t="shared" si="251"/>
        <v>0.63039734488910015</v>
      </c>
      <c r="J475" s="6">
        <f t="shared" si="267"/>
        <v>0.81588707018851103</v>
      </c>
      <c r="K475" s="9"/>
      <c r="L475" s="15">
        <f t="shared" si="268"/>
        <v>0.45400000000000001</v>
      </c>
      <c r="M475" s="6">
        <f t="shared" si="274"/>
        <v>0.38028510422699785</v>
      </c>
      <c r="N475" s="15">
        <f t="shared" si="252"/>
        <v>1.8947708377810419</v>
      </c>
      <c r="O475" s="15">
        <f t="shared" si="253"/>
        <v>2.1288044775792199</v>
      </c>
      <c r="P475" s="15">
        <f t="shared" si="269"/>
        <v>1.8947708377810419</v>
      </c>
      <c r="Q475" s="15">
        <f t="shared" si="270"/>
        <v>0.45400000000000001</v>
      </c>
      <c r="S475" s="28">
        <f t="shared" si="271"/>
        <v>0.45400000000000001</v>
      </c>
      <c r="T475" s="19">
        <f t="shared" si="254"/>
        <v>2.1288044775792199</v>
      </c>
      <c r="U475" s="19">
        <f t="shared" si="255"/>
        <v>3.0105841638331041</v>
      </c>
      <c r="V475" s="19">
        <f t="shared" si="256"/>
        <v>4.2576089551584397</v>
      </c>
      <c r="W475" s="19">
        <f t="shared" si="257"/>
        <v>5.2144847322212007</v>
      </c>
      <c r="X475" s="19">
        <f t="shared" si="258"/>
        <v>6.0211683276662082</v>
      </c>
      <c r="Y475" s="19">
        <f t="shared" si="259"/>
        <v>6.7318708423151845</v>
      </c>
      <c r="Z475" s="19">
        <f t="shared" si="260"/>
        <v>7.3743950290946598</v>
      </c>
      <c r="AA475" s="19">
        <f t="shared" si="261"/>
        <v>7.9652569985317303</v>
      </c>
      <c r="AB475" s="19">
        <f t="shared" si="262"/>
        <v>8.5152179103168795</v>
      </c>
      <c r="AC475" s="19">
        <f t="shared" si="263"/>
        <v>9.0317524914993115</v>
      </c>
      <c r="AD475" s="19">
        <f t="shared" si="264"/>
        <v>9.5203030453461253</v>
      </c>
      <c r="AE475" s="19">
        <f t="shared" si="273"/>
        <v>1.8947708377810419</v>
      </c>
      <c r="AF475" s="19">
        <f t="shared" si="273"/>
        <v>2.679610616378981</v>
      </c>
      <c r="AG475" s="19">
        <f t="shared" si="273"/>
        <v>3.7895416755620839</v>
      </c>
      <c r="AH475" s="19">
        <f t="shared" si="273"/>
        <v>4.6412217320693507</v>
      </c>
      <c r="AI475" s="19">
        <f t="shared" si="273"/>
        <v>5.359221232757962</v>
      </c>
      <c r="AJ475" s="19">
        <f t="shared" si="273"/>
        <v>5.9917914914535126</v>
      </c>
      <c r="AK475" s="19">
        <f t="shared" si="273"/>
        <v>6.5636787194732236</v>
      </c>
      <c r="AL475" s="19">
        <f t="shared" si="273"/>
        <v>7.0895833014272851</v>
      </c>
      <c r="AM475" s="19">
        <f t="shared" si="273"/>
        <v>7.5790833511241678</v>
      </c>
      <c r="AN475" s="19">
        <f t="shared" si="273"/>
        <v>8.0388318491369422</v>
      </c>
      <c r="AO475" s="19">
        <f t="shared" si="273"/>
        <v>8.4736727901252724</v>
      </c>
      <c r="AP475" s="43">
        <f t="shared" si="265"/>
        <v>0.45400000000000001</v>
      </c>
    </row>
    <row r="476" spans="1:42" x14ac:dyDescent="0.25">
      <c r="A476" s="15">
        <v>0.45500000000000002</v>
      </c>
      <c r="B476" s="6">
        <f t="shared" si="272"/>
        <v>2.9613487635606028</v>
      </c>
      <c r="C476" s="6">
        <f t="shared" si="246"/>
        <v>0.34775990572434423</v>
      </c>
      <c r="D476" s="6">
        <f t="shared" si="266"/>
        <v>1.4806743817803014</v>
      </c>
      <c r="E476" s="6">
        <f t="shared" si="247"/>
        <v>0.99594176536582701</v>
      </c>
      <c r="F476" s="6">
        <f t="shared" si="248"/>
        <v>0.34917694770698354</v>
      </c>
      <c r="G476" s="6">
        <f t="shared" si="249"/>
        <v>0.62958847385349181</v>
      </c>
      <c r="H476" s="6">
        <f t="shared" si="250"/>
        <v>0.44278166404160718</v>
      </c>
      <c r="I476" s="6">
        <f t="shared" si="251"/>
        <v>0.63191588754258221</v>
      </c>
      <c r="J476" s="6">
        <f t="shared" si="267"/>
        <v>0.81932905242890852</v>
      </c>
      <c r="K476" s="9"/>
      <c r="L476" s="15">
        <f t="shared" si="268"/>
        <v>0.45500000000000002</v>
      </c>
      <c r="M476" s="6">
        <f t="shared" si="274"/>
        <v>0.38066822877302525</v>
      </c>
      <c r="N476" s="15">
        <f t="shared" si="252"/>
        <v>1.8966797561398778</v>
      </c>
      <c r="O476" s="15">
        <f t="shared" si="253"/>
        <v>2.1370689211177027</v>
      </c>
      <c r="P476" s="15">
        <f t="shared" si="269"/>
        <v>1.8966797561398778</v>
      </c>
      <c r="Q476" s="15">
        <f t="shared" si="270"/>
        <v>0.45500000000000002</v>
      </c>
      <c r="S476" s="28">
        <f t="shared" si="271"/>
        <v>0.45500000000000002</v>
      </c>
      <c r="T476" s="19">
        <f t="shared" si="254"/>
        <v>2.1370689211177027</v>
      </c>
      <c r="U476" s="19">
        <f t="shared" si="255"/>
        <v>3.0222718519706939</v>
      </c>
      <c r="V476" s="19">
        <f t="shared" si="256"/>
        <v>4.2741378422354055</v>
      </c>
      <c r="W476" s="19">
        <f t="shared" si="257"/>
        <v>5.2347284018985256</v>
      </c>
      <c r="X476" s="19">
        <f t="shared" si="258"/>
        <v>6.0445437039413878</v>
      </c>
      <c r="Y476" s="19">
        <f t="shared" si="259"/>
        <v>6.7580053074906523</v>
      </c>
      <c r="Z476" s="19">
        <f t="shared" si="260"/>
        <v>7.4030239013045342</v>
      </c>
      <c r="AA476" s="19">
        <f t="shared" si="261"/>
        <v>7.9961797147450726</v>
      </c>
      <c r="AB476" s="19">
        <f t="shared" si="262"/>
        <v>8.548275684470811</v>
      </c>
      <c r="AC476" s="19">
        <f t="shared" si="263"/>
        <v>9.0668155559120809</v>
      </c>
      <c r="AD476" s="19">
        <f t="shared" si="264"/>
        <v>9.5572627604426383</v>
      </c>
      <c r="AE476" s="19">
        <f t="shared" si="273"/>
        <v>1.8966797561398778</v>
      </c>
      <c r="AF476" s="19">
        <f t="shared" si="273"/>
        <v>2.6823102346115104</v>
      </c>
      <c r="AG476" s="19">
        <f t="shared" si="273"/>
        <v>3.7933595122797557</v>
      </c>
      <c r="AH476" s="19">
        <f t="shared" si="273"/>
        <v>4.6458976080091308</v>
      </c>
      <c r="AI476" s="19">
        <f t="shared" si="273"/>
        <v>5.3646204692230208</v>
      </c>
      <c r="AJ476" s="19">
        <f t="shared" si="273"/>
        <v>5.9978280213347457</v>
      </c>
      <c r="AK476" s="19">
        <f t="shared" si="273"/>
        <v>6.5702914066432347</v>
      </c>
      <c r="AL476" s="19">
        <f t="shared" si="273"/>
        <v>7.0967258199053731</v>
      </c>
      <c r="AM476" s="19">
        <f t="shared" si="273"/>
        <v>7.5867190245595113</v>
      </c>
      <c r="AN476" s="19">
        <f t="shared" si="273"/>
        <v>8.0469307038345299</v>
      </c>
      <c r="AO476" s="19">
        <f t="shared" si="273"/>
        <v>8.4822097325529828</v>
      </c>
      <c r="AP476" s="43">
        <f t="shared" si="265"/>
        <v>0.45500000000000002</v>
      </c>
    </row>
    <row r="477" spans="1:42" x14ac:dyDescent="0.25">
      <c r="A477" s="15">
        <v>0.45600000000000002</v>
      </c>
      <c r="B477" s="6">
        <f t="shared" si="272"/>
        <v>2.9653647009903548</v>
      </c>
      <c r="C477" s="6">
        <f t="shared" si="246"/>
        <v>0.34875593718168141</v>
      </c>
      <c r="D477" s="6">
        <f t="shared" si="266"/>
        <v>1.4826823504951774</v>
      </c>
      <c r="E477" s="6">
        <f t="shared" si="247"/>
        <v>0.99612047464149633</v>
      </c>
      <c r="F477" s="6">
        <f t="shared" si="248"/>
        <v>0.3501142141538639</v>
      </c>
      <c r="G477" s="6">
        <f t="shared" si="249"/>
        <v>0.63105710707693197</v>
      </c>
      <c r="H477" s="6">
        <f t="shared" si="250"/>
        <v>0.44404985068088904</v>
      </c>
      <c r="I477" s="6">
        <f t="shared" si="251"/>
        <v>0.63343547994387106</v>
      </c>
      <c r="J477" s="6">
        <f t="shared" si="267"/>
        <v>0.82277776041558015</v>
      </c>
      <c r="K477" s="9"/>
      <c r="L477" s="15">
        <f t="shared" si="268"/>
        <v>0.45600000000000002</v>
      </c>
      <c r="M477" s="6">
        <f t="shared" si="274"/>
        <v>0.38105031757849106</v>
      </c>
      <c r="N477" s="15">
        <f t="shared" si="252"/>
        <v>1.8985835139205325</v>
      </c>
      <c r="O477" s="15">
        <f t="shared" si="253"/>
        <v>2.1453409635967469</v>
      </c>
      <c r="P477" s="15">
        <f t="shared" si="269"/>
        <v>1.8985835139205325</v>
      </c>
      <c r="Q477" s="15">
        <f t="shared" si="270"/>
        <v>0.45600000000000002</v>
      </c>
      <c r="S477" s="28">
        <f t="shared" si="271"/>
        <v>0.45600000000000002</v>
      </c>
      <c r="T477" s="19">
        <f t="shared" si="254"/>
        <v>2.1453409635967469</v>
      </c>
      <c r="U477" s="19">
        <f t="shared" si="255"/>
        <v>3.0339702866330835</v>
      </c>
      <c r="V477" s="19">
        <f t="shared" si="256"/>
        <v>4.2906819271934937</v>
      </c>
      <c r="W477" s="19">
        <f t="shared" si="257"/>
        <v>5.2549906851028103</v>
      </c>
      <c r="X477" s="19">
        <f t="shared" si="258"/>
        <v>6.0679405732661671</v>
      </c>
      <c r="Y477" s="19">
        <f t="shared" si="259"/>
        <v>6.7841638026260958</v>
      </c>
      <c r="Z477" s="19">
        <f t="shared" si="260"/>
        <v>7.4316790970166782</v>
      </c>
      <c r="AA477" s="19">
        <f t="shared" si="261"/>
        <v>8.027130863590493</v>
      </c>
      <c r="AB477" s="19">
        <f t="shared" si="262"/>
        <v>8.5813638543869875</v>
      </c>
      <c r="AC477" s="19">
        <f t="shared" si="263"/>
        <v>9.1019108598992506</v>
      </c>
      <c r="AD477" s="19">
        <f t="shared" si="264"/>
        <v>9.5942564590344546</v>
      </c>
      <c r="AE477" s="19">
        <f t="shared" si="273"/>
        <v>1.8985835139205325</v>
      </c>
      <c r="AF477" s="19">
        <f t="shared" si="273"/>
        <v>2.685002554684385</v>
      </c>
      <c r="AG477" s="19">
        <f t="shared" si="273"/>
        <v>3.797167027841065</v>
      </c>
      <c r="AH477" s="19">
        <f t="shared" si="273"/>
        <v>4.6505608431655876</v>
      </c>
      <c r="AI477" s="19">
        <f t="shared" si="273"/>
        <v>5.37000510936877</v>
      </c>
      <c r="AJ477" s="19">
        <f t="shared" si="273"/>
        <v>6.0038482320348816</v>
      </c>
      <c r="AK477" s="19">
        <f t="shared" si="273"/>
        <v>6.5768862170460318</v>
      </c>
      <c r="AL477" s="19">
        <f t="shared" si="273"/>
        <v>7.1038490292679874</v>
      </c>
      <c r="AM477" s="19">
        <f t="shared" si="273"/>
        <v>7.5943340556821299</v>
      </c>
      <c r="AN477" s="19">
        <f t="shared" si="273"/>
        <v>8.0550076640531554</v>
      </c>
      <c r="AO477" s="19">
        <f t="shared" si="273"/>
        <v>8.4907235961734582</v>
      </c>
      <c r="AP477" s="43">
        <f t="shared" si="265"/>
        <v>0.45600000000000002</v>
      </c>
    </row>
    <row r="478" spans="1:42" x14ac:dyDescent="0.25">
      <c r="A478" s="15">
        <v>0.45700000000000002</v>
      </c>
      <c r="B478" s="6">
        <f t="shared" si="272"/>
        <v>2.9693799261603799</v>
      </c>
      <c r="C478" s="6">
        <f t="shared" si="246"/>
        <v>0.34975214532465376</v>
      </c>
      <c r="D478" s="6">
        <f t="shared" si="266"/>
        <v>1.48468996308019</v>
      </c>
      <c r="E478" s="6">
        <f t="shared" si="247"/>
        <v>0.99629513699505734</v>
      </c>
      <c r="F478" s="6">
        <f t="shared" si="248"/>
        <v>0.35105274766225109</v>
      </c>
      <c r="G478" s="6">
        <f t="shared" si="249"/>
        <v>0.63252637383112553</v>
      </c>
      <c r="H478" s="6">
        <f t="shared" si="250"/>
        <v>0.44531826228330862</v>
      </c>
      <c r="I478" s="6">
        <f t="shared" si="251"/>
        <v>0.63495612759199416</v>
      </c>
      <c r="J478" s="6">
        <f t="shared" si="267"/>
        <v>0.82623319328980283</v>
      </c>
      <c r="K478" s="9"/>
      <c r="L478" s="15">
        <f t="shared" si="268"/>
        <v>0.45700000000000002</v>
      </c>
      <c r="M478" s="6">
        <f t="shared" si="274"/>
        <v>0.38143137163390584</v>
      </c>
      <c r="N478" s="15">
        <f t="shared" si="252"/>
        <v>1.9004821160582255</v>
      </c>
      <c r="O478" s="15">
        <f t="shared" si="253"/>
        <v>2.1536205390657064</v>
      </c>
      <c r="P478" s="15">
        <f t="shared" si="269"/>
        <v>1.9004821160582255</v>
      </c>
      <c r="Q478" s="15">
        <f t="shared" si="270"/>
        <v>0.45700000000000002</v>
      </c>
      <c r="S478" s="28">
        <f t="shared" si="271"/>
        <v>0.45700000000000002</v>
      </c>
      <c r="T478" s="19">
        <f t="shared" si="254"/>
        <v>2.1536205390657064</v>
      </c>
      <c r="U478" s="19">
        <f t="shared" si="255"/>
        <v>3.0456793745519781</v>
      </c>
      <c r="V478" s="19">
        <f t="shared" si="256"/>
        <v>4.3072410781314128</v>
      </c>
      <c r="W478" s="19">
        <f t="shared" si="257"/>
        <v>5.2752714202886262</v>
      </c>
      <c r="X478" s="19">
        <f t="shared" si="258"/>
        <v>6.0913587491039562</v>
      </c>
      <c r="Y478" s="19">
        <f t="shared" si="259"/>
        <v>6.8103461191672663</v>
      </c>
      <c r="Z478" s="19">
        <f t="shared" si="260"/>
        <v>7.460360387771356</v>
      </c>
      <c r="AA478" s="19">
        <f t="shared" si="261"/>
        <v>8.0581101983032788</v>
      </c>
      <c r="AB478" s="19">
        <f t="shared" si="262"/>
        <v>8.6144821562628255</v>
      </c>
      <c r="AC478" s="19">
        <f t="shared" si="263"/>
        <v>9.1370381236559339</v>
      </c>
      <c r="AD478" s="19">
        <f t="shared" si="264"/>
        <v>9.6312838461813239</v>
      </c>
      <c r="AE478" s="19">
        <f t="shared" si="273"/>
        <v>1.9004821160582255</v>
      </c>
      <c r="AF478" s="19">
        <f t="shared" si="273"/>
        <v>2.6876875835770608</v>
      </c>
      <c r="AG478" s="19">
        <f t="shared" si="273"/>
        <v>3.800964232116451</v>
      </c>
      <c r="AH478" s="19">
        <f t="shared" si="273"/>
        <v>4.6552114496274921</v>
      </c>
      <c r="AI478" s="19">
        <f t="shared" si="273"/>
        <v>5.3753751671541217</v>
      </c>
      <c r="AJ478" s="19">
        <f t="shared" si="273"/>
        <v>6.009852139160456</v>
      </c>
      <c r="AK478" s="19">
        <f t="shared" si="273"/>
        <v>6.5834631677777171</v>
      </c>
      <c r="AL478" s="19">
        <f t="shared" si="273"/>
        <v>7.1109529479810307</v>
      </c>
      <c r="AM478" s="19">
        <f t="shared" si="273"/>
        <v>7.6019284642329019</v>
      </c>
      <c r="AN478" s="19">
        <f t="shared" si="273"/>
        <v>8.0630627507311825</v>
      </c>
      <c r="AO478" s="19">
        <f t="shared" si="273"/>
        <v>8.4992144030576746</v>
      </c>
      <c r="AP478" s="43">
        <f t="shared" si="265"/>
        <v>0.45700000000000002</v>
      </c>
    </row>
    <row r="479" spans="1:42" x14ac:dyDescent="0.25">
      <c r="A479" s="15">
        <v>0.45800000000000002</v>
      </c>
      <c r="B479" s="6">
        <f t="shared" si="272"/>
        <v>2.9733944556244261</v>
      </c>
      <c r="C479" s="6">
        <f t="shared" si="246"/>
        <v>0.35074852610740737</v>
      </c>
      <c r="D479" s="6">
        <f t="shared" si="266"/>
        <v>1.486697227812213</v>
      </c>
      <c r="E479" s="6">
        <f t="shared" si="247"/>
        <v>0.99646575455456565</v>
      </c>
      <c r="F479" s="6">
        <f t="shared" si="248"/>
        <v>0.35199255418887621</v>
      </c>
      <c r="G479" s="6">
        <f t="shared" si="249"/>
        <v>0.63399627709443807</v>
      </c>
      <c r="H479" s="6">
        <f t="shared" si="250"/>
        <v>0.44658689369752469</v>
      </c>
      <c r="I479" s="6">
        <f t="shared" si="251"/>
        <v>0.63647783601572372</v>
      </c>
      <c r="J479" s="6">
        <f t="shared" si="267"/>
        <v>0.82969535023419116</v>
      </c>
      <c r="K479" s="9"/>
      <c r="L479" s="15">
        <f t="shared" si="268"/>
        <v>0.45800000000000002</v>
      </c>
      <c r="M479" s="6">
        <f t="shared" si="274"/>
        <v>0.3818113919195591</v>
      </c>
      <c r="N479" s="15">
        <f t="shared" si="252"/>
        <v>1.9023755674372498</v>
      </c>
      <c r="O479" s="15">
        <f t="shared" si="253"/>
        <v>2.1619075814756004</v>
      </c>
      <c r="P479" s="15">
        <f t="shared" si="269"/>
        <v>1.9023755674372498</v>
      </c>
      <c r="Q479" s="15">
        <f t="shared" si="270"/>
        <v>0.45800000000000002</v>
      </c>
      <c r="S479" s="28">
        <f t="shared" si="271"/>
        <v>0.45800000000000002</v>
      </c>
      <c r="T479" s="19">
        <f t="shared" si="254"/>
        <v>2.1619075814756004</v>
      </c>
      <c r="U479" s="19">
        <f t="shared" si="255"/>
        <v>3.0573990223200114</v>
      </c>
      <c r="V479" s="19">
        <f t="shared" si="256"/>
        <v>4.3238151629512007</v>
      </c>
      <c r="W479" s="19">
        <f t="shared" si="257"/>
        <v>5.2955704456696715</v>
      </c>
      <c r="X479" s="19">
        <f t="shared" si="258"/>
        <v>6.1147980446400227</v>
      </c>
      <c r="Y479" s="19">
        <f t="shared" si="259"/>
        <v>6.8365520482489419</v>
      </c>
      <c r="Z479" s="19">
        <f t="shared" si="260"/>
        <v>7.4890675447681847</v>
      </c>
      <c r="AA479" s="19">
        <f t="shared" si="261"/>
        <v>8.0891174717507681</v>
      </c>
      <c r="AB479" s="19">
        <f t="shared" si="262"/>
        <v>8.6476303259024014</v>
      </c>
      <c r="AC479" s="19">
        <f t="shared" si="263"/>
        <v>9.1721970669600346</v>
      </c>
      <c r="AD479" s="19">
        <f t="shared" si="264"/>
        <v>9.6683446265032149</v>
      </c>
      <c r="AE479" s="19">
        <f t="shared" si="273"/>
        <v>1.9023755674372498</v>
      </c>
      <c r="AF479" s="19">
        <f t="shared" si="273"/>
        <v>2.6903653281969713</v>
      </c>
      <c r="AG479" s="19">
        <f t="shared" si="273"/>
        <v>3.8047511348744996</v>
      </c>
      <c r="AH479" s="19">
        <f t="shared" si="273"/>
        <v>4.6598494393588714</v>
      </c>
      <c r="AI479" s="19">
        <f t="shared" si="273"/>
        <v>5.3807306563939425</v>
      </c>
      <c r="AJ479" s="19">
        <f t="shared" si="273"/>
        <v>6.0158397581569591</v>
      </c>
      <c r="AK479" s="19">
        <f t="shared" si="273"/>
        <v>6.5900222757579803</v>
      </c>
      <c r="AL479" s="19">
        <f t="shared" si="273"/>
        <v>7.1180375943198548</v>
      </c>
      <c r="AM479" s="19">
        <f t="shared" si="273"/>
        <v>7.6095022697489991</v>
      </c>
      <c r="AN479" s="19">
        <f t="shared" si="273"/>
        <v>8.0710959845909134</v>
      </c>
      <c r="AO479" s="19">
        <f t="shared" si="273"/>
        <v>8.5076821750488509</v>
      </c>
      <c r="AP479" s="43">
        <f t="shared" si="265"/>
        <v>0.45800000000000002</v>
      </c>
    </row>
    <row r="480" spans="1:42" x14ac:dyDescent="0.25">
      <c r="A480" s="15">
        <v>0.45900000000000002</v>
      </c>
      <c r="B480" s="6">
        <f t="shared" si="272"/>
        <v>2.9774083059106959</v>
      </c>
      <c r="C480" s="6">
        <f t="shared" si="246"/>
        <v>0.35174507548619122</v>
      </c>
      <c r="D480" s="6">
        <f t="shared" si="266"/>
        <v>1.488704152955348</v>
      </c>
      <c r="E480" s="6">
        <f t="shared" si="247"/>
        <v>0.99663232939735602</v>
      </c>
      <c r="F480" s="6">
        <f t="shared" si="248"/>
        <v>0.35293363972939201</v>
      </c>
      <c r="G480" s="6">
        <f t="shared" si="249"/>
        <v>0.635466819864696</v>
      </c>
      <c r="H480" s="6">
        <f t="shared" si="250"/>
        <v>0.44785573977487353</v>
      </c>
      <c r="I480" s="6">
        <f t="shared" si="251"/>
        <v>0.63800061077378001</v>
      </c>
      <c r="J480" s="6">
        <f t="shared" si="267"/>
        <v>0.83316423047308674</v>
      </c>
      <c r="K480" s="9"/>
      <c r="L480" s="15">
        <f t="shared" si="268"/>
        <v>0.45900000000000002</v>
      </c>
      <c r="M480" s="6">
        <f t="shared" si="274"/>
        <v>0.38219037940556261</v>
      </c>
      <c r="N480" s="15">
        <f t="shared" si="252"/>
        <v>1.9042638728911883</v>
      </c>
      <c r="O480" s="15">
        <f t="shared" si="253"/>
        <v>2.170202024678991</v>
      </c>
      <c r="P480" s="15">
        <f t="shared" si="269"/>
        <v>1.9042638728911883</v>
      </c>
      <c r="Q480" s="15">
        <f t="shared" si="270"/>
        <v>0.45900000000000002</v>
      </c>
      <c r="S480" s="28">
        <f t="shared" si="271"/>
        <v>0.45900000000000002</v>
      </c>
      <c r="T480" s="19">
        <f t="shared" si="254"/>
        <v>2.170202024678991</v>
      </c>
      <c r="U480" s="19">
        <f t="shared" si="255"/>
        <v>3.069129136390579</v>
      </c>
      <c r="V480" s="19">
        <f t="shared" si="256"/>
        <v>4.3404040493579821</v>
      </c>
      <c r="W480" s="19">
        <f t="shared" si="257"/>
        <v>5.315887599218474</v>
      </c>
      <c r="X480" s="19">
        <f t="shared" si="258"/>
        <v>6.1382582727811581</v>
      </c>
      <c r="Y480" s="19">
        <f t="shared" si="259"/>
        <v>6.8627813806945595</v>
      </c>
      <c r="Z480" s="19">
        <f t="shared" si="260"/>
        <v>7.517800338865718</v>
      </c>
      <c r="AA480" s="19">
        <f t="shared" si="261"/>
        <v>8.1201524364319102</v>
      </c>
      <c r="AB480" s="19">
        <f t="shared" si="262"/>
        <v>8.6808080987159641</v>
      </c>
      <c r="AC480" s="19">
        <f t="shared" si="263"/>
        <v>9.2073874091717389</v>
      </c>
      <c r="AD480" s="19">
        <f t="shared" si="264"/>
        <v>9.705438504179801</v>
      </c>
      <c r="AE480" s="19">
        <f t="shared" si="273"/>
        <v>1.9042638728911883</v>
      </c>
      <c r="AF480" s="19">
        <f t="shared" si="273"/>
        <v>2.6930357953798341</v>
      </c>
      <c r="AG480" s="19">
        <f t="shared" si="273"/>
        <v>3.8085277457823765</v>
      </c>
      <c r="AH480" s="19">
        <f t="shared" si="273"/>
        <v>4.6644748241995355</v>
      </c>
      <c r="AI480" s="19">
        <f t="shared" si="273"/>
        <v>5.3860715907596681</v>
      </c>
      <c r="AJ480" s="19">
        <f t="shared" si="273"/>
        <v>6.0218111043095233</v>
      </c>
      <c r="AK480" s="19">
        <f t="shared" si="273"/>
        <v>6.5965635577308417</v>
      </c>
      <c r="AL480" s="19">
        <f t="shared" si="273"/>
        <v>7.1251029863700692</v>
      </c>
      <c r="AM480" s="19">
        <f t="shared" si="273"/>
        <v>7.617055491564753</v>
      </c>
      <c r="AN480" s="19">
        <f t="shared" si="273"/>
        <v>8.0791073861395031</v>
      </c>
      <c r="AO480" s="19">
        <f t="shared" si="273"/>
        <v>8.5161269337634327</v>
      </c>
      <c r="AP480" s="43">
        <f t="shared" si="265"/>
        <v>0.45900000000000002</v>
      </c>
    </row>
    <row r="481" spans="1:42" x14ac:dyDescent="0.25">
      <c r="A481" s="15">
        <v>0.46</v>
      </c>
      <c r="B481" s="6">
        <f t="shared" si="272"/>
        <v>2.9814214935224754</v>
      </c>
      <c r="C481" s="6">
        <f t="shared" si="246"/>
        <v>0.35274178941930606</v>
      </c>
      <c r="D481" s="6">
        <f t="shared" si="266"/>
        <v>1.4907107467612377</v>
      </c>
      <c r="E481" s="6">
        <f t="shared" si="247"/>
        <v>0.996794863550169</v>
      </c>
      <c r="F481" s="6">
        <f t="shared" si="248"/>
        <v>0.35387601031869931</v>
      </c>
      <c r="G481" s="6">
        <f t="shared" si="249"/>
        <v>0.63693800515934962</v>
      </c>
      <c r="H481" s="6">
        <f t="shared" si="250"/>
        <v>0.44912479536930389</v>
      </c>
      <c r="I481" s="6">
        <f t="shared" si="251"/>
        <v>0.63952445745503728</v>
      </c>
      <c r="J481" s="6">
        <f t="shared" si="267"/>
        <v>0.83663983327295111</v>
      </c>
      <c r="K481" s="9"/>
      <c r="L481" s="15">
        <f t="shared" si="268"/>
        <v>0.46</v>
      </c>
      <c r="M481" s="6">
        <f t="shared" si="274"/>
        <v>0.38256833505189231</v>
      </c>
      <c r="N481" s="15">
        <f t="shared" si="252"/>
        <v>1.9061470372031217</v>
      </c>
      <c r="O481" s="15">
        <f t="shared" si="253"/>
        <v>2.1785038024298546</v>
      </c>
      <c r="P481" s="15">
        <f t="shared" si="269"/>
        <v>1.9061470372031217</v>
      </c>
      <c r="Q481" s="15">
        <f t="shared" si="270"/>
        <v>0.46</v>
      </c>
      <c r="S481" s="28">
        <f t="shared" si="271"/>
        <v>0.46</v>
      </c>
      <c r="T481" s="19">
        <f t="shared" si="254"/>
        <v>2.1785038024298546</v>
      </c>
      <c r="U481" s="19">
        <f t="shared" si="255"/>
        <v>3.0808696230776578</v>
      </c>
      <c r="V481" s="19">
        <f t="shared" si="256"/>
        <v>4.3570076048597093</v>
      </c>
      <c r="W481" s="19">
        <f t="shared" si="257"/>
        <v>5.3362227186660798</v>
      </c>
      <c r="X481" s="19">
        <f t="shared" si="258"/>
        <v>6.1617392461553155</v>
      </c>
      <c r="Y481" s="19">
        <f t="shared" si="259"/>
        <v>6.889033907015798</v>
      </c>
      <c r="Z481" s="19">
        <f t="shared" si="260"/>
        <v>7.5465585405809996</v>
      </c>
      <c r="AA481" s="19">
        <f t="shared" si="261"/>
        <v>8.1512148444767849</v>
      </c>
      <c r="AB481" s="19">
        <f t="shared" si="262"/>
        <v>8.7140152097194186</v>
      </c>
      <c r="AC481" s="19">
        <f t="shared" si="263"/>
        <v>9.2426088692329742</v>
      </c>
      <c r="AD481" s="19">
        <f t="shared" si="264"/>
        <v>9.7425651829498516</v>
      </c>
      <c r="AE481" s="19">
        <f t="shared" si="273"/>
        <v>1.9061470372031217</v>
      </c>
      <c r="AF481" s="19">
        <f t="shared" si="273"/>
        <v>2.6956989918899477</v>
      </c>
      <c r="AG481" s="19">
        <f t="shared" si="273"/>
        <v>3.8122940744062435</v>
      </c>
      <c r="AH481" s="19">
        <f t="shared" si="273"/>
        <v>4.6690876158655916</v>
      </c>
      <c r="AI481" s="19">
        <f t="shared" si="273"/>
        <v>5.3913979837798953</v>
      </c>
      <c r="AJ481" s="19">
        <f t="shared" si="273"/>
        <v>6.0277661927435764</v>
      </c>
      <c r="AK481" s="19">
        <f t="shared" si="273"/>
        <v>6.6030870302653799</v>
      </c>
      <c r="AL481" s="19">
        <f t="shared" si="273"/>
        <v>7.1321491420283234</v>
      </c>
      <c r="AM481" s="19">
        <f t="shared" si="273"/>
        <v>7.6245881488124869</v>
      </c>
      <c r="AN481" s="19">
        <f t="shared" si="273"/>
        <v>8.0870969756698425</v>
      </c>
      <c r="AO481" s="19">
        <f t="shared" si="273"/>
        <v>8.5245487005920015</v>
      </c>
      <c r="AP481" s="43">
        <f t="shared" si="265"/>
        <v>0.46</v>
      </c>
    </row>
    <row r="482" spans="1:42" x14ac:dyDescent="0.25">
      <c r="A482" s="15">
        <v>0.46100000000000002</v>
      </c>
      <c r="B482" s="6">
        <f t="shared" si="272"/>
        <v>2.9854340349387605</v>
      </c>
      <c r="C482" s="6">
        <f t="shared" si="246"/>
        <v>0.35373866386705421</v>
      </c>
      <c r="D482" s="6">
        <f t="shared" si="266"/>
        <v>1.4927170174693802</v>
      </c>
      <c r="E482" s="6">
        <f t="shared" si="247"/>
        <v>0.99695335898927584</v>
      </c>
      <c r="F482" s="6">
        <f t="shared" si="248"/>
        <v>0.3548196720312764</v>
      </c>
      <c r="G482" s="6">
        <f t="shared" si="249"/>
        <v>0.63840983601563828</v>
      </c>
      <c r="H482" s="6">
        <f t="shared" si="250"/>
        <v>0.45039405533731286</v>
      </c>
      <c r="I482" s="6">
        <f t="shared" si="251"/>
        <v>0.64104938167873105</v>
      </c>
      <c r="J482" s="6">
        <f t="shared" si="267"/>
        <v>0.84012215794276102</v>
      </c>
      <c r="K482" s="9"/>
      <c r="L482" s="15">
        <f t="shared" si="268"/>
        <v>0.46100000000000002</v>
      </c>
      <c r="M482" s="6">
        <f t="shared" si="274"/>
        <v>0.38294525980842981</v>
      </c>
      <c r="N482" s="15">
        <f t="shared" si="252"/>
        <v>1.9080250651058359</v>
      </c>
      <c r="O482" s="15">
        <f t="shared" si="253"/>
        <v>2.1868128483834557</v>
      </c>
      <c r="P482" s="15">
        <f t="shared" si="269"/>
        <v>1.9080250651058359</v>
      </c>
      <c r="Q482" s="15">
        <f t="shared" si="270"/>
        <v>0.46100000000000002</v>
      </c>
      <c r="S482" s="28">
        <f t="shared" si="271"/>
        <v>0.46100000000000002</v>
      </c>
      <c r="T482" s="19">
        <f t="shared" si="254"/>
        <v>2.1868128483834557</v>
      </c>
      <c r="U482" s="19">
        <f t="shared" si="255"/>
        <v>3.0926203885556229</v>
      </c>
      <c r="V482" s="19">
        <f t="shared" si="256"/>
        <v>4.3736256967669114</v>
      </c>
      <c r="W482" s="19">
        <f t="shared" si="257"/>
        <v>5.35657564150174</v>
      </c>
      <c r="X482" s="19">
        <f t="shared" si="258"/>
        <v>6.1852407771112459</v>
      </c>
      <c r="Y482" s="19">
        <f t="shared" si="259"/>
        <v>6.9153094174121854</v>
      </c>
      <c r="Z482" s="19">
        <f t="shared" si="260"/>
        <v>7.5753419200891239</v>
      </c>
      <c r="AA482" s="19">
        <f t="shared" si="261"/>
        <v>8.1823044476461213</v>
      </c>
      <c r="AB482" s="19">
        <f t="shared" si="262"/>
        <v>8.7472513935338227</v>
      </c>
      <c r="AC482" s="19">
        <f t="shared" si="263"/>
        <v>9.2778611656668666</v>
      </c>
      <c r="AD482" s="19">
        <f t="shared" si="264"/>
        <v>9.779724366110699</v>
      </c>
      <c r="AE482" s="19">
        <f t="shared" ref="AE482:AO491" si="275">$M482*AE$21^0.5/RMannings_n*(Diameter/1000)^(2/3)</f>
        <v>1.9080250651058359</v>
      </c>
      <c r="AF482" s="19">
        <f t="shared" si="275"/>
        <v>2.6983549244204816</v>
      </c>
      <c r="AG482" s="19">
        <f t="shared" si="275"/>
        <v>3.8160501302116718</v>
      </c>
      <c r="AH482" s="19">
        <f t="shared" si="275"/>
        <v>4.6736878259499512</v>
      </c>
      <c r="AI482" s="19">
        <f t="shared" si="275"/>
        <v>5.3967098488409633</v>
      </c>
      <c r="AJ482" s="19">
        <f t="shared" si="275"/>
        <v>6.033705038425504</v>
      </c>
      <c r="AK482" s="19">
        <f t="shared" si="275"/>
        <v>6.6095927097564466</v>
      </c>
      <c r="AL482" s="19">
        <f t="shared" si="275"/>
        <v>7.1391760790030832</v>
      </c>
      <c r="AM482" s="19">
        <f t="shared" si="275"/>
        <v>7.6321002604233437</v>
      </c>
      <c r="AN482" s="19">
        <f t="shared" si="275"/>
        <v>8.0950647732614431</v>
      </c>
      <c r="AO482" s="19">
        <f t="shared" si="275"/>
        <v>8.5329474967002241</v>
      </c>
      <c r="AP482" s="43">
        <f t="shared" si="265"/>
        <v>0.46100000000000002</v>
      </c>
    </row>
    <row r="483" spans="1:42" x14ac:dyDescent="0.25">
      <c r="A483" s="15">
        <v>0.46200000000000002</v>
      </c>
      <c r="B483" s="6">
        <f t="shared" si="272"/>
        <v>2.9894459466148851</v>
      </c>
      <c r="C483" s="6">
        <f t="shared" si="246"/>
        <v>0.35473569479168926</v>
      </c>
      <c r="D483" s="6">
        <f t="shared" si="266"/>
        <v>1.4947229733074425</v>
      </c>
      <c r="E483" s="6">
        <f t="shared" si="247"/>
        <v>0.99710781764059997</v>
      </c>
      <c r="F483" s="6">
        <f t="shared" si="248"/>
        <v>0.35576463098151245</v>
      </c>
      <c r="G483" s="6">
        <f t="shared" si="249"/>
        <v>0.63988231549075625</v>
      </c>
      <c r="H483" s="6">
        <f t="shared" si="250"/>
        <v>0.45166351453788206</v>
      </c>
      <c r="I483" s="6">
        <f t="shared" si="251"/>
        <v>0.64257538909466805</v>
      </c>
      <c r="J483" s="6">
        <f t="shared" si="267"/>
        <v>0.84361120383441224</v>
      </c>
      <c r="K483" s="9"/>
      <c r="L483" s="15">
        <f t="shared" si="268"/>
        <v>0.46200000000000002</v>
      </c>
      <c r="M483" s="6">
        <f t="shared" si="274"/>
        <v>0.38332115461500327</v>
      </c>
      <c r="N483" s="15">
        <f t="shared" si="252"/>
        <v>1.9098979612820259</v>
      </c>
      <c r="O483" s="15">
        <f t="shared" si="253"/>
        <v>2.1951290960962178</v>
      </c>
      <c r="P483" s="15">
        <f t="shared" si="269"/>
        <v>1.9098979612820259</v>
      </c>
      <c r="Q483" s="15">
        <f t="shared" si="270"/>
        <v>0.46200000000000002</v>
      </c>
      <c r="S483" s="28">
        <f t="shared" si="271"/>
        <v>0.46200000000000002</v>
      </c>
      <c r="T483" s="19">
        <f t="shared" si="254"/>
        <v>2.1951290960962178</v>
      </c>
      <c r="U483" s="19">
        <f t="shared" si="255"/>
        <v>3.1043813388590649</v>
      </c>
      <c r="V483" s="19">
        <f t="shared" si="256"/>
        <v>4.3902581921924355</v>
      </c>
      <c r="W483" s="19">
        <f t="shared" si="257"/>
        <v>5.3769462049725956</v>
      </c>
      <c r="X483" s="19">
        <f t="shared" si="258"/>
        <v>6.2087626777181297</v>
      </c>
      <c r="Y483" s="19">
        <f t="shared" si="259"/>
        <v>6.9416077017706765</v>
      </c>
      <c r="Z483" s="19">
        <f t="shared" si="260"/>
        <v>7.6041502472227886</v>
      </c>
      <c r="AA483" s="19">
        <f t="shared" si="261"/>
        <v>8.2134209973308181</v>
      </c>
      <c r="AB483" s="19">
        <f t="shared" si="262"/>
        <v>8.780516384384871</v>
      </c>
      <c r="AC483" s="19">
        <f t="shared" si="263"/>
        <v>9.3131440165771906</v>
      </c>
      <c r="AD483" s="19">
        <f t="shared" si="264"/>
        <v>9.8169157565176235</v>
      </c>
      <c r="AE483" s="19">
        <f t="shared" si="275"/>
        <v>1.9098979612820259</v>
      </c>
      <c r="AF483" s="19">
        <f t="shared" si="275"/>
        <v>2.7010035995937662</v>
      </c>
      <c r="AG483" s="19">
        <f t="shared" si="275"/>
        <v>3.8197959225640519</v>
      </c>
      <c r="AH483" s="19">
        <f t="shared" si="275"/>
        <v>4.6782754659228267</v>
      </c>
      <c r="AI483" s="19">
        <f t="shared" si="275"/>
        <v>5.4020071991875325</v>
      </c>
      <c r="AJ483" s="19">
        <f t="shared" si="275"/>
        <v>6.0396276561632831</v>
      </c>
      <c r="AK483" s="19">
        <f t="shared" si="275"/>
        <v>6.6160806124253719</v>
      </c>
      <c r="AL483" s="19">
        <f t="shared" si="275"/>
        <v>7.1461838148153847</v>
      </c>
      <c r="AM483" s="19">
        <f t="shared" si="275"/>
        <v>7.6395918451281037</v>
      </c>
      <c r="AN483" s="19">
        <f t="shared" si="275"/>
        <v>8.1030107987812965</v>
      </c>
      <c r="AO483" s="19">
        <f t="shared" si="275"/>
        <v>8.5413233430297453</v>
      </c>
      <c r="AP483" s="43">
        <f t="shared" si="265"/>
        <v>0.46200000000000002</v>
      </c>
    </row>
    <row r="484" spans="1:42" x14ac:dyDescent="0.25">
      <c r="A484" s="15">
        <v>0.46300000000000002</v>
      </c>
      <c r="B484" s="6">
        <f t="shared" si="272"/>
        <v>2.9934572449831376</v>
      </c>
      <c r="C484" s="6">
        <f t="shared" si="246"/>
        <v>0.35573287815736526</v>
      </c>
      <c r="D484" s="6">
        <f t="shared" si="266"/>
        <v>1.4967286224915688</v>
      </c>
      <c r="E484" s="6">
        <f t="shared" si="247"/>
        <v>0.99725824137983432</v>
      </c>
      <c r="F484" s="6">
        <f t="shared" si="248"/>
        <v>0.35671089332404343</v>
      </c>
      <c r="G484" s="6">
        <f t="shared" si="249"/>
        <v>0.64135544666202171</v>
      </c>
      <c r="H484" s="6">
        <f t="shared" si="250"/>
        <v>0.45293316783241289</v>
      </c>
      <c r="I484" s="6">
        <f t="shared" si="251"/>
        <v>0.64410248538343884</v>
      </c>
      <c r="J484" s="6">
        <f t="shared" si="267"/>
        <v>0.84710697034312132</v>
      </c>
      <c r="K484" s="9"/>
      <c r="L484" s="15">
        <f t="shared" si="268"/>
        <v>0.46300000000000002</v>
      </c>
      <c r="M484" s="6">
        <f t="shared" si="274"/>
        <v>0.38369602040142819</v>
      </c>
      <c r="N484" s="15">
        <f t="shared" si="252"/>
        <v>1.9117657303644982</v>
      </c>
      <c r="O484" s="15">
        <f t="shared" si="253"/>
        <v>2.2034524790255849</v>
      </c>
      <c r="P484" s="15">
        <f t="shared" si="269"/>
        <v>1.9117657303644982</v>
      </c>
      <c r="Q484" s="15">
        <f t="shared" si="270"/>
        <v>0.46300000000000002</v>
      </c>
      <c r="S484" s="28">
        <f t="shared" si="271"/>
        <v>0.46300000000000002</v>
      </c>
      <c r="T484" s="19">
        <f t="shared" si="254"/>
        <v>2.2034524790255849</v>
      </c>
      <c r="U484" s="19">
        <f t="shared" si="255"/>
        <v>3.1161523798826001</v>
      </c>
      <c r="V484" s="19">
        <f t="shared" si="256"/>
        <v>4.4069049580511699</v>
      </c>
      <c r="W484" s="19">
        <f t="shared" si="257"/>
        <v>5.3973342460833358</v>
      </c>
      <c r="X484" s="19">
        <f t="shared" si="258"/>
        <v>6.2323047597652002</v>
      </c>
      <c r="Y484" s="19">
        <f t="shared" si="259"/>
        <v>6.967928549665241</v>
      </c>
      <c r="Z484" s="19">
        <f t="shared" si="260"/>
        <v>7.6329832914718176</v>
      </c>
      <c r="AA484" s="19">
        <f t="shared" si="261"/>
        <v>8.2445642445514338</v>
      </c>
      <c r="AB484" s="19">
        <f t="shared" si="262"/>
        <v>8.8138099161023398</v>
      </c>
      <c r="AC484" s="19">
        <f t="shared" si="263"/>
        <v>9.3484571396477989</v>
      </c>
      <c r="AD484" s="19">
        <f t="shared" si="264"/>
        <v>9.8541390565832732</v>
      </c>
      <c r="AE484" s="19">
        <f t="shared" si="275"/>
        <v>1.9117657303644982</v>
      </c>
      <c r="AF484" s="19">
        <f t="shared" si="275"/>
        <v>2.7036450239615792</v>
      </c>
      <c r="AG484" s="19">
        <f t="shared" si="275"/>
        <v>3.8235314607289963</v>
      </c>
      <c r="AH484" s="19">
        <f t="shared" si="275"/>
        <v>4.6828505471322295</v>
      </c>
      <c r="AI484" s="19">
        <f t="shared" si="275"/>
        <v>5.4072900479231585</v>
      </c>
      <c r="AJ484" s="19">
        <f t="shared" si="275"/>
        <v>6.0455340606071379</v>
      </c>
      <c r="AK484" s="19">
        <f t="shared" si="275"/>
        <v>6.6225507543206676</v>
      </c>
      <c r="AL484" s="19">
        <f t="shared" si="275"/>
        <v>7.1531723667996046</v>
      </c>
      <c r="AM484" s="19">
        <f t="shared" si="275"/>
        <v>7.6470629214579926</v>
      </c>
      <c r="AN484" s="19">
        <f t="shared" si="275"/>
        <v>8.1109350718847359</v>
      </c>
      <c r="AO484" s="19">
        <f t="shared" si="275"/>
        <v>8.549676260299103</v>
      </c>
      <c r="AP484" s="43">
        <f t="shared" si="265"/>
        <v>0.46300000000000002</v>
      </c>
    </row>
    <row r="485" spans="1:42" x14ac:dyDescent="0.25">
      <c r="A485" s="15">
        <v>0.46400000000000002</v>
      </c>
      <c r="B485" s="6">
        <f t="shared" si="272"/>
        <v>2.9974679464533862</v>
      </c>
      <c r="C485" s="6">
        <f t="shared" si="246"/>
        <v>0.35673020993008725</v>
      </c>
      <c r="D485" s="6">
        <f t="shared" si="266"/>
        <v>1.4987339732266931</v>
      </c>
      <c r="E485" s="6">
        <f t="shared" si="247"/>
        <v>0.9974046320325568</v>
      </c>
      <c r="F485" s="6">
        <f t="shared" si="248"/>
        <v>0.35765846525409262</v>
      </c>
      <c r="G485" s="6">
        <f t="shared" si="249"/>
        <v>0.64282923262704639</v>
      </c>
      <c r="H485" s="6">
        <f t="shared" si="250"/>
        <v>0.45420301008466329</v>
      </c>
      <c r="I485" s="6">
        <f t="shared" si="251"/>
        <v>0.64563067625663195</v>
      </c>
      <c r="J485" s="6">
        <f t="shared" si="267"/>
        <v>0.85060945690783796</v>
      </c>
      <c r="K485" s="9"/>
      <c r="L485" s="15">
        <f t="shared" si="268"/>
        <v>0.46400000000000002</v>
      </c>
      <c r="M485" s="6">
        <f t="shared" si="274"/>
        <v>0.38406985808754646</v>
      </c>
      <c r="N485" s="15">
        <f t="shared" si="252"/>
        <v>1.9136283769363649</v>
      </c>
      <c r="O485" s="15">
        <f t="shared" si="253"/>
        <v>2.2117829305298886</v>
      </c>
      <c r="P485" s="15">
        <f t="shared" si="269"/>
        <v>1.9136283769363649</v>
      </c>
      <c r="Q485" s="15">
        <f t="shared" si="270"/>
        <v>0.46400000000000002</v>
      </c>
      <c r="S485" s="28">
        <f t="shared" si="271"/>
        <v>0.46400000000000002</v>
      </c>
      <c r="T485" s="19">
        <f t="shared" si="254"/>
        <v>2.2117829305298886</v>
      </c>
      <c r="U485" s="19">
        <f t="shared" si="255"/>
        <v>3.1279334173806781</v>
      </c>
      <c r="V485" s="19">
        <f t="shared" si="256"/>
        <v>4.4235658610597772</v>
      </c>
      <c r="W485" s="19">
        <f t="shared" si="257"/>
        <v>5.4177396015958799</v>
      </c>
      <c r="X485" s="19">
        <f t="shared" si="258"/>
        <v>6.2558668347613562</v>
      </c>
      <c r="Y485" s="19">
        <f t="shared" si="259"/>
        <v>6.9942717503564182</v>
      </c>
      <c r="Z485" s="19">
        <f t="shared" si="260"/>
        <v>7.6618408219827048</v>
      </c>
      <c r="AA485" s="19">
        <f t="shared" si="261"/>
        <v>8.2757339399576733</v>
      </c>
      <c r="AB485" s="19">
        <f t="shared" si="262"/>
        <v>8.8471317221195545</v>
      </c>
      <c r="AC485" s="19">
        <f t="shared" si="263"/>
        <v>9.3838002521420325</v>
      </c>
      <c r="AD485" s="19">
        <f t="shared" si="264"/>
        <v>9.8913939682770522</v>
      </c>
      <c r="AE485" s="19">
        <f t="shared" si="275"/>
        <v>1.9136283769363649</v>
      </c>
      <c r="AF485" s="19">
        <f t="shared" si="275"/>
        <v>2.7062792040054209</v>
      </c>
      <c r="AG485" s="19">
        <f t="shared" si="275"/>
        <v>3.8272567538727298</v>
      </c>
      <c r="AH485" s="19">
        <f t="shared" si="275"/>
        <v>4.687413080804447</v>
      </c>
      <c r="AI485" s="19">
        <f t="shared" si="275"/>
        <v>5.4125584080108418</v>
      </c>
      <c r="AJ485" s="19">
        <f t="shared" si="275"/>
        <v>6.0514242662501418</v>
      </c>
      <c r="AK485" s="19">
        <f t="shared" si="275"/>
        <v>6.6290031513187024</v>
      </c>
      <c r="AL485" s="19">
        <f t="shared" si="275"/>
        <v>7.1601417521041784</v>
      </c>
      <c r="AM485" s="19">
        <f t="shared" si="275"/>
        <v>7.6545135077454596</v>
      </c>
      <c r="AN485" s="19">
        <f t="shared" si="275"/>
        <v>8.1188376120162609</v>
      </c>
      <c r="AO485" s="19">
        <f t="shared" si="275"/>
        <v>8.5580062690046059</v>
      </c>
      <c r="AP485" s="43">
        <f t="shared" si="265"/>
        <v>0.46400000000000002</v>
      </c>
    </row>
    <row r="486" spans="1:42" x14ac:dyDescent="0.25">
      <c r="A486" s="15">
        <v>0.46500000000000002</v>
      </c>
      <c r="B486" s="6">
        <f t="shared" si="272"/>
        <v>3.0014780674136925</v>
      </c>
      <c r="C486" s="6">
        <f t="shared" si="246"/>
        <v>0.35772768607766059</v>
      </c>
      <c r="D486" s="6">
        <f t="shared" si="266"/>
        <v>1.5007390337068462</v>
      </c>
      <c r="E486" s="6">
        <f t="shared" si="247"/>
        <v>0.99754699137434122</v>
      </c>
      <c r="F486" s="6">
        <f t="shared" si="248"/>
        <v>0.35860735300781343</v>
      </c>
      <c r="G486" s="6">
        <f t="shared" si="249"/>
        <v>0.64430367650390674</v>
      </c>
      <c r="H486" s="6">
        <f t="shared" si="250"/>
        <v>0.4554730361606838</v>
      </c>
      <c r="I486" s="6">
        <f t="shared" si="251"/>
        <v>0.64715996745705007</v>
      </c>
      <c r="J486" s="6">
        <f t="shared" si="267"/>
        <v>0.85411866301165718</v>
      </c>
      <c r="K486" s="9"/>
      <c r="L486" s="15">
        <f t="shared" si="268"/>
        <v>0.46500000000000002</v>
      </c>
      <c r="M486" s="6">
        <f t="shared" si="274"/>
        <v>0.38444266858326603</v>
      </c>
      <c r="N486" s="15">
        <f t="shared" si="252"/>
        <v>1.9154859055312439</v>
      </c>
      <c r="O486" s="15">
        <f t="shared" si="253"/>
        <v>2.2201203838682084</v>
      </c>
      <c r="P486" s="15">
        <f t="shared" si="269"/>
        <v>1.9154859055312439</v>
      </c>
      <c r="Q486" s="15">
        <f t="shared" si="270"/>
        <v>0.46500000000000002</v>
      </c>
      <c r="S486" s="28">
        <f t="shared" si="271"/>
        <v>0.46500000000000002</v>
      </c>
      <c r="T486" s="19">
        <f t="shared" si="254"/>
        <v>2.2201203838682084</v>
      </c>
      <c r="U486" s="19">
        <f t="shared" si="255"/>
        <v>3.1397243569673825</v>
      </c>
      <c r="V486" s="19">
        <f t="shared" si="256"/>
        <v>4.4402407677364168</v>
      </c>
      <c r="W486" s="19">
        <f t="shared" si="257"/>
        <v>5.4381621080290286</v>
      </c>
      <c r="X486" s="19">
        <f t="shared" si="258"/>
        <v>6.279448713934765</v>
      </c>
      <c r="Y486" s="19">
        <f t="shared" si="259"/>
        <v>7.0206370927908814</v>
      </c>
      <c r="Z486" s="19">
        <f t="shared" si="260"/>
        <v>7.6907226075581123</v>
      </c>
      <c r="AA486" s="19">
        <f t="shared" si="261"/>
        <v>8.3069298338278799</v>
      </c>
      <c r="AB486" s="19">
        <f t="shared" si="262"/>
        <v>8.8804815354728337</v>
      </c>
      <c r="AC486" s="19">
        <f t="shared" si="263"/>
        <v>9.4191730709021453</v>
      </c>
      <c r="AD486" s="19">
        <f t="shared" si="264"/>
        <v>9.9286801931244835</v>
      </c>
      <c r="AE486" s="19">
        <f t="shared" si="275"/>
        <v>1.9154859055312439</v>
      </c>
      <c r="AF486" s="19">
        <f t="shared" si="275"/>
        <v>2.7089061461367945</v>
      </c>
      <c r="AG486" s="19">
        <f t="shared" si="275"/>
        <v>3.8309718110624877</v>
      </c>
      <c r="AH486" s="19">
        <f t="shared" si="275"/>
        <v>4.6919630780445303</v>
      </c>
      <c r="AI486" s="19">
        <f t="shared" si="275"/>
        <v>5.417812292273589</v>
      </c>
      <c r="AJ486" s="19">
        <f t="shared" si="275"/>
        <v>6.0572982874288508</v>
      </c>
      <c r="AK486" s="19">
        <f t="shared" si="275"/>
        <v>6.6354378191243857</v>
      </c>
      <c r="AL486" s="19">
        <f t="shared" si="275"/>
        <v>7.1670919876923511</v>
      </c>
      <c r="AM486" s="19">
        <f t="shared" si="275"/>
        <v>7.6619436221249755</v>
      </c>
      <c r="AN486" s="19">
        <f t="shared" si="275"/>
        <v>8.1267184384103821</v>
      </c>
      <c r="AO486" s="19">
        <f t="shared" si="275"/>
        <v>8.5663133894212038</v>
      </c>
      <c r="AP486" s="43">
        <f t="shared" si="265"/>
        <v>0.46500000000000002</v>
      </c>
    </row>
    <row r="487" spans="1:42" x14ac:dyDescent="0.25">
      <c r="A487" s="15">
        <v>0.46600000000000003</v>
      </c>
      <c r="B487" s="6">
        <f t="shared" si="272"/>
        <v>3.0054876242309292</v>
      </c>
      <c r="C487" s="6">
        <f t="shared" si="246"/>
        <v>0.35872530256964141</v>
      </c>
      <c r="D487" s="6">
        <f t="shared" si="266"/>
        <v>1.5027438121154646</v>
      </c>
      <c r="E487" s="6">
        <f t="shared" si="247"/>
        <v>0.99768532113086639</v>
      </c>
      <c r="F487" s="6">
        <f t="shared" si="248"/>
        <v>0.35955756286263674</v>
      </c>
      <c r="G487" s="6">
        <f t="shared" si="249"/>
        <v>0.64577878143131839</v>
      </c>
      <c r="H487" s="6">
        <f t="shared" si="250"/>
        <v>0.45674324092875374</v>
      </c>
      <c r="I487" s="6">
        <f t="shared" si="251"/>
        <v>0.64869036475892994</v>
      </c>
      <c r="J487" s="6">
        <f t="shared" si="267"/>
        <v>0.85763458818223692</v>
      </c>
      <c r="K487" s="9"/>
      <c r="L487" s="15">
        <f t="shared" si="268"/>
        <v>0.46600000000000003</v>
      </c>
      <c r="M487" s="6">
        <f t="shared" si="274"/>
        <v>0.38481445278859899</v>
      </c>
      <c r="N487" s="15">
        <f t="shared" si="252"/>
        <v>1.9173383206334456</v>
      </c>
      <c r="O487" s="15">
        <f t="shared" si="253"/>
        <v>2.2284647722002271</v>
      </c>
      <c r="P487" s="15">
        <f t="shared" si="269"/>
        <v>1.9173383206334456</v>
      </c>
      <c r="Q487" s="15">
        <f t="shared" si="270"/>
        <v>0.46600000000000003</v>
      </c>
      <c r="S487" s="28">
        <f t="shared" si="271"/>
        <v>0.46600000000000003</v>
      </c>
      <c r="T487" s="19">
        <f t="shared" si="254"/>
        <v>2.2284647722002271</v>
      </c>
      <c r="U487" s="19">
        <f t="shared" si="255"/>
        <v>3.1515251041162315</v>
      </c>
      <c r="V487" s="19">
        <f t="shared" si="256"/>
        <v>4.4569295444004542</v>
      </c>
      <c r="W487" s="19">
        <f t="shared" si="257"/>
        <v>5.458601601658108</v>
      </c>
      <c r="X487" s="19">
        <f t="shared" si="258"/>
        <v>6.3030502082324631</v>
      </c>
      <c r="Y487" s="19">
        <f t="shared" si="259"/>
        <v>7.0470243656009961</v>
      </c>
      <c r="Z487" s="19">
        <f t="shared" si="260"/>
        <v>7.7196284166563967</v>
      </c>
      <c r="AA487" s="19">
        <f t="shared" si="261"/>
        <v>8.3381516760684882</v>
      </c>
      <c r="AB487" s="19">
        <f t="shared" si="262"/>
        <v>8.9138590888009084</v>
      </c>
      <c r="AC487" s="19">
        <f t="shared" si="263"/>
        <v>9.4545753123486929</v>
      </c>
      <c r="AD487" s="19">
        <f t="shared" si="264"/>
        <v>9.9659974322065832</v>
      </c>
      <c r="AE487" s="19">
        <f t="shared" si="275"/>
        <v>1.9173383206334456</v>
      </c>
      <c r="AF487" s="19">
        <f t="shared" si="275"/>
        <v>2.7115258566974729</v>
      </c>
      <c r="AG487" s="19">
        <f t="shared" si="275"/>
        <v>3.8346766412668911</v>
      </c>
      <c r="AH487" s="19">
        <f t="shared" si="275"/>
        <v>4.6965005498367498</v>
      </c>
      <c r="AI487" s="19">
        <f t="shared" si="275"/>
        <v>5.4230517133949458</v>
      </c>
      <c r="AJ487" s="19">
        <f t="shared" si="275"/>
        <v>6.0631561383239028</v>
      </c>
      <c r="AK487" s="19">
        <f t="shared" si="275"/>
        <v>6.64185477327183</v>
      </c>
      <c r="AL487" s="19">
        <f t="shared" si="275"/>
        <v>7.1740230903428754</v>
      </c>
      <c r="AM487" s="19">
        <f t="shared" si="275"/>
        <v>7.6693532825337822</v>
      </c>
      <c r="AN487" s="19">
        <f t="shared" si="275"/>
        <v>8.1345775700924179</v>
      </c>
      <c r="AO487" s="19">
        <f t="shared" si="275"/>
        <v>8.5745976416033454</v>
      </c>
      <c r="AP487" s="43">
        <f t="shared" si="265"/>
        <v>0.46600000000000003</v>
      </c>
    </row>
    <row r="488" spans="1:42" x14ac:dyDescent="0.25">
      <c r="A488" s="15">
        <v>0.46700000000000003</v>
      </c>
      <c r="B488" s="6">
        <f t="shared" si="272"/>
        <v>3.0094966332513904</v>
      </c>
      <c r="C488" s="6">
        <f t="shared" si="246"/>
        <v>0.35972305537728644</v>
      </c>
      <c r="D488" s="6">
        <f t="shared" si="266"/>
        <v>1.5047483166256952</v>
      </c>
      <c r="E488" s="6">
        <f t="shared" si="247"/>
        <v>0.99781962297802096</v>
      </c>
      <c r="F488" s="6">
        <f t="shared" si="248"/>
        <v>0.36050910113762125</v>
      </c>
      <c r="G488" s="6">
        <f t="shared" si="249"/>
        <v>0.64725455056881065</v>
      </c>
      <c r="H488" s="6">
        <f t="shared" si="250"/>
        <v>0.45801361925931794</v>
      </c>
      <c r="I488" s="6">
        <f t="shared" si="251"/>
        <v>0.65022187396816344</v>
      </c>
      <c r="J488" s="6">
        <f t="shared" si="267"/>
        <v>0.86115723199222116</v>
      </c>
      <c r="K488" s="9"/>
      <c r="L488" s="15">
        <f t="shared" si="268"/>
        <v>0.46700000000000003</v>
      </c>
      <c r="M488" s="6">
        <f t="shared" si="274"/>
        <v>0.38518521159369995</v>
      </c>
      <c r="N488" s="15">
        <f t="shared" si="252"/>
        <v>1.9191856266781662</v>
      </c>
      <c r="O488" s="15">
        <f t="shared" si="253"/>
        <v>2.2368160285860887</v>
      </c>
      <c r="P488" s="15">
        <f t="shared" si="269"/>
        <v>1.9191856266781662</v>
      </c>
      <c r="Q488" s="15">
        <f t="shared" si="270"/>
        <v>0.46700000000000003</v>
      </c>
      <c r="S488" s="28">
        <f t="shared" si="271"/>
        <v>0.46700000000000003</v>
      </c>
      <c r="T488" s="19">
        <f t="shared" si="254"/>
        <v>2.2368160285860887</v>
      </c>
      <c r="U488" s="19">
        <f t="shared" si="255"/>
        <v>3.1633355641599721</v>
      </c>
      <c r="V488" s="19">
        <f t="shared" si="256"/>
        <v>4.4736320571721775</v>
      </c>
      <c r="W488" s="19">
        <f t="shared" si="257"/>
        <v>5.4790579185146298</v>
      </c>
      <c r="X488" s="19">
        <f t="shared" si="258"/>
        <v>6.3266711283199442</v>
      </c>
      <c r="Y488" s="19">
        <f t="shared" si="259"/>
        <v>7.0734333571043457</v>
      </c>
      <c r="Z488" s="19">
        <f t="shared" si="260"/>
        <v>7.7485580173910895</v>
      </c>
      <c r="AA488" s="19">
        <f t="shared" si="261"/>
        <v>8.3693992162134929</v>
      </c>
      <c r="AB488" s="19">
        <f t="shared" si="262"/>
        <v>8.947264114344355</v>
      </c>
      <c r="AC488" s="19">
        <f t="shared" si="263"/>
        <v>9.4900066924799145</v>
      </c>
      <c r="AD488" s="19">
        <f t="shared" si="264"/>
        <v>10.003345386159218</v>
      </c>
      <c r="AE488" s="19">
        <f t="shared" si="275"/>
        <v>1.9191856266781662</v>
      </c>
      <c r="AF488" s="19">
        <f t="shared" si="275"/>
        <v>2.7141383419597709</v>
      </c>
      <c r="AG488" s="19">
        <f t="shared" si="275"/>
        <v>3.8383712533563323</v>
      </c>
      <c r="AH488" s="19">
        <f t="shared" si="275"/>
        <v>4.7010255070450748</v>
      </c>
      <c r="AI488" s="19">
        <f t="shared" si="275"/>
        <v>5.4282766839195418</v>
      </c>
      <c r="AJ488" s="19">
        <f t="shared" si="275"/>
        <v>6.0689978329606182</v>
      </c>
      <c r="AK488" s="19">
        <f t="shared" si="275"/>
        <v>6.6482540291250007</v>
      </c>
      <c r="AL488" s="19">
        <f t="shared" si="275"/>
        <v>7.1809350766507389</v>
      </c>
      <c r="AM488" s="19">
        <f t="shared" si="275"/>
        <v>7.6767425067126647</v>
      </c>
      <c r="AN488" s="19">
        <f t="shared" si="275"/>
        <v>8.1424150258793109</v>
      </c>
      <c r="AO488" s="19">
        <f t="shared" si="275"/>
        <v>8.5828590453858293</v>
      </c>
      <c r="AP488" s="43">
        <f t="shared" si="265"/>
        <v>0.46700000000000003</v>
      </c>
    </row>
    <row r="489" spans="1:42" x14ac:dyDescent="0.25">
      <c r="A489" s="15">
        <v>0.46800000000000003</v>
      </c>
      <c r="B489" s="6">
        <f t="shared" si="272"/>
        <v>3.0135051108014057</v>
      </c>
      <c r="C489" s="6">
        <f t="shared" si="246"/>
        <v>0.36072094047350362</v>
      </c>
      <c r="D489" s="6">
        <f t="shared" si="266"/>
        <v>1.5067525554007029</v>
      </c>
      <c r="E489" s="6">
        <f t="shared" si="247"/>
        <v>0.997949898542006</v>
      </c>
      <c r="F489" s="6">
        <f t="shared" si="248"/>
        <v>0.36146197419380771</v>
      </c>
      <c r="G489" s="6">
        <f t="shared" si="249"/>
        <v>0.64873098709690391</v>
      </c>
      <c r="H489" s="6">
        <f t="shared" si="250"/>
        <v>0.4592841660249235</v>
      </c>
      <c r="I489" s="6">
        <f t="shared" si="251"/>
        <v>0.65175450092252118</v>
      </c>
      <c r="J489" s="6">
        <f t="shared" si="267"/>
        <v>0.86468659405966619</v>
      </c>
      <c r="K489" s="9"/>
      <c r="L489" s="15">
        <f t="shared" si="268"/>
        <v>0.46800000000000003</v>
      </c>
      <c r="M489" s="6">
        <f t="shared" si="274"/>
        <v>0.38555494587890299</v>
      </c>
      <c r="N489" s="15">
        <f t="shared" si="252"/>
        <v>1.9210278280516715</v>
      </c>
      <c r="O489" s="15">
        <f t="shared" si="253"/>
        <v>2.2451740859862501</v>
      </c>
      <c r="P489" s="15">
        <f t="shared" si="269"/>
        <v>1.9210278280516715</v>
      </c>
      <c r="Q489" s="15">
        <f t="shared" si="270"/>
        <v>0.46800000000000003</v>
      </c>
      <c r="S489" s="28">
        <f t="shared" si="271"/>
        <v>0.46800000000000003</v>
      </c>
      <c r="T489" s="19">
        <f t="shared" si="254"/>
        <v>2.2451740859862501</v>
      </c>
      <c r="U489" s="19">
        <f t="shared" si="255"/>
        <v>3.1751556422903726</v>
      </c>
      <c r="V489" s="19">
        <f t="shared" si="256"/>
        <v>4.4903481719725002</v>
      </c>
      <c r="W489" s="19">
        <f t="shared" si="257"/>
        <v>5.4995308943859174</v>
      </c>
      <c r="X489" s="19">
        <f t="shared" si="258"/>
        <v>6.3503112845807452</v>
      </c>
      <c r="Y489" s="19">
        <f t="shared" si="259"/>
        <v>7.099863855303278</v>
      </c>
      <c r="Z489" s="19">
        <f t="shared" si="260"/>
        <v>7.7775111775304024</v>
      </c>
      <c r="AA489" s="19">
        <f t="shared" si="261"/>
        <v>8.4006722034238859</v>
      </c>
      <c r="AB489" s="19">
        <f t="shared" si="262"/>
        <v>8.9806963439450005</v>
      </c>
      <c r="AC489" s="19">
        <f t="shared" si="263"/>
        <v>9.5254669268711165</v>
      </c>
      <c r="AD489" s="19">
        <f t="shared" si="264"/>
        <v>10.040723755172428</v>
      </c>
      <c r="AE489" s="19">
        <f t="shared" si="275"/>
        <v>1.9210278280516715</v>
      </c>
      <c r="AF489" s="19">
        <f t="shared" si="275"/>
        <v>2.7167436081268042</v>
      </c>
      <c r="AG489" s="19">
        <f t="shared" si="275"/>
        <v>3.842055656103343</v>
      </c>
      <c r="AH489" s="19">
        <f t="shared" si="275"/>
        <v>4.7055379604136167</v>
      </c>
      <c r="AI489" s="19">
        <f t="shared" si="275"/>
        <v>5.4334872162536083</v>
      </c>
      <c r="AJ489" s="19">
        <f t="shared" si="275"/>
        <v>6.0748233852095836</v>
      </c>
      <c r="AK489" s="19">
        <f t="shared" si="275"/>
        <v>6.6546356018783692</v>
      </c>
      <c r="AL489" s="19">
        <f t="shared" si="275"/>
        <v>7.1878279630278383</v>
      </c>
      <c r="AM489" s="19">
        <f t="shared" si="275"/>
        <v>7.684111312206686</v>
      </c>
      <c r="AN489" s="19">
        <f t="shared" si="275"/>
        <v>8.1502308243804116</v>
      </c>
      <c r="AO489" s="19">
        <f t="shared" si="275"/>
        <v>8.5910976203846303</v>
      </c>
      <c r="AP489" s="43">
        <f t="shared" si="265"/>
        <v>0.46800000000000003</v>
      </c>
    </row>
    <row r="490" spans="1:42" x14ac:dyDescent="0.25">
      <c r="A490" s="15">
        <v>0.46899999999999997</v>
      </c>
      <c r="B490" s="6">
        <f t="shared" si="272"/>
        <v>3.0175130731879469</v>
      </c>
      <c r="C490" s="6">
        <f t="shared" si="246"/>
        <v>0.36171895383280211</v>
      </c>
      <c r="D490" s="6">
        <f t="shared" si="266"/>
        <v>1.5087565365939735</v>
      </c>
      <c r="E490" s="6">
        <f t="shared" si="247"/>
        <v>0.99807614939943334</v>
      </c>
      <c r="F490" s="6">
        <f t="shared" si="248"/>
        <v>0.36241618843457707</v>
      </c>
      <c r="G490" s="6">
        <f t="shared" si="249"/>
        <v>0.65020809421728853</v>
      </c>
      <c r="H490" s="6">
        <f t="shared" si="250"/>
        <v>0.46055487610015633</v>
      </c>
      <c r="I490" s="6">
        <f t="shared" si="251"/>
        <v>0.65328825149187864</v>
      </c>
      <c r="J490" s="6">
        <f t="shared" si="267"/>
        <v>0.86822267404847242</v>
      </c>
      <c r="K490" s="9"/>
      <c r="L490" s="15">
        <f t="shared" si="268"/>
        <v>0.46899999999999997</v>
      </c>
      <c r="M490" s="6">
        <f t="shared" si="274"/>
        <v>0.38592365651475863</v>
      </c>
      <c r="N490" s="15">
        <f t="shared" si="252"/>
        <v>1.9228649290914799</v>
      </c>
      <c r="O490" s="15">
        <f t="shared" si="253"/>
        <v>2.2535388772613274</v>
      </c>
      <c r="P490" s="15">
        <f t="shared" si="269"/>
        <v>1.9228649290914799</v>
      </c>
      <c r="Q490" s="15">
        <f t="shared" si="270"/>
        <v>0.46899999999999997</v>
      </c>
      <c r="S490" s="28">
        <f t="shared" si="271"/>
        <v>0.46899999999999997</v>
      </c>
      <c r="T490" s="19">
        <f t="shared" si="254"/>
        <v>2.2535388772613274</v>
      </c>
      <c r="U490" s="19">
        <f t="shared" si="255"/>
        <v>3.1869852435580071</v>
      </c>
      <c r="V490" s="19">
        <f t="shared" si="256"/>
        <v>4.5070777545226548</v>
      </c>
      <c r="W490" s="19">
        <f t="shared" si="257"/>
        <v>5.5200203648147408</v>
      </c>
      <c r="X490" s="19">
        <f t="shared" si="258"/>
        <v>6.3739704871160141</v>
      </c>
      <c r="Y490" s="19">
        <f t="shared" si="259"/>
        <v>7.126315647884427</v>
      </c>
      <c r="Z490" s="19">
        <f t="shared" si="260"/>
        <v>7.8064876644966876</v>
      </c>
      <c r="AA490" s="19">
        <f t="shared" si="261"/>
        <v>8.4319703864871016</v>
      </c>
      <c r="AB490" s="19">
        <f t="shared" si="262"/>
        <v>9.0141555090453096</v>
      </c>
      <c r="AC490" s="19">
        <f t="shared" si="263"/>
        <v>9.5609557306740207</v>
      </c>
      <c r="AD490" s="19">
        <f t="shared" si="264"/>
        <v>10.078132238989769</v>
      </c>
      <c r="AE490" s="19">
        <f t="shared" si="275"/>
        <v>1.9228649290914799</v>
      </c>
      <c r="AF490" s="19">
        <f t="shared" si="275"/>
        <v>2.7193416613327508</v>
      </c>
      <c r="AG490" s="19">
        <f t="shared" si="275"/>
        <v>3.8457298581829598</v>
      </c>
      <c r="AH490" s="19">
        <f t="shared" si="275"/>
        <v>4.7100379205670828</v>
      </c>
      <c r="AI490" s="19">
        <f t="shared" si="275"/>
        <v>5.4386833226655016</v>
      </c>
      <c r="AJ490" s="19">
        <f t="shared" si="275"/>
        <v>6.0806328087872412</v>
      </c>
      <c r="AK490" s="19">
        <f t="shared" si="275"/>
        <v>6.6609995065575403</v>
      </c>
      <c r="AL490" s="19">
        <f t="shared" si="275"/>
        <v>7.1947017657036874</v>
      </c>
      <c r="AM490" s="19">
        <f t="shared" si="275"/>
        <v>7.6914597163659195</v>
      </c>
      <c r="AN490" s="19">
        <f t="shared" si="275"/>
        <v>8.1580249839982528</v>
      </c>
      <c r="AO490" s="19">
        <f t="shared" si="275"/>
        <v>8.5993133859977249</v>
      </c>
      <c r="AP490" s="43">
        <f t="shared" si="265"/>
        <v>0.46899999999999997</v>
      </c>
    </row>
    <row r="491" spans="1:42" x14ac:dyDescent="0.25">
      <c r="A491" s="15">
        <v>0.47</v>
      </c>
      <c r="B491" s="6">
        <f t="shared" si="272"/>
        <v>3.0215205366992364</v>
      </c>
      <c r="C491" s="6">
        <f t="shared" si="246"/>
        <v>0.3627170914312432</v>
      </c>
      <c r="D491" s="6">
        <f t="shared" si="266"/>
        <v>1.5107602683496182</v>
      </c>
      <c r="E491" s="6">
        <f t="shared" si="247"/>
        <v>0.99819837707742243</v>
      </c>
      <c r="F491" s="6">
        <f t="shared" si="248"/>
        <v>0.36337175030601165</v>
      </c>
      <c r="G491" s="6">
        <f t="shared" si="249"/>
        <v>0.6516858751530058</v>
      </c>
      <c r="H491" s="6">
        <f t="shared" si="250"/>
        <v>0.46182574436157847</v>
      </c>
      <c r="I491" s="6">
        <f t="shared" si="251"/>
        <v>0.65482313157844552</v>
      </c>
      <c r="J491" s="6">
        <f t="shared" si="267"/>
        <v>0.8717654716688199</v>
      </c>
      <c r="K491" s="9"/>
      <c r="L491" s="15">
        <f t="shared" si="268"/>
        <v>0.47</v>
      </c>
      <c r="M491" s="6">
        <f t="shared" si="274"/>
        <v>0.38629134436207013</v>
      </c>
      <c r="N491" s="15">
        <f t="shared" si="252"/>
        <v>1.9246969340865439</v>
      </c>
      <c r="O491" s="15">
        <f t="shared" si="253"/>
        <v>2.2619103351719478</v>
      </c>
      <c r="P491" s="15">
        <f t="shared" si="269"/>
        <v>1.9246969340865439</v>
      </c>
      <c r="Q491" s="15">
        <f t="shared" si="270"/>
        <v>0.47</v>
      </c>
      <c r="S491" s="28">
        <f t="shared" si="271"/>
        <v>0.47</v>
      </c>
      <c r="T491" s="19">
        <f t="shared" si="254"/>
        <v>2.2619103351719478</v>
      </c>
      <c r="U491" s="19">
        <f t="shared" si="255"/>
        <v>3.1988242728720424</v>
      </c>
      <c r="V491" s="19">
        <f t="shared" si="256"/>
        <v>4.5238206703438957</v>
      </c>
      <c r="W491" s="19">
        <f t="shared" si="257"/>
        <v>5.5405261650989468</v>
      </c>
      <c r="X491" s="19">
        <f t="shared" si="258"/>
        <v>6.3976485457440848</v>
      </c>
      <c r="Y491" s="19">
        <f t="shared" si="259"/>
        <v>7.1527885222182226</v>
      </c>
      <c r="Z491" s="19">
        <f t="shared" si="260"/>
        <v>7.8354872453659246</v>
      </c>
      <c r="AA491" s="19">
        <f t="shared" si="261"/>
        <v>8.463293513816442</v>
      </c>
      <c r="AB491" s="19">
        <f t="shared" si="262"/>
        <v>9.0476413406877914</v>
      </c>
      <c r="AC491" s="19">
        <f t="shared" si="263"/>
        <v>9.5964728186161246</v>
      </c>
      <c r="AD491" s="19">
        <f t="shared" si="264"/>
        <v>10.115570536907619</v>
      </c>
      <c r="AE491" s="19">
        <f t="shared" si="275"/>
        <v>1.9246969340865439</v>
      </c>
      <c r="AF491" s="19">
        <f t="shared" si="275"/>
        <v>2.7219325076431056</v>
      </c>
      <c r="AG491" s="19">
        <f t="shared" si="275"/>
        <v>3.8493938681730877</v>
      </c>
      <c r="AH491" s="19">
        <f t="shared" si="275"/>
        <v>4.7145253980112196</v>
      </c>
      <c r="AI491" s="19">
        <f t="shared" si="275"/>
        <v>5.4438650152862111</v>
      </c>
      <c r="AJ491" s="19">
        <f t="shared" si="275"/>
        <v>6.0864261172564493</v>
      </c>
      <c r="AK491" s="19">
        <f t="shared" si="275"/>
        <v>6.6673457580198816</v>
      </c>
      <c r="AL491" s="19">
        <f t="shared" si="275"/>
        <v>7.2015565007260758</v>
      </c>
      <c r="AM491" s="19">
        <f t="shared" si="275"/>
        <v>7.6987877363461754</v>
      </c>
      <c r="AN491" s="19">
        <f t="shared" si="275"/>
        <v>8.1657975229293154</v>
      </c>
      <c r="AO491" s="19">
        <f t="shared" si="275"/>
        <v>8.6075063614058891</v>
      </c>
      <c r="AP491" s="43">
        <f t="shared" si="265"/>
        <v>0.47</v>
      </c>
    </row>
    <row r="492" spans="1:42" x14ac:dyDescent="0.25">
      <c r="A492" s="15">
        <v>0.47099999999999997</v>
      </c>
      <c r="B492" s="6">
        <f t="shared" si="272"/>
        <v>3.0255275176053504</v>
      </c>
      <c r="C492" s="6">
        <f t="shared" si="246"/>
        <v>0.36371534924639026</v>
      </c>
      <c r="D492" s="6">
        <f t="shared" si="266"/>
        <v>1.5127637588026752</v>
      </c>
      <c r="E492" s="6">
        <f t="shared" si="247"/>
        <v>0.99831658305369242</v>
      </c>
      <c r="F492" s="6">
        <f t="shared" si="248"/>
        <v>0.36432866629726068</v>
      </c>
      <c r="G492" s="6">
        <f t="shared" si="249"/>
        <v>0.65316433314863032</v>
      </c>
      <c r="H492" s="6">
        <f t="shared" si="250"/>
        <v>0.46309676568766467</v>
      </c>
      <c r="I492" s="6">
        <f t="shared" si="251"/>
        <v>0.65635914711699606</v>
      </c>
      <c r="J492" s="6">
        <f t="shared" si="267"/>
        <v>0.8753149866776081</v>
      </c>
      <c r="K492" s="9"/>
      <c r="L492" s="15">
        <f t="shared" si="268"/>
        <v>0.47099999999999997</v>
      </c>
      <c r="M492" s="6">
        <f t="shared" si="274"/>
        <v>0.38665801027192875</v>
      </c>
      <c r="N492" s="15">
        <f t="shared" si="252"/>
        <v>1.9265238472774266</v>
      </c>
      <c r="O492" s="15">
        <f t="shared" si="253"/>
        <v>2.2702883923785881</v>
      </c>
      <c r="P492" s="15">
        <f t="shared" si="269"/>
        <v>1.9265238472774266</v>
      </c>
      <c r="Q492" s="15">
        <f t="shared" si="270"/>
        <v>0.47099999999999997</v>
      </c>
      <c r="S492" s="28">
        <f t="shared" si="271"/>
        <v>0.47099999999999997</v>
      </c>
      <c r="T492" s="19">
        <f t="shared" si="254"/>
        <v>2.2702883923785881</v>
      </c>
      <c r="U492" s="19">
        <f t="shared" si="255"/>
        <v>3.2106726350000105</v>
      </c>
      <c r="V492" s="19">
        <f t="shared" si="256"/>
        <v>4.5405767847571763</v>
      </c>
      <c r="W492" s="19">
        <f t="shared" si="257"/>
        <v>5.5610481302910646</v>
      </c>
      <c r="X492" s="19">
        <f t="shared" si="258"/>
        <v>6.4213452700000211</v>
      </c>
      <c r="Y492" s="19">
        <f t="shared" si="259"/>
        <v>7.1792822653583936</v>
      </c>
      <c r="Z492" s="19">
        <f t="shared" si="260"/>
        <v>7.864509686867164</v>
      </c>
      <c r="AA492" s="19">
        <f t="shared" si="261"/>
        <v>8.4946413334504811</v>
      </c>
      <c r="AB492" s="19">
        <f t="shared" si="262"/>
        <v>9.0811535695143526</v>
      </c>
      <c r="AC492" s="19">
        <f t="shared" si="263"/>
        <v>9.6320179050000316</v>
      </c>
      <c r="AD492" s="19">
        <f t="shared" si="264"/>
        <v>10.153038347774476</v>
      </c>
      <c r="AE492" s="19">
        <f t="shared" ref="AE492:AO501" si="276">$M492*AE$21^0.5/RMannings_n*(Diameter/1000)^(2/3)</f>
        <v>1.9265238472774266</v>
      </c>
      <c r="AF492" s="19">
        <f t="shared" si="276"/>
        <v>2.7245161530549304</v>
      </c>
      <c r="AG492" s="19">
        <f t="shared" si="276"/>
        <v>3.8530476945548533</v>
      </c>
      <c r="AH492" s="19">
        <f t="shared" si="276"/>
        <v>4.7190004031332435</v>
      </c>
      <c r="AI492" s="19">
        <f t="shared" si="276"/>
        <v>5.4490323061098609</v>
      </c>
      <c r="AJ492" s="19">
        <f t="shared" si="276"/>
        <v>6.0922033240270448</v>
      </c>
      <c r="AK492" s="19">
        <f t="shared" si="276"/>
        <v>6.6736743709551352</v>
      </c>
      <c r="AL492" s="19">
        <f t="shared" si="276"/>
        <v>7.2083921839617373</v>
      </c>
      <c r="AM492" s="19">
        <f t="shared" si="276"/>
        <v>7.7060953891097066</v>
      </c>
      <c r="AN492" s="19">
        <f t="shared" si="276"/>
        <v>8.17354845916479</v>
      </c>
      <c r="AO492" s="19">
        <f t="shared" si="276"/>
        <v>8.6156765655734979</v>
      </c>
      <c r="AP492" s="43">
        <f t="shared" si="265"/>
        <v>0.47099999999999997</v>
      </c>
    </row>
    <row r="493" spans="1:42" x14ac:dyDescent="0.25">
      <c r="A493" s="15">
        <v>0.47199999999999998</v>
      </c>
      <c r="B493" s="6">
        <f t="shared" si="272"/>
        <v>3.0295340321588253</v>
      </c>
      <c r="C493" s="6">
        <f t="shared" si="246"/>
        <v>0.36471372325726004</v>
      </c>
      <c r="D493" s="6">
        <f t="shared" si="266"/>
        <v>1.5147670160794127</v>
      </c>
      <c r="E493" s="6">
        <f t="shared" si="247"/>
        <v>0.99843076875665249</v>
      </c>
      <c r="F493" s="6">
        <f t="shared" si="248"/>
        <v>0.3652869429409098</v>
      </c>
      <c r="G493" s="6">
        <f t="shared" si="249"/>
        <v>0.65464347147045487</v>
      </c>
      <c r="H493" s="6">
        <f t="shared" si="250"/>
        <v>0.4643679349587399</v>
      </c>
      <c r="I493" s="6">
        <f t="shared" si="251"/>
        <v>0.65789630407510324</v>
      </c>
      <c r="J493" s="6">
        <f t="shared" si="267"/>
        <v>0.87887121887890207</v>
      </c>
      <c r="K493" s="9"/>
      <c r="L493" s="15">
        <f t="shared" si="268"/>
        <v>0.47199999999999998</v>
      </c>
      <c r="M493" s="6">
        <f t="shared" si="274"/>
        <v>0.38702365508574915</v>
      </c>
      <c r="N493" s="15">
        <f t="shared" si="252"/>
        <v>1.9283456728564776</v>
      </c>
      <c r="O493" s="15">
        <f t="shared" si="253"/>
        <v>2.2786729814414199</v>
      </c>
      <c r="P493" s="15">
        <f t="shared" si="269"/>
        <v>1.9283456728564776</v>
      </c>
      <c r="Q493" s="15">
        <f t="shared" si="270"/>
        <v>0.47199999999999998</v>
      </c>
      <c r="S493" s="28">
        <f t="shared" si="271"/>
        <v>0.47199999999999998</v>
      </c>
      <c r="T493" s="19">
        <f t="shared" si="254"/>
        <v>2.2786729814414199</v>
      </c>
      <c r="U493" s="19">
        <f t="shared" si="255"/>
        <v>3.2225302345675924</v>
      </c>
      <c r="V493" s="19">
        <f t="shared" si="256"/>
        <v>4.5573459628828399</v>
      </c>
      <c r="W493" s="19">
        <f t="shared" si="257"/>
        <v>5.5815860951979221</v>
      </c>
      <c r="X493" s="19">
        <f t="shared" si="258"/>
        <v>6.4450604691351847</v>
      </c>
      <c r="Y493" s="19">
        <f t="shared" si="259"/>
        <v>7.2057966640414781</v>
      </c>
      <c r="Z493" s="19">
        <f t="shared" si="260"/>
        <v>7.8935547553819871</v>
      </c>
      <c r="AA493" s="19">
        <f t="shared" si="261"/>
        <v>8.5260135930524878</v>
      </c>
      <c r="AB493" s="19">
        <f t="shared" si="262"/>
        <v>9.1146919257656798</v>
      </c>
      <c r="AC493" s="19">
        <f t="shared" si="263"/>
        <v>9.6675907037027748</v>
      </c>
      <c r="AD493" s="19">
        <f t="shared" si="264"/>
        <v>10.190535369990265</v>
      </c>
      <c r="AE493" s="19">
        <f t="shared" si="276"/>
        <v>1.9283456728564776</v>
      </c>
      <c r="AF493" s="19">
        <f t="shared" si="276"/>
        <v>2.7270926034971024</v>
      </c>
      <c r="AG493" s="19">
        <f t="shared" si="276"/>
        <v>3.8566913457129552</v>
      </c>
      <c r="AH493" s="19">
        <f t="shared" si="276"/>
        <v>4.7234629462022681</v>
      </c>
      <c r="AI493" s="19">
        <f t="shared" si="276"/>
        <v>5.4541852069942047</v>
      </c>
      <c r="AJ493" s="19">
        <f t="shared" si="276"/>
        <v>6.0979644423564006</v>
      </c>
      <c r="AK493" s="19">
        <f t="shared" si="276"/>
        <v>6.6799853598860253</v>
      </c>
      <c r="AL493" s="19">
        <f t="shared" si="276"/>
        <v>7.2152088310970059</v>
      </c>
      <c r="AM493" s="19">
        <f t="shared" si="276"/>
        <v>7.7133826914259105</v>
      </c>
      <c r="AN493" s="19">
        <f t="shared" si="276"/>
        <v>8.1812778104913058</v>
      </c>
      <c r="AO493" s="19">
        <f t="shared" si="276"/>
        <v>8.6238240172493104</v>
      </c>
      <c r="AP493" s="43">
        <f t="shared" si="265"/>
        <v>0.47199999999999998</v>
      </c>
    </row>
    <row r="494" spans="1:42" x14ac:dyDescent="0.25">
      <c r="A494" s="15">
        <v>0.47299999999999998</v>
      </c>
      <c r="B494" s="6">
        <f t="shared" si="272"/>
        <v>3.0335400965952548</v>
      </c>
      <c r="C494" s="6">
        <f t="shared" si="246"/>
        <v>0.36571220944427274</v>
      </c>
      <c r="D494" s="6">
        <f t="shared" si="266"/>
        <v>1.5167700482976274</v>
      </c>
      <c r="E494" s="6">
        <f t="shared" si="247"/>
        <v>0.99854093556548795</v>
      </c>
      <c r="F494" s="6">
        <f t="shared" si="248"/>
        <v>0.36624658681335354</v>
      </c>
      <c r="G494" s="6">
        <f t="shared" si="249"/>
        <v>0.65612329340667674</v>
      </c>
      <c r="H494" s="6">
        <f t="shared" si="250"/>
        <v>0.46563924705691628</v>
      </c>
      <c r="I494" s="6">
        <f t="shared" si="251"/>
        <v>0.65943460845337443</v>
      </c>
      <c r="J494" s="6">
        <f t="shared" si="267"/>
        <v>0.8824341681243808</v>
      </c>
      <c r="K494" s="9"/>
      <c r="L494" s="15">
        <f t="shared" si="268"/>
        <v>0.47299999999999998</v>
      </c>
      <c r="M494" s="6">
        <f t="shared" si="274"/>
        <v>0.38738827963530353</v>
      </c>
      <c r="N494" s="15">
        <f t="shared" si="252"/>
        <v>1.9301624149680021</v>
      </c>
      <c r="O494" s="15">
        <f t="shared" si="253"/>
        <v>2.2870640348201419</v>
      </c>
      <c r="P494" s="15">
        <f t="shared" si="269"/>
        <v>1.9301624149680021</v>
      </c>
      <c r="Q494" s="15">
        <f t="shared" si="270"/>
        <v>0.47299999999999998</v>
      </c>
      <c r="S494" s="28">
        <f t="shared" si="271"/>
        <v>0.47299999999999998</v>
      </c>
      <c r="T494" s="19">
        <f t="shared" si="254"/>
        <v>2.2870640348201419</v>
      </c>
      <c r="U494" s="19">
        <f t="shared" si="255"/>
        <v>3.2343969760583775</v>
      </c>
      <c r="V494" s="19">
        <f t="shared" si="256"/>
        <v>4.5741280696402837</v>
      </c>
      <c r="W494" s="19">
        <f t="shared" si="257"/>
        <v>5.6021398943802474</v>
      </c>
      <c r="X494" s="19">
        <f t="shared" si="258"/>
        <v>6.468793952116755</v>
      </c>
      <c r="Y494" s="19">
        <f t="shared" si="259"/>
        <v>7.2323315046862913</v>
      </c>
      <c r="Z494" s="19">
        <f t="shared" si="260"/>
        <v>7.9226222169439238</v>
      </c>
      <c r="AA494" s="19">
        <f t="shared" si="261"/>
        <v>8.557410039909799</v>
      </c>
      <c r="AB494" s="19">
        <f t="shared" si="262"/>
        <v>9.1482561392805675</v>
      </c>
      <c r="AC494" s="19">
        <f t="shared" si="263"/>
        <v>9.7031909281751307</v>
      </c>
      <c r="AD494" s="19">
        <f t="shared" si="264"/>
        <v>10.228061301505566</v>
      </c>
      <c r="AE494" s="19">
        <f t="shared" si="276"/>
        <v>1.9301624149680021</v>
      </c>
      <c r="AF494" s="19">
        <f t="shared" si="276"/>
        <v>2.7296618648305548</v>
      </c>
      <c r="AG494" s="19">
        <f t="shared" si="276"/>
        <v>3.8603248299360042</v>
      </c>
      <c r="AH494" s="19">
        <f t="shared" si="276"/>
        <v>4.7279130373697296</v>
      </c>
      <c r="AI494" s="19">
        <f t="shared" si="276"/>
        <v>5.4593237296611097</v>
      </c>
      <c r="AJ494" s="19">
        <f t="shared" si="276"/>
        <v>6.1037094853499623</v>
      </c>
      <c r="AK494" s="19">
        <f t="shared" si="276"/>
        <v>6.6862787391688459</v>
      </c>
      <c r="AL494" s="19">
        <f t="shared" si="276"/>
        <v>7.2220064576384546</v>
      </c>
      <c r="AM494" s="19">
        <f t="shared" si="276"/>
        <v>7.7206496598720085</v>
      </c>
      <c r="AN494" s="19">
        <f t="shared" si="276"/>
        <v>8.1889855944916636</v>
      </c>
      <c r="AO494" s="19">
        <f t="shared" si="276"/>
        <v>8.6319487349672208</v>
      </c>
      <c r="AP494" s="43">
        <f t="shared" si="265"/>
        <v>0.47299999999999998</v>
      </c>
    </row>
    <row r="495" spans="1:42" x14ac:dyDescent="0.25">
      <c r="A495" s="15">
        <v>0.47399999999999998</v>
      </c>
      <c r="B495" s="6">
        <f t="shared" si="272"/>
        <v>3.0375457271338937</v>
      </c>
      <c r="C495" s="6">
        <f t="shared" si="246"/>
        <v>0.36671080378920351</v>
      </c>
      <c r="D495" s="6">
        <f t="shared" si="266"/>
        <v>1.5187728635669469</v>
      </c>
      <c r="E495" s="6">
        <f t="shared" si="247"/>
        <v>0.99864708481024467</v>
      </c>
      <c r="F495" s="6">
        <f t="shared" si="248"/>
        <v>0.36720760453517282</v>
      </c>
      <c r="G495" s="6">
        <f t="shared" si="249"/>
        <v>0.65760380226758641</v>
      </c>
      <c r="H495" s="6">
        <f t="shared" si="250"/>
        <v>0.46691069686603109</v>
      </c>
      <c r="I495" s="6">
        <f t="shared" si="251"/>
        <v>0.66097406628569089</v>
      </c>
      <c r="J495" s="6">
        <f t="shared" si="267"/>
        <v>0.8860038343137937</v>
      </c>
      <c r="K495" s="9"/>
      <c r="L495" s="15">
        <f t="shared" si="268"/>
        <v>0.47399999999999998</v>
      </c>
      <c r="M495" s="6">
        <f t="shared" si="274"/>
        <v>0.38775188474275596</v>
      </c>
      <c r="N495" s="15">
        <f t="shared" si="252"/>
        <v>1.9319740777084333</v>
      </c>
      <c r="O495" s="15">
        <f t="shared" si="253"/>
        <v>2.295461484873822</v>
      </c>
      <c r="P495" s="15">
        <f t="shared" si="269"/>
        <v>1.9319740777084333</v>
      </c>
      <c r="Q495" s="15">
        <f t="shared" si="270"/>
        <v>0.47399999999999998</v>
      </c>
      <c r="S495" s="28">
        <f t="shared" si="271"/>
        <v>0.47399999999999998</v>
      </c>
      <c r="T495" s="19">
        <f t="shared" si="254"/>
        <v>2.295461484873822</v>
      </c>
      <c r="U495" s="19">
        <f t="shared" si="255"/>
        <v>3.2462727638136428</v>
      </c>
      <c r="V495" s="19">
        <f t="shared" si="256"/>
        <v>4.5909229697476439</v>
      </c>
      <c r="W495" s="19">
        <f t="shared" si="257"/>
        <v>5.6227093621522704</v>
      </c>
      <c r="X495" s="19">
        <f t="shared" si="258"/>
        <v>6.4925455276272857</v>
      </c>
      <c r="Y495" s="19">
        <f t="shared" si="259"/>
        <v>7.2588865733934229</v>
      </c>
      <c r="Z495" s="19">
        <f t="shared" si="260"/>
        <v>7.9517118372379167</v>
      </c>
      <c r="AA495" s="19">
        <f t="shared" si="261"/>
        <v>8.5888304209332169</v>
      </c>
      <c r="AB495" s="19">
        <f t="shared" si="262"/>
        <v>9.1818459394952878</v>
      </c>
      <c r="AC495" s="19">
        <f t="shared" si="263"/>
        <v>9.7388182914409249</v>
      </c>
      <c r="AD495" s="19">
        <f t="shared" si="264"/>
        <v>10.265615839820944</v>
      </c>
      <c r="AE495" s="19">
        <f t="shared" si="276"/>
        <v>1.9319740777084333</v>
      </c>
      <c r="AF495" s="19">
        <f t="shared" si="276"/>
        <v>2.7322239428485187</v>
      </c>
      <c r="AG495" s="19">
        <f t="shared" si="276"/>
        <v>3.8639481554168666</v>
      </c>
      <c r="AH495" s="19">
        <f t="shared" si="276"/>
        <v>4.7323506866697986</v>
      </c>
      <c r="AI495" s="19">
        <f t="shared" si="276"/>
        <v>5.4644478856970373</v>
      </c>
      <c r="AJ495" s="19">
        <f t="shared" si="276"/>
        <v>6.1094384659617873</v>
      </c>
      <c r="AK495" s="19">
        <f t="shared" si="276"/>
        <v>6.6925545229940591</v>
      </c>
      <c r="AL495" s="19">
        <f t="shared" si="276"/>
        <v>7.2287850789135328</v>
      </c>
      <c r="AM495" s="19">
        <f t="shared" si="276"/>
        <v>7.7278963108337333</v>
      </c>
      <c r="AN495" s="19">
        <f t="shared" si="276"/>
        <v>8.1966718285455542</v>
      </c>
      <c r="AO495" s="19">
        <f t="shared" si="276"/>
        <v>8.6400507370470372</v>
      </c>
      <c r="AP495" s="43">
        <f t="shared" si="265"/>
        <v>0.47399999999999998</v>
      </c>
    </row>
    <row r="496" spans="1:42" x14ac:dyDescent="0.25">
      <c r="A496" s="15">
        <v>0.47499999999999998</v>
      </c>
      <c r="B496" s="6">
        <f t="shared" si="272"/>
        <v>3.041550939978253</v>
      </c>
      <c r="C496" s="6">
        <f t="shared" si="246"/>
        <v>0.36770950227513277</v>
      </c>
      <c r="D496" s="6">
        <f t="shared" si="266"/>
        <v>1.5207754699891265</v>
      </c>
      <c r="E496" s="6">
        <f t="shared" si="247"/>
        <v>0.99874921777190895</v>
      </c>
      <c r="F496" s="6">
        <f t="shared" si="248"/>
        <v>0.36817000277151563</v>
      </c>
      <c r="G496" s="6">
        <f t="shared" si="249"/>
        <v>0.65908500138575776</v>
      </c>
      <c r="H496" s="6">
        <f t="shared" si="250"/>
        <v>0.46818227927158335</v>
      </c>
      <c r="I496" s="6">
        <f t="shared" si="251"/>
        <v>0.66251468363944832</v>
      </c>
      <c r="J496" s="6">
        <f t="shared" si="267"/>
        <v>0.88958021739541726</v>
      </c>
      <c r="K496" s="9"/>
      <c r="L496" s="15">
        <f t="shared" si="268"/>
        <v>0.47499999999999998</v>
      </c>
      <c r="M496" s="6">
        <f t="shared" si="274"/>
        <v>0.38811447122069559</v>
      </c>
      <c r="N496" s="15">
        <f t="shared" si="252"/>
        <v>1.9337806651264979</v>
      </c>
      <c r="O496" s="15">
        <f t="shared" si="253"/>
        <v>2.3038652638607249</v>
      </c>
      <c r="P496" s="15">
        <f t="shared" si="269"/>
        <v>1.9337806651264979</v>
      </c>
      <c r="Q496" s="15">
        <f t="shared" si="270"/>
        <v>0.47499999999999998</v>
      </c>
      <c r="S496" s="28">
        <f t="shared" si="271"/>
        <v>0.47499999999999998</v>
      </c>
      <c r="T496" s="19">
        <f t="shared" si="254"/>
        <v>2.3038652638607249</v>
      </c>
      <c r="U496" s="19">
        <f t="shared" si="255"/>
        <v>3.2581575020321059</v>
      </c>
      <c r="V496" s="19">
        <f t="shared" si="256"/>
        <v>4.6077305277214498</v>
      </c>
      <c r="W496" s="19">
        <f t="shared" si="257"/>
        <v>5.6432943325813065</v>
      </c>
      <c r="X496" s="19">
        <f t="shared" si="258"/>
        <v>6.5163150040642117</v>
      </c>
      <c r="Y496" s="19">
        <f t="shared" si="259"/>
        <v>7.2854616559446992</v>
      </c>
      <c r="Z496" s="19">
        <f t="shared" si="260"/>
        <v>7.9808233815997065</v>
      </c>
      <c r="AA496" s="19">
        <f t="shared" si="261"/>
        <v>8.6202744826563773</v>
      </c>
      <c r="AB496" s="19">
        <f t="shared" si="262"/>
        <v>9.2154610554428995</v>
      </c>
      <c r="AC496" s="19">
        <f t="shared" si="263"/>
        <v>9.774472506096318</v>
      </c>
      <c r="AD496" s="19">
        <f t="shared" si="264"/>
        <v>10.303198681986141</v>
      </c>
      <c r="AE496" s="19">
        <f t="shared" si="276"/>
        <v>1.9337806651264979</v>
      </c>
      <c r="AF496" s="19">
        <f t="shared" si="276"/>
        <v>2.7347788432767577</v>
      </c>
      <c r="AG496" s="19">
        <f t="shared" si="276"/>
        <v>3.8675613302529959</v>
      </c>
      <c r="AH496" s="19">
        <f t="shared" si="276"/>
        <v>4.7367759040197885</v>
      </c>
      <c r="AI496" s="19">
        <f t="shared" si="276"/>
        <v>5.4695576865535154</v>
      </c>
      <c r="AJ496" s="19">
        <f t="shared" si="276"/>
        <v>6.1151513969950742</v>
      </c>
      <c r="AK496" s="19">
        <f t="shared" si="276"/>
        <v>6.6988127253868628</v>
      </c>
      <c r="AL496" s="19">
        <f t="shared" si="276"/>
        <v>7.2355447100711858</v>
      </c>
      <c r="AM496" s="19">
        <f t="shared" si="276"/>
        <v>7.7351226605059917</v>
      </c>
      <c r="AN496" s="19">
        <f t="shared" si="276"/>
        <v>8.2043365298302735</v>
      </c>
      <c r="AO496" s="19">
        <f t="shared" si="276"/>
        <v>8.6481300415952127</v>
      </c>
      <c r="AP496" s="43">
        <f t="shared" si="265"/>
        <v>0.47499999999999998</v>
      </c>
    </row>
    <row r="497" spans="1:42" x14ac:dyDescent="0.25">
      <c r="A497" s="15">
        <v>0.47599999999999998</v>
      </c>
      <c r="B497" s="6">
        <f t="shared" si="272"/>
        <v>3.0455557513166989</v>
      </c>
      <c r="C497" s="6">
        <f t="shared" si="246"/>
        <v>0.3687083008863975</v>
      </c>
      <c r="D497" s="6">
        <f t="shared" si="266"/>
        <v>1.5227778756583494</v>
      </c>
      <c r="E497" s="6">
        <f t="shared" si="247"/>
        <v>0.99884733568248552</v>
      </c>
      <c r="F497" s="6">
        <f t="shared" si="248"/>
        <v>0.36913378823248205</v>
      </c>
      <c r="G497" s="6">
        <f t="shared" si="249"/>
        <v>0.66056689411624103</v>
      </c>
      <c r="H497" s="6">
        <f t="shared" si="250"/>
        <v>0.46945398916067216</v>
      </c>
      <c r="I497" s="6">
        <f t="shared" si="251"/>
        <v>0.66405646661580187</v>
      </c>
      <c r="J497" s="6">
        <f t="shared" si="267"/>
        <v>0.89316331736652177</v>
      </c>
      <c r="K497" s="9"/>
      <c r="L497" s="15">
        <f t="shared" si="268"/>
        <v>0.47599999999999998</v>
      </c>
      <c r="M497" s="6">
        <f t="shared" si="274"/>
        <v>0.38847603987216894</v>
      </c>
      <c r="N497" s="15">
        <f t="shared" si="252"/>
        <v>1.9355821812233749</v>
      </c>
      <c r="O497" s="15">
        <f t="shared" si="253"/>
        <v>2.3122753039381387</v>
      </c>
      <c r="P497" s="15">
        <f t="shared" si="269"/>
        <v>1.9355821812233749</v>
      </c>
      <c r="Q497" s="15">
        <f t="shared" si="270"/>
        <v>0.47599999999999998</v>
      </c>
      <c r="S497" s="28">
        <f t="shared" si="271"/>
        <v>0.47599999999999998</v>
      </c>
      <c r="T497" s="19">
        <f t="shared" si="254"/>
        <v>2.3122753039381387</v>
      </c>
      <c r="U497" s="19">
        <f t="shared" si="255"/>
        <v>3.2700510947696877</v>
      </c>
      <c r="V497" s="19">
        <f t="shared" si="256"/>
        <v>4.6245506078762775</v>
      </c>
      <c r="W497" s="19">
        <f t="shared" si="257"/>
        <v>5.6638946394873271</v>
      </c>
      <c r="X497" s="19">
        <f t="shared" si="258"/>
        <v>6.5401021895393754</v>
      </c>
      <c r="Y497" s="19">
        <f t="shared" si="259"/>
        <v>7.3120565378026257</v>
      </c>
      <c r="Z497" s="19">
        <f t="shared" si="260"/>
        <v>8.0099566150152519</v>
      </c>
      <c r="AA497" s="19">
        <f t="shared" si="261"/>
        <v>8.6517419712350989</v>
      </c>
      <c r="AB497" s="19">
        <f t="shared" si="262"/>
        <v>9.2491012157525549</v>
      </c>
      <c r="AC497" s="19">
        <f t="shared" si="263"/>
        <v>9.8101532843090578</v>
      </c>
      <c r="AD497" s="19">
        <f t="shared" si="264"/>
        <v>10.340809524599333</v>
      </c>
      <c r="AE497" s="19">
        <f t="shared" si="276"/>
        <v>1.9355821812233749</v>
      </c>
      <c r="AF497" s="19">
        <f t="shared" si="276"/>
        <v>2.7373265717737953</v>
      </c>
      <c r="AG497" s="19">
        <f t="shared" si="276"/>
        <v>3.8711643624467498</v>
      </c>
      <c r="AH497" s="19">
        <f t="shared" si="276"/>
        <v>4.7411886992205474</v>
      </c>
      <c r="AI497" s="19">
        <f t="shared" si="276"/>
        <v>5.4746531435475907</v>
      </c>
      <c r="AJ497" s="19">
        <f t="shared" si="276"/>
        <v>6.1208482911026616</v>
      </c>
      <c r="AK497" s="19">
        <f t="shared" si="276"/>
        <v>6.705053360207752</v>
      </c>
      <c r="AL497" s="19">
        <f t="shared" si="276"/>
        <v>7.2422853660824593</v>
      </c>
      <c r="AM497" s="19">
        <f t="shared" si="276"/>
        <v>7.7423287248934995</v>
      </c>
      <c r="AN497" s="19">
        <f t="shared" si="276"/>
        <v>8.211979715321382</v>
      </c>
      <c r="AO497" s="19">
        <f t="shared" si="276"/>
        <v>8.6561866665055671</v>
      </c>
      <c r="AP497" s="43">
        <f t="shared" si="265"/>
        <v>0.47599999999999998</v>
      </c>
    </row>
    <row r="498" spans="1:42" x14ac:dyDescent="0.25">
      <c r="A498" s="15">
        <v>0.47699999999999998</v>
      </c>
      <c r="B498" s="6">
        <f t="shared" si="272"/>
        <v>3.0495601773230447</v>
      </c>
      <c r="C498" s="6">
        <f t="shared" si="246"/>
        <v>0.36970719560854226</v>
      </c>
      <c r="D498" s="6">
        <f t="shared" si="266"/>
        <v>1.5247800886615224</v>
      </c>
      <c r="E498" s="6">
        <f t="shared" si="247"/>
        <v>0.99894143972507221</v>
      </c>
      <c r="F498" s="6">
        <f t="shared" si="248"/>
        <v>0.37009896767351325</v>
      </c>
      <c r="G498" s="6">
        <f t="shared" si="249"/>
        <v>0.66204948383675655</v>
      </c>
      <c r="H498" s="6">
        <f t="shared" si="250"/>
        <v>0.47072582142193409</v>
      </c>
      <c r="I498" s="6">
        <f t="shared" si="251"/>
        <v>0.66559942134991179</v>
      </c>
      <c r="J498" s="6">
        <f t="shared" si="267"/>
        <v>0.89675313427383896</v>
      </c>
      <c r="K498" s="9"/>
      <c r="L498" s="15">
        <f t="shared" si="268"/>
        <v>0.47699999999999998</v>
      </c>
      <c r="M498" s="6">
        <f t="shared" si="274"/>
        <v>0.38883659149071309</v>
      </c>
      <c r="N498" s="15">
        <f t="shared" si="252"/>
        <v>1.9373786299528641</v>
      </c>
      <c r="O498" s="15">
        <f t="shared" si="253"/>
        <v>2.3206915371622103</v>
      </c>
      <c r="P498" s="15">
        <f t="shared" si="269"/>
        <v>1.9373786299528641</v>
      </c>
      <c r="Q498" s="15">
        <f t="shared" si="270"/>
        <v>0.47699999999999998</v>
      </c>
      <c r="S498" s="28">
        <f t="shared" si="271"/>
        <v>0.47699999999999998</v>
      </c>
      <c r="T498" s="19">
        <f t="shared" si="254"/>
        <v>2.3206915371622103</v>
      </c>
      <c r="U498" s="19">
        <f t="shared" si="255"/>
        <v>3.281953445939263</v>
      </c>
      <c r="V498" s="19">
        <f t="shared" si="256"/>
        <v>4.6413830743244207</v>
      </c>
      <c r="W498" s="19">
        <f t="shared" si="257"/>
        <v>5.68451011644256</v>
      </c>
      <c r="X498" s="19">
        <f t="shared" si="258"/>
        <v>6.5639068918785259</v>
      </c>
      <c r="Y498" s="19">
        <f t="shared" si="259"/>
        <v>7.3386710041098731</v>
      </c>
      <c r="Z498" s="19">
        <f t="shared" si="260"/>
        <v>8.0391113021201317</v>
      </c>
      <c r="AA498" s="19">
        <f t="shared" si="261"/>
        <v>8.6832326324467566</v>
      </c>
      <c r="AB498" s="19">
        <f t="shared" si="262"/>
        <v>9.2827661486488413</v>
      </c>
      <c r="AC498" s="19">
        <f t="shared" si="263"/>
        <v>9.845860337817788</v>
      </c>
      <c r="AD498" s="19">
        <f t="shared" si="264"/>
        <v>10.37844806380636</v>
      </c>
      <c r="AE498" s="19">
        <f t="shared" si="276"/>
        <v>1.9373786299528641</v>
      </c>
      <c r="AF498" s="19">
        <f t="shared" si="276"/>
        <v>2.7398671339311464</v>
      </c>
      <c r="AG498" s="19">
        <f t="shared" si="276"/>
        <v>3.8747572599057283</v>
      </c>
      <c r="AH498" s="19">
        <f t="shared" si="276"/>
        <v>4.7455890819568669</v>
      </c>
      <c r="AI498" s="19">
        <f t="shared" si="276"/>
        <v>5.4797342678622929</v>
      </c>
      <c r="AJ498" s="19">
        <f t="shared" si="276"/>
        <v>6.1265291607875634</v>
      </c>
      <c r="AK498" s="19">
        <f t="shared" si="276"/>
        <v>6.7112764411530872</v>
      </c>
      <c r="AL498" s="19">
        <f t="shared" si="276"/>
        <v>7.2490070617411133</v>
      </c>
      <c r="AM498" s="19">
        <f t="shared" si="276"/>
        <v>7.7495145198114566</v>
      </c>
      <c r="AN498" s="19">
        <f t="shared" si="276"/>
        <v>8.2196014017934385</v>
      </c>
      <c r="AO498" s="19">
        <f t="shared" si="276"/>
        <v>8.6642206294600275</v>
      </c>
      <c r="AP498" s="43">
        <f t="shared" si="265"/>
        <v>0.47699999999999998</v>
      </c>
    </row>
    <row r="499" spans="1:42" x14ac:dyDescent="0.25">
      <c r="A499" s="15">
        <v>0.47799999999999998</v>
      </c>
      <c r="B499" s="6">
        <f t="shared" si="272"/>
        <v>3.0535642341571481</v>
      </c>
      <c r="C499" s="6">
        <f t="shared" si="246"/>
        <v>0.37070618242827025</v>
      </c>
      <c r="D499" s="6">
        <f t="shared" si="266"/>
        <v>1.526782117078574</v>
      </c>
      <c r="E499" s="6">
        <f t="shared" si="247"/>
        <v>0.99903153103393083</v>
      </c>
      <c r="F499" s="6">
        <f t="shared" si="248"/>
        <v>0.37106554789578478</v>
      </c>
      <c r="G499" s="6">
        <f t="shared" si="249"/>
        <v>0.66353277394789234</v>
      </c>
      <c r="H499" s="6">
        <f t="shared" si="250"/>
        <v>0.47199777094548101</v>
      </c>
      <c r="I499" s="6">
        <f t="shared" si="251"/>
        <v>0.66714355401119396</v>
      </c>
      <c r="J499" s="6">
        <f t="shared" si="267"/>
        <v>0.90034966821403684</v>
      </c>
      <c r="K499" s="9"/>
      <c r="L499" s="15">
        <f t="shared" si="268"/>
        <v>0.47799999999999998</v>
      </c>
      <c r="M499" s="6">
        <f t="shared" si="274"/>
        <v>0.38919612686038668</v>
      </c>
      <c r="N499" s="15">
        <f t="shared" si="252"/>
        <v>1.9391700152215379</v>
      </c>
      <c r="O499" s="15">
        <f t="shared" si="253"/>
        <v>2.3291138954877564</v>
      </c>
      <c r="P499" s="15">
        <f t="shared" si="269"/>
        <v>1.9391700152215379</v>
      </c>
      <c r="Q499" s="15">
        <f t="shared" si="270"/>
        <v>0.47799999999999998</v>
      </c>
      <c r="S499" s="28">
        <f t="shared" si="271"/>
        <v>0.47799999999999998</v>
      </c>
      <c r="T499" s="19">
        <f t="shared" si="254"/>
        <v>2.3291138954877564</v>
      </c>
      <c r="U499" s="19">
        <f t="shared" si="255"/>
        <v>3.2938644593104169</v>
      </c>
      <c r="V499" s="19">
        <f t="shared" si="256"/>
        <v>4.6582277909755128</v>
      </c>
      <c r="W499" s="19">
        <f t="shared" si="257"/>
        <v>5.7051405967710309</v>
      </c>
      <c r="X499" s="19">
        <f t="shared" si="258"/>
        <v>6.5877289186208339</v>
      </c>
      <c r="Y499" s="19">
        <f t="shared" si="259"/>
        <v>7.3653048396886813</v>
      </c>
      <c r="Z499" s="19">
        <f t="shared" si="260"/>
        <v>8.0682872071989244</v>
      </c>
      <c r="AA499" s="19">
        <f t="shared" si="261"/>
        <v>8.7147462116895937</v>
      </c>
      <c r="AB499" s="19">
        <f t="shared" si="262"/>
        <v>9.3164555819510255</v>
      </c>
      <c r="AC499" s="19">
        <f t="shared" si="263"/>
        <v>9.8815933779312495</v>
      </c>
      <c r="AD499" s="19">
        <f t="shared" si="264"/>
        <v>10.416113995299927</v>
      </c>
      <c r="AE499" s="19">
        <f t="shared" si="276"/>
        <v>1.9391700152215379</v>
      </c>
      <c r="AF499" s="19">
        <f t="shared" si="276"/>
        <v>2.7424005352735401</v>
      </c>
      <c r="AG499" s="19">
        <f t="shared" si="276"/>
        <v>3.8783400304430757</v>
      </c>
      <c r="AH499" s="19">
        <f t="shared" si="276"/>
        <v>4.7499770617978569</v>
      </c>
      <c r="AI499" s="19">
        <f t="shared" si="276"/>
        <v>5.4848010705470802</v>
      </c>
      <c r="AJ499" s="19">
        <f t="shared" si="276"/>
        <v>6.1321940184034451</v>
      </c>
      <c r="AK499" s="19">
        <f t="shared" si="276"/>
        <v>6.7174819817556335</v>
      </c>
      <c r="AL499" s="19">
        <f t="shared" si="276"/>
        <v>7.2557098116642029</v>
      </c>
      <c r="AM499" s="19">
        <f t="shared" si="276"/>
        <v>7.7566800608861515</v>
      </c>
      <c r="AN499" s="19">
        <f t="shared" si="276"/>
        <v>8.2272016058206194</v>
      </c>
      <c r="AO499" s="19">
        <f t="shared" si="276"/>
        <v>8.6722319479293208</v>
      </c>
      <c r="AP499" s="43">
        <f t="shared" si="265"/>
        <v>0.47799999999999998</v>
      </c>
    </row>
    <row r="500" spans="1:42" x14ac:dyDescent="0.25">
      <c r="A500" s="15">
        <v>0.47899999999999998</v>
      </c>
      <c r="B500" s="6">
        <f t="shared" si="272"/>
        <v>3.0575679379654996</v>
      </c>
      <c r="C500" s="6">
        <f t="shared" si="246"/>
        <v>0.3717052573333946</v>
      </c>
      <c r="D500" s="6">
        <f t="shared" si="266"/>
        <v>1.5287839689827498</v>
      </c>
      <c r="E500" s="6">
        <f t="shared" si="247"/>
        <v>0.99911761069455685</v>
      </c>
      <c r="F500" s="6">
        <f t="shared" si="248"/>
        <v>0.37203353574660358</v>
      </c>
      <c r="G500" s="6">
        <f t="shared" si="249"/>
        <v>0.66501676787330177</v>
      </c>
      <c r="H500" s="6">
        <f t="shared" si="250"/>
        <v>0.47326983262283784</v>
      </c>
      <c r="I500" s="6">
        <f t="shared" si="251"/>
        <v>0.66868887080357098</v>
      </c>
      <c r="J500" s="6">
        <f t="shared" si="267"/>
        <v>0.90395291933419852</v>
      </c>
      <c r="K500" s="9"/>
      <c r="L500" s="15">
        <f t="shared" si="268"/>
        <v>0.47899999999999998</v>
      </c>
      <c r="M500" s="6">
        <f t="shared" si="274"/>
        <v>0.38955464675580126</v>
      </c>
      <c r="N500" s="15">
        <f t="shared" si="252"/>
        <v>1.940956340888899</v>
      </c>
      <c r="O500" s="15">
        <f t="shared" si="253"/>
        <v>2.3375423107680948</v>
      </c>
      <c r="P500" s="15">
        <f t="shared" si="269"/>
        <v>1.940956340888899</v>
      </c>
      <c r="Q500" s="15">
        <f t="shared" si="270"/>
        <v>0.47899999999999998</v>
      </c>
      <c r="S500" s="28">
        <f t="shared" si="271"/>
        <v>0.47899999999999998</v>
      </c>
      <c r="T500" s="19">
        <f t="shared" si="254"/>
        <v>2.3375423107680948</v>
      </c>
      <c r="U500" s="19">
        <f t="shared" si="255"/>
        <v>3.3057840385091848</v>
      </c>
      <c r="V500" s="19">
        <f t="shared" si="256"/>
        <v>4.6750846215361896</v>
      </c>
      <c r="W500" s="19">
        <f t="shared" si="257"/>
        <v>5.7257859135481368</v>
      </c>
      <c r="X500" s="19">
        <f t="shared" si="258"/>
        <v>6.6115680770183696</v>
      </c>
      <c r="Y500" s="19">
        <f t="shared" si="259"/>
        <v>7.3919578290403178</v>
      </c>
      <c r="Z500" s="19">
        <f t="shared" si="260"/>
        <v>8.0974840941845976</v>
      </c>
      <c r="AA500" s="19">
        <f t="shared" si="261"/>
        <v>8.7462824539820705</v>
      </c>
      <c r="AB500" s="19">
        <f t="shared" si="262"/>
        <v>9.3501692430723793</v>
      </c>
      <c r="AC500" s="19">
        <f t="shared" si="263"/>
        <v>9.9173521155275512</v>
      </c>
      <c r="AD500" s="19">
        <f t="shared" si="264"/>
        <v>10.453807014318796</v>
      </c>
      <c r="AE500" s="19">
        <f t="shared" si="276"/>
        <v>1.940956340888899</v>
      </c>
      <c r="AF500" s="19">
        <f t="shared" si="276"/>
        <v>2.7449267812591378</v>
      </c>
      <c r="AG500" s="19">
        <f t="shared" si="276"/>
        <v>3.881912681777798</v>
      </c>
      <c r="AH500" s="19">
        <f t="shared" si="276"/>
        <v>4.7543526481973286</v>
      </c>
      <c r="AI500" s="19">
        <f t="shared" si="276"/>
        <v>5.4898535625182756</v>
      </c>
      <c r="AJ500" s="19">
        <f t="shared" si="276"/>
        <v>6.1378428761551271</v>
      </c>
      <c r="AK500" s="19">
        <f t="shared" si="276"/>
        <v>6.7236699953851025</v>
      </c>
      <c r="AL500" s="19">
        <f t="shared" si="276"/>
        <v>7.2623936302926699</v>
      </c>
      <c r="AM500" s="19">
        <f t="shared" si="276"/>
        <v>7.763825363555596</v>
      </c>
      <c r="AN500" s="19">
        <f t="shared" si="276"/>
        <v>8.2347803437774125</v>
      </c>
      <c r="AO500" s="19">
        <f t="shared" si="276"/>
        <v>8.6802206391736654</v>
      </c>
      <c r="AP500" s="43">
        <f t="shared" si="265"/>
        <v>0.47899999999999998</v>
      </c>
    </row>
    <row r="501" spans="1:42" x14ac:dyDescent="0.25">
      <c r="A501" s="15">
        <v>0.48</v>
      </c>
      <c r="B501" s="6">
        <f t="shared" si="272"/>
        <v>3.0615713048818152</v>
      </c>
      <c r="C501" s="6">
        <f t="shared" si="246"/>
        <v>0.37270441631278944</v>
      </c>
      <c r="D501" s="6">
        <f t="shared" si="266"/>
        <v>1.5307856524409076</v>
      </c>
      <c r="E501" s="6">
        <f t="shared" si="247"/>
        <v>0.99919967974374369</v>
      </c>
      <c r="F501" s="6">
        <f t="shared" si="248"/>
        <v>0.37300293811980983</v>
      </c>
      <c r="G501" s="6">
        <f t="shared" si="249"/>
        <v>0.66650146905990493</v>
      </c>
      <c r="H501" s="6">
        <f t="shared" si="250"/>
        <v>0.47454200134688057</v>
      </c>
      <c r="I501" s="6">
        <f t="shared" si="251"/>
        <v>0.67023537796572796</v>
      </c>
      <c r="J501" s="6">
        <f t="shared" si="267"/>
        <v>0.90756288783230687</v>
      </c>
      <c r="K501" s="9"/>
      <c r="L501" s="15">
        <f t="shared" si="268"/>
        <v>0.48</v>
      </c>
      <c r="M501" s="6">
        <f t="shared" si="274"/>
        <v>0.38991215194215212</v>
      </c>
      <c r="N501" s="15">
        <f t="shared" si="252"/>
        <v>1.9427376107675343</v>
      </c>
      <c r="O501" s="15">
        <f t="shared" si="253"/>
        <v>2.3459767147548551</v>
      </c>
      <c r="P501" s="15">
        <f t="shared" si="269"/>
        <v>1.9427376107675343</v>
      </c>
      <c r="Q501" s="15">
        <f t="shared" si="270"/>
        <v>0.48</v>
      </c>
      <c r="S501" s="28">
        <f t="shared" si="271"/>
        <v>0.48</v>
      </c>
      <c r="T501" s="19">
        <f t="shared" si="254"/>
        <v>2.3459767147548551</v>
      </c>
      <c r="U501" s="19">
        <f t="shared" si="255"/>
        <v>3.3177120870177936</v>
      </c>
      <c r="V501" s="19">
        <f t="shared" si="256"/>
        <v>4.6919534295097103</v>
      </c>
      <c r="W501" s="19">
        <f t="shared" si="257"/>
        <v>5.7464458996001939</v>
      </c>
      <c r="X501" s="19">
        <f t="shared" si="258"/>
        <v>6.6354241740355873</v>
      </c>
      <c r="Y501" s="19">
        <f t="shared" si="259"/>
        <v>7.4186297563444823</v>
      </c>
      <c r="Z501" s="19">
        <f t="shared" si="260"/>
        <v>8.1267017266578581</v>
      </c>
      <c r="AA501" s="19">
        <f t="shared" si="261"/>
        <v>8.7778411039621691</v>
      </c>
      <c r="AB501" s="19">
        <f t="shared" si="262"/>
        <v>9.3839068590194206</v>
      </c>
      <c r="AC501" s="19">
        <f t="shared" si="263"/>
        <v>9.9531362610533805</v>
      </c>
      <c r="AD501" s="19">
        <f t="shared" si="264"/>
        <v>10.49152681564698</v>
      </c>
      <c r="AE501" s="19">
        <f t="shared" si="276"/>
        <v>1.9427376107675343</v>
      </c>
      <c r="AF501" s="19">
        <f t="shared" si="276"/>
        <v>2.7474458772797496</v>
      </c>
      <c r="AG501" s="19">
        <f t="shared" si="276"/>
        <v>3.8854752215350685</v>
      </c>
      <c r="AH501" s="19">
        <f t="shared" si="276"/>
        <v>4.7587158504941725</v>
      </c>
      <c r="AI501" s="19">
        <f t="shared" si="276"/>
        <v>5.4948917545594993</v>
      </c>
      <c r="AJ501" s="19">
        <f t="shared" si="276"/>
        <v>6.1434757460990639</v>
      </c>
      <c r="AK501" s="19">
        <f t="shared" si="276"/>
        <v>6.7298404952486779</v>
      </c>
      <c r="AL501" s="19">
        <f t="shared" si="276"/>
        <v>7.2690585318919032</v>
      </c>
      <c r="AM501" s="19">
        <f t="shared" si="276"/>
        <v>7.770950443070137</v>
      </c>
      <c r="AN501" s="19">
        <f t="shared" si="276"/>
        <v>8.2423376318392485</v>
      </c>
      <c r="AO501" s="19">
        <f t="shared" si="276"/>
        <v>8.6881867202434684</v>
      </c>
      <c r="AP501" s="43">
        <f t="shared" si="265"/>
        <v>0.48</v>
      </c>
    </row>
    <row r="502" spans="1:42" x14ac:dyDescent="0.25">
      <c r="A502" s="15">
        <v>0.48099999999999998</v>
      </c>
      <c r="B502" s="6">
        <f t="shared" si="272"/>
        <v>3.0655743510276254</v>
      </c>
      <c r="C502" s="6">
        <f t="shared" si="246"/>
        <v>0.37370365535634154</v>
      </c>
      <c r="D502" s="6">
        <f t="shared" si="266"/>
        <v>1.5327871755138127</v>
      </c>
      <c r="E502" s="6">
        <f t="shared" si="247"/>
        <v>0.99927773916964646</v>
      </c>
      <c r="F502" s="6">
        <f t="shared" si="248"/>
        <v>0.37397376195618243</v>
      </c>
      <c r="G502" s="6">
        <f t="shared" si="249"/>
        <v>0.66798688097809122</v>
      </c>
      <c r="H502" s="6">
        <f t="shared" si="250"/>
        <v>0.47581427201177445</v>
      </c>
      <c r="I502" s="6">
        <f t="shared" si="251"/>
        <v>0.67178308177136981</v>
      </c>
      <c r="J502" s="6">
        <f t="shared" si="267"/>
        <v>0.91117957395773386</v>
      </c>
      <c r="K502" s="9"/>
      <c r="L502" s="15">
        <f t="shared" si="268"/>
        <v>0.48099999999999998</v>
      </c>
      <c r="M502" s="6">
        <f t="shared" si="274"/>
        <v>0.3902686431752479</v>
      </c>
      <c r="N502" s="15">
        <f t="shared" si="252"/>
        <v>1.9445138286232597</v>
      </c>
      <c r="O502" s="15">
        <f t="shared" si="253"/>
        <v>2.3544170390977928</v>
      </c>
      <c r="P502" s="15">
        <f t="shared" si="269"/>
        <v>1.9445138286232597</v>
      </c>
      <c r="Q502" s="15">
        <f t="shared" si="270"/>
        <v>0.48099999999999998</v>
      </c>
      <c r="S502" s="28">
        <f t="shared" si="271"/>
        <v>0.48099999999999998</v>
      </c>
      <c r="T502" s="19">
        <f t="shared" si="254"/>
        <v>2.3544170390977928</v>
      </c>
      <c r="U502" s="19">
        <f t="shared" si="255"/>
        <v>3.3296485081744036</v>
      </c>
      <c r="V502" s="19">
        <f t="shared" si="256"/>
        <v>4.7088340781955855</v>
      </c>
      <c r="W502" s="19">
        <f t="shared" si="257"/>
        <v>5.7671203875039829</v>
      </c>
      <c r="X502" s="19">
        <f t="shared" si="258"/>
        <v>6.6592970163488072</v>
      </c>
      <c r="Y502" s="19">
        <f t="shared" si="259"/>
        <v>7.4453204054587303</v>
      </c>
      <c r="Z502" s="19">
        <f t="shared" si="260"/>
        <v>8.1559398678465147</v>
      </c>
      <c r="AA502" s="19">
        <f t="shared" si="261"/>
        <v>8.8094219058866887</v>
      </c>
      <c r="AB502" s="19">
        <f t="shared" si="262"/>
        <v>9.4176681563911711</v>
      </c>
      <c r="AC502" s="19">
        <f t="shared" si="263"/>
        <v>9.9889455245232117</v>
      </c>
      <c r="AD502" s="19">
        <f t="shared" si="264"/>
        <v>10.529273093612888</v>
      </c>
      <c r="AE502" s="19">
        <f t="shared" ref="AE502:AO511" si="277">$M502*AE$21^0.5/RMannings_n*(Diameter/1000)^(2/3)</f>
        <v>1.9445138286232597</v>
      </c>
      <c r="AF502" s="19">
        <f t="shared" si="277"/>
        <v>2.7499578286610462</v>
      </c>
      <c r="AG502" s="19">
        <f t="shared" si="277"/>
        <v>3.8890276572465194</v>
      </c>
      <c r="AH502" s="19">
        <f t="shared" si="277"/>
        <v>4.7630666779127209</v>
      </c>
      <c r="AI502" s="19">
        <f t="shared" si="277"/>
        <v>5.4999156573220924</v>
      </c>
      <c r="AJ502" s="19">
        <f t="shared" si="277"/>
        <v>6.1490926401438184</v>
      </c>
      <c r="AK502" s="19">
        <f t="shared" si="277"/>
        <v>6.7359934943915336</v>
      </c>
      <c r="AL502" s="19">
        <f t="shared" si="277"/>
        <v>7.2757045305522983</v>
      </c>
      <c r="AM502" s="19">
        <f t="shared" si="277"/>
        <v>7.7780553144930389</v>
      </c>
      <c r="AN502" s="19">
        <f t="shared" si="277"/>
        <v>8.2498734859831373</v>
      </c>
      <c r="AO502" s="19">
        <f t="shared" si="277"/>
        <v>8.6961302079799694</v>
      </c>
      <c r="AP502" s="43">
        <f t="shared" si="265"/>
        <v>0.48099999999999998</v>
      </c>
    </row>
    <row r="503" spans="1:42" x14ac:dyDescent="0.25">
      <c r="A503" s="15">
        <v>0.48199999999999998</v>
      </c>
      <c r="B503" s="6">
        <f t="shared" si="272"/>
        <v>3.0695770925128638</v>
      </c>
      <c r="C503" s="6">
        <f t="shared" si="246"/>
        <v>0.37470297045490142</v>
      </c>
      <c r="D503" s="6">
        <f t="shared" si="266"/>
        <v>1.5347885462564319</v>
      </c>
      <c r="E503" s="6">
        <f t="shared" si="247"/>
        <v>0.99935178991184082</v>
      </c>
      <c r="F503" s="6">
        <f t="shared" si="248"/>
        <v>0.37494601424384938</v>
      </c>
      <c r="G503" s="6">
        <f t="shared" si="249"/>
        <v>0.6694730071219247</v>
      </c>
      <c r="H503" s="6">
        <f t="shared" si="250"/>
        <v>0.4770866395129118</v>
      </c>
      <c r="I503" s="6">
        <f t="shared" si="251"/>
        <v>0.67333198852948228</v>
      </c>
      <c r="J503" s="6">
        <f t="shared" si="267"/>
        <v>0.91480297801173527</v>
      </c>
      <c r="K503" s="9"/>
      <c r="L503" s="15">
        <f t="shared" si="268"/>
        <v>0.48199999999999998</v>
      </c>
      <c r="M503" s="6">
        <f t="shared" si="274"/>
        <v>0.39062412120154089</v>
      </c>
      <c r="N503" s="15">
        <f t="shared" si="252"/>
        <v>1.9462849981752752</v>
      </c>
      <c r="O503" s="15">
        <f t="shared" si="253"/>
        <v>2.3628632153446056</v>
      </c>
      <c r="P503" s="15">
        <f t="shared" si="269"/>
        <v>1.9462849981752752</v>
      </c>
      <c r="Q503" s="15">
        <f t="shared" si="270"/>
        <v>0.48199999999999998</v>
      </c>
      <c r="S503" s="28">
        <f t="shared" si="271"/>
        <v>0.48199999999999998</v>
      </c>
      <c r="T503" s="19">
        <f t="shared" si="254"/>
        <v>2.3628632153446056</v>
      </c>
      <c r="U503" s="19">
        <f t="shared" si="255"/>
        <v>3.3415932051728401</v>
      </c>
      <c r="V503" s="19">
        <f t="shared" si="256"/>
        <v>4.7257264306892113</v>
      </c>
      <c r="W503" s="19">
        <f t="shared" si="257"/>
        <v>5.7878092095862899</v>
      </c>
      <c r="X503" s="19">
        <f t="shared" si="258"/>
        <v>6.6831864103456802</v>
      </c>
      <c r="Y503" s="19">
        <f t="shared" si="259"/>
        <v>7.4720295599178721</v>
      </c>
      <c r="Z503" s="19">
        <f t="shared" si="260"/>
        <v>8.1851982806248369</v>
      </c>
      <c r="AA503" s="19">
        <f t="shared" si="261"/>
        <v>8.8410246036305686</v>
      </c>
      <c r="AB503" s="19">
        <f t="shared" si="262"/>
        <v>9.4514528613784226</v>
      </c>
      <c r="AC503" s="19">
        <f t="shared" si="263"/>
        <v>10.02477961551852</v>
      </c>
      <c r="AD503" s="19">
        <f t="shared" si="264"/>
        <v>10.567045542088522</v>
      </c>
      <c r="AE503" s="19">
        <f t="shared" si="277"/>
        <v>1.9462849981752752</v>
      </c>
      <c r="AF503" s="19">
        <f t="shared" si="277"/>
        <v>2.752462640662769</v>
      </c>
      <c r="AG503" s="19">
        <f t="shared" si="277"/>
        <v>3.8925699963505505</v>
      </c>
      <c r="AH503" s="19">
        <f t="shared" si="277"/>
        <v>4.7674051395631132</v>
      </c>
      <c r="AI503" s="19">
        <f t="shared" si="277"/>
        <v>5.504925281325538</v>
      </c>
      <c r="AJ503" s="19">
        <f t="shared" si="277"/>
        <v>6.1546935700505276</v>
      </c>
      <c r="AK503" s="19">
        <f t="shared" si="277"/>
        <v>6.742129005697354</v>
      </c>
      <c r="AL503" s="19">
        <f t="shared" si="277"/>
        <v>7.2823316401898257</v>
      </c>
      <c r="AM503" s="19">
        <f t="shared" si="277"/>
        <v>7.7851399927011009</v>
      </c>
      <c r="AN503" s="19">
        <f t="shared" si="277"/>
        <v>8.2573879219883057</v>
      </c>
      <c r="AO503" s="19">
        <f t="shared" si="277"/>
        <v>8.7040511190159382</v>
      </c>
      <c r="AP503" s="43">
        <f t="shared" si="265"/>
        <v>0.48199999999999998</v>
      </c>
    </row>
    <row r="504" spans="1:42" x14ac:dyDescent="0.25">
      <c r="A504" s="15">
        <v>0.48299999999999998</v>
      </c>
      <c r="B504" s="6">
        <f t="shared" si="272"/>
        <v>3.073579545436453</v>
      </c>
      <c r="C504" s="6">
        <f t="shared" si="246"/>
        <v>0.3757023576002349</v>
      </c>
      <c r="D504" s="6">
        <f t="shared" si="266"/>
        <v>1.5367897727182265</v>
      </c>
      <c r="E504" s="6">
        <f t="shared" si="247"/>
        <v>0.99942183286137987</v>
      </c>
      <c r="F504" s="6">
        <f t="shared" si="248"/>
        <v>0.37591970201870201</v>
      </c>
      <c r="G504" s="6">
        <f t="shared" si="249"/>
        <v>0.67095985100935096</v>
      </c>
      <c r="H504" s="6">
        <f t="shared" si="250"/>
        <v>0.4783590987468504</v>
      </c>
      <c r="I504" s="6">
        <f t="shared" si="251"/>
        <v>0.67488210458459519</v>
      </c>
      <c r="J504" s="6">
        <f t="shared" si="267"/>
        <v>0.918433100347951</v>
      </c>
      <c r="K504" s="9"/>
      <c r="L504" s="15">
        <f t="shared" si="268"/>
        <v>0.48299999999999998</v>
      </c>
      <c r="M504" s="6">
        <f t="shared" si="274"/>
        <v>0.39097858675815522</v>
      </c>
      <c r="N504" s="15">
        <f t="shared" si="252"/>
        <v>1.9480511230963022</v>
      </c>
      <c r="O504" s="15">
        <f t="shared" si="253"/>
        <v>2.3713151749407344</v>
      </c>
      <c r="P504" s="15">
        <f t="shared" si="269"/>
        <v>1.9480511230963022</v>
      </c>
      <c r="Q504" s="15">
        <f t="shared" si="270"/>
        <v>0.48299999999999998</v>
      </c>
      <c r="S504" s="28">
        <f t="shared" si="271"/>
        <v>0.48299999999999998</v>
      </c>
      <c r="T504" s="19">
        <f t="shared" si="254"/>
        <v>2.3713151749407344</v>
      </c>
      <c r="U504" s="19">
        <f t="shared" si="255"/>
        <v>3.3535460810623161</v>
      </c>
      <c r="V504" s="19">
        <f t="shared" si="256"/>
        <v>4.7426303498814688</v>
      </c>
      <c r="W504" s="19">
        <f t="shared" si="257"/>
        <v>5.8085121979234273</v>
      </c>
      <c r="X504" s="19">
        <f t="shared" si="258"/>
        <v>6.7070921621246322</v>
      </c>
      <c r="Y504" s="19">
        <f t="shared" si="259"/>
        <v>7.4987570029333561</v>
      </c>
      <c r="Z504" s="19">
        <f t="shared" si="260"/>
        <v>8.2144767275128672</v>
      </c>
      <c r="AA504" s="19">
        <f t="shared" si="261"/>
        <v>8.8726489406861422</v>
      </c>
      <c r="AB504" s="19">
        <f t="shared" si="262"/>
        <v>9.4852606997629376</v>
      </c>
      <c r="AC504" s="19">
        <f t="shared" si="263"/>
        <v>10.060638243186945</v>
      </c>
      <c r="AD504" s="19">
        <f t="shared" si="264"/>
        <v>10.604843854488575</v>
      </c>
      <c r="AE504" s="19">
        <f t="shared" si="277"/>
        <v>1.9480511230963022</v>
      </c>
      <c r="AF504" s="19">
        <f t="shared" si="277"/>
        <v>2.7549603184789309</v>
      </c>
      <c r="AG504" s="19">
        <f t="shared" si="277"/>
        <v>3.8961022461926045</v>
      </c>
      <c r="AH504" s="19">
        <f t="shared" si="277"/>
        <v>4.7717312444416429</v>
      </c>
      <c r="AI504" s="19">
        <f t="shared" si="277"/>
        <v>5.5099206369578617</v>
      </c>
      <c r="AJ504" s="19">
        <f t="shared" si="277"/>
        <v>6.1602785474333572</v>
      </c>
      <c r="AK504" s="19">
        <f t="shared" si="277"/>
        <v>6.7482470418888179</v>
      </c>
      <c r="AL504" s="19">
        <f t="shared" si="277"/>
        <v>7.2889398745465526</v>
      </c>
      <c r="AM504" s="19">
        <f t="shared" si="277"/>
        <v>7.792204492385209</v>
      </c>
      <c r="AN504" s="19">
        <f t="shared" si="277"/>
        <v>8.2648809554367908</v>
      </c>
      <c r="AO504" s="19">
        <f t="shared" si="277"/>
        <v>8.7119494697762843</v>
      </c>
      <c r="AP504" s="43">
        <f t="shared" si="265"/>
        <v>0.48299999999999998</v>
      </c>
    </row>
    <row r="505" spans="1:42" x14ac:dyDescent="0.25">
      <c r="A505" s="15">
        <v>0.48399999999999999</v>
      </c>
      <c r="B505" s="6">
        <f t="shared" si="272"/>
        <v>3.0775817258868918</v>
      </c>
      <c r="C505" s="6">
        <f t="shared" si="246"/>
        <v>0.37670181278497467</v>
      </c>
      <c r="D505" s="6">
        <f t="shared" si="266"/>
        <v>1.5387908629434459</v>
      </c>
      <c r="E505" s="6">
        <f t="shared" si="247"/>
        <v>0.99948786886084817</v>
      </c>
      <c r="F505" s="6">
        <f t="shared" si="248"/>
        <v>0.37689483236481408</v>
      </c>
      <c r="G505" s="6">
        <f t="shared" si="249"/>
        <v>0.672447416182407</v>
      </c>
      <c r="H505" s="6">
        <f t="shared" si="250"/>
        <v>0.47963164461125163</v>
      </c>
      <c r="I505" s="6">
        <f t="shared" si="251"/>
        <v>0.67643343631704911</v>
      </c>
      <c r="J505" s="6">
        <f t="shared" si="267"/>
        <v>0.92206994137291032</v>
      </c>
      <c r="K505" s="9"/>
      <c r="L505" s="15">
        <f t="shared" si="268"/>
        <v>0.48399999999999999</v>
      </c>
      <c r="M505" s="6">
        <f t="shared" si="274"/>
        <v>0.39133204057291598</v>
      </c>
      <c r="N505" s="15">
        <f t="shared" si="252"/>
        <v>1.9498122070127299</v>
      </c>
      <c r="O505" s="15">
        <f t="shared" si="253"/>
        <v>2.3797728492291754</v>
      </c>
      <c r="P505" s="15">
        <f t="shared" si="269"/>
        <v>1.9498122070127299</v>
      </c>
      <c r="Q505" s="15">
        <f t="shared" si="270"/>
        <v>0.48399999999999999</v>
      </c>
      <c r="S505" s="28">
        <f t="shared" si="271"/>
        <v>0.48399999999999999</v>
      </c>
      <c r="T505" s="19">
        <f t="shared" si="254"/>
        <v>2.3797728492291754</v>
      </c>
      <c r="U505" s="19">
        <f t="shared" si="255"/>
        <v>3.3655070387471624</v>
      </c>
      <c r="V505" s="19">
        <f t="shared" si="256"/>
        <v>4.7595456984583508</v>
      </c>
      <c r="W505" s="19">
        <f t="shared" si="257"/>
        <v>5.8292291843407629</v>
      </c>
      <c r="X505" s="19">
        <f t="shared" si="258"/>
        <v>6.7310140774943248</v>
      </c>
      <c r="Y505" s="19">
        <f t="shared" si="259"/>
        <v>7.5255025173926757</v>
      </c>
      <c r="Z505" s="19">
        <f t="shared" si="260"/>
        <v>8.2437749706757639</v>
      </c>
      <c r="AA505" s="19">
        <f t="shared" si="261"/>
        <v>8.9042946601624138</v>
      </c>
      <c r="AB505" s="19">
        <f t="shared" si="262"/>
        <v>9.5190913969167017</v>
      </c>
      <c r="AC505" s="19">
        <f t="shared" si="263"/>
        <v>10.096521116241487</v>
      </c>
      <c r="AD505" s="19">
        <f t="shared" si="264"/>
        <v>10.642667723769588</v>
      </c>
      <c r="AE505" s="19">
        <f t="shared" si="277"/>
        <v>1.9498122070127299</v>
      </c>
      <c r="AF505" s="19">
        <f t="shared" si="277"/>
        <v>2.7574508672380196</v>
      </c>
      <c r="AG505" s="19">
        <f t="shared" si="277"/>
        <v>3.8996244140254599</v>
      </c>
      <c r="AH505" s="19">
        <f t="shared" si="277"/>
        <v>4.776045001431112</v>
      </c>
      <c r="AI505" s="19">
        <f t="shared" si="277"/>
        <v>5.5149017344760392</v>
      </c>
      <c r="AJ505" s="19">
        <f t="shared" si="277"/>
        <v>6.1658475837599598</v>
      </c>
      <c r="AK505" s="19">
        <f t="shared" si="277"/>
        <v>6.7543476155281086</v>
      </c>
      <c r="AL505" s="19">
        <f t="shared" si="277"/>
        <v>7.2955292471911823</v>
      </c>
      <c r="AM505" s="19">
        <f t="shared" si="277"/>
        <v>7.7992488280509198</v>
      </c>
      <c r="AN505" s="19">
        <f t="shared" si="277"/>
        <v>8.2723526017140578</v>
      </c>
      <c r="AO505" s="19">
        <f t="shared" si="277"/>
        <v>8.7198252764787121</v>
      </c>
      <c r="AP505" s="43">
        <f t="shared" si="265"/>
        <v>0.48399999999999999</v>
      </c>
    </row>
    <row r="506" spans="1:42" x14ac:dyDescent="0.25">
      <c r="A506" s="15">
        <v>0.48499999999999999</v>
      </c>
      <c r="B506" s="6">
        <f t="shared" si="272"/>
        <v>3.0815836499428393</v>
      </c>
      <c r="C506" s="6">
        <f t="shared" si="246"/>
        <v>0.37770133200257183</v>
      </c>
      <c r="D506" s="6">
        <f t="shared" si="266"/>
        <v>1.5407918249714196</v>
      </c>
      <c r="E506" s="6">
        <f t="shared" si="247"/>
        <v>0.9995498987044118</v>
      </c>
      <c r="F506" s="6">
        <f t="shared" si="248"/>
        <v>0.37787141241486549</v>
      </c>
      <c r="G506" s="6">
        <f t="shared" si="249"/>
        <v>0.67393570620743271</v>
      </c>
      <c r="H506" s="6">
        <f t="shared" si="250"/>
        <v>0.48090427200481911</v>
      </c>
      <c r="I506" s="6">
        <f t="shared" si="251"/>
        <v>0.67798599014326488</v>
      </c>
      <c r="J506" s="6">
        <f t="shared" si="267"/>
        <v>0.92571350154654397</v>
      </c>
      <c r="K506" s="9"/>
      <c r="L506" s="15">
        <f t="shared" si="268"/>
        <v>0.48499999999999999</v>
      </c>
      <c r="M506" s="6">
        <f t="shared" si="274"/>
        <v>0.391684483364377</v>
      </c>
      <c r="N506" s="15">
        <f t="shared" si="252"/>
        <v>1.9515682535047529</v>
      </c>
      <c r="O506" s="15">
        <f t="shared" si="253"/>
        <v>2.3882361694502769</v>
      </c>
      <c r="P506" s="15">
        <f t="shared" si="269"/>
        <v>1.9515682535047529</v>
      </c>
      <c r="Q506" s="15">
        <f t="shared" si="270"/>
        <v>0.48499999999999999</v>
      </c>
      <c r="S506" s="28">
        <f t="shared" si="271"/>
        <v>0.48499999999999999</v>
      </c>
      <c r="T506" s="19">
        <f t="shared" si="254"/>
        <v>2.3882361694502769</v>
      </c>
      <c r="U506" s="19">
        <f t="shared" si="255"/>
        <v>3.3774759809865511</v>
      </c>
      <c r="V506" s="19">
        <f t="shared" si="256"/>
        <v>4.7764723389005539</v>
      </c>
      <c r="W506" s="19">
        <f t="shared" si="257"/>
        <v>5.8499600004122403</v>
      </c>
      <c r="X506" s="19">
        <f t="shared" si="258"/>
        <v>6.7549519619731022</v>
      </c>
      <c r="Y506" s="19">
        <f t="shared" si="259"/>
        <v>7.5522658858587137</v>
      </c>
      <c r="Z506" s="19">
        <f t="shared" si="260"/>
        <v>8.2730927719231087</v>
      </c>
      <c r="AA506" s="19">
        <f t="shared" si="261"/>
        <v>8.9359615047843306</v>
      </c>
      <c r="AB506" s="19">
        <f t="shared" si="262"/>
        <v>9.5529446778011078</v>
      </c>
      <c r="AC506" s="19">
        <f t="shared" si="263"/>
        <v>10.132427942959652</v>
      </c>
      <c r="AD506" s="19">
        <f t="shared" si="264"/>
        <v>10.68051684242905</v>
      </c>
      <c r="AE506" s="19">
        <f t="shared" si="277"/>
        <v>1.9515682535047529</v>
      </c>
      <c r="AF506" s="19">
        <f t="shared" si="277"/>
        <v>2.7599342920031966</v>
      </c>
      <c r="AG506" s="19">
        <f t="shared" si="277"/>
        <v>3.9031365070095059</v>
      </c>
      <c r="AH506" s="19">
        <f t="shared" si="277"/>
        <v>4.7803464193011731</v>
      </c>
      <c r="AI506" s="19">
        <f t="shared" si="277"/>
        <v>5.5198685840063932</v>
      </c>
      <c r="AJ506" s="19">
        <f t="shared" si="277"/>
        <v>6.1714006903519003</v>
      </c>
      <c r="AK506" s="19">
        <f t="shared" si="277"/>
        <v>6.7604307390173828</v>
      </c>
      <c r="AL506" s="19">
        <f t="shared" si="277"/>
        <v>7.302099771519579</v>
      </c>
      <c r="AM506" s="19">
        <f t="shared" si="277"/>
        <v>7.8062730140190117</v>
      </c>
      <c r="AN506" s="19">
        <f t="shared" si="277"/>
        <v>8.2798028760095885</v>
      </c>
      <c r="AO506" s="19">
        <f t="shared" si="277"/>
        <v>8.7276785551343394</v>
      </c>
      <c r="AP506" s="43">
        <f t="shared" si="265"/>
        <v>0.48499999999999999</v>
      </c>
    </row>
    <row r="507" spans="1:42" x14ac:dyDescent="0.25">
      <c r="A507" s="15">
        <v>0.48599999999999999</v>
      </c>
      <c r="B507" s="6">
        <f t="shared" si="272"/>
        <v>3.0855853336736994</v>
      </c>
      <c r="C507" s="6">
        <f t="shared" si="246"/>
        <v>0.37870091124724736</v>
      </c>
      <c r="D507" s="6">
        <f t="shared" si="266"/>
        <v>1.5427926668368497</v>
      </c>
      <c r="E507" s="6">
        <f t="shared" si="247"/>
        <v>0.99960792313786706</v>
      </c>
      <c r="F507" s="6">
        <f t="shared" si="248"/>
        <v>0.37884944935056952</v>
      </c>
      <c r="G507" s="6">
        <f t="shared" si="249"/>
        <v>0.67542472467528469</v>
      </c>
      <c r="H507" s="6">
        <f t="shared" si="250"/>
        <v>0.48217697582723651</v>
      </c>
      <c r="I507" s="6">
        <f t="shared" si="251"/>
        <v>0.67953977251601583</v>
      </c>
      <c r="J507" s="6">
        <f t="shared" si="267"/>
        <v>0.92936378138269859</v>
      </c>
      <c r="K507" s="9"/>
      <c r="L507" s="15">
        <f t="shared" si="268"/>
        <v>0.48599999999999999</v>
      </c>
      <c r="M507" s="6">
        <f t="shared" si="274"/>
        <v>0.3920359158418481</v>
      </c>
      <c r="N507" s="15">
        <f t="shared" si="252"/>
        <v>1.9533192661065084</v>
      </c>
      <c r="O507" s="15">
        <f t="shared" si="253"/>
        <v>2.3967050667415388</v>
      </c>
      <c r="P507" s="15">
        <f t="shared" si="269"/>
        <v>1.9533192661065084</v>
      </c>
      <c r="Q507" s="15">
        <f t="shared" si="270"/>
        <v>0.48599999999999999</v>
      </c>
      <c r="S507" s="28">
        <f t="shared" si="271"/>
        <v>0.48599999999999999</v>
      </c>
      <c r="T507" s="19">
        <f t="shared" si="254"/>
        <v>2.3967050667415388</v>
      </c>
      <c r="U507" s="19">
        <f t="shared" si="255"/>
        <v>3.3894528103941988</v>
      </c>
      <c r="V507" s="19">
        <f t="shared" si="256"/>
        <v>4.7934101334830777</v>
      </c>
      <c r="W507" s="19">
        <f t="shared" si="257"/>
        <v>5.8707044774598725</v>
      </c>
      <c r="X507" s="19">
        <f t="shared" si="258"/>
        <v>6.7789056207883975</v>
      </c>
      <c r="Y507" s="19">
        <f t="shared" si="259"/>
        <v>7.5790468905691348</v>
      </c>
      <c r="Z507" s="19">
        <f t="shared" si="260"/>
        <v>8.3024298927082079</v>
      </c>
      <c r="AA507" s="19">
        <f t="shared" si="261"/>
        <v>8.9676492168920134</v>
      </c>
      <c r="AB507" s="19">
        <f t="shared" si="262"/>
        <v>9.5868202669661553</v>
      </c>
      <c r="AC507" s="19">
        <f t="shared" si="263"/>
        <v>10.168358431182595</v>
      </c>
      <c r="AD507" s="19">
        <f t="shared" si="264"/>
        <v>10.718390902504506</v>
      </c>
      <c r="AE507" s="19">
        <f t="shared" si="277"/>
        <v>1.9533192661065084</v>
      </c>
      <c r="AF507" s="19">
        <f t="shared" si="277"/>
        <v>2.7624105977724853</v>
      </c>
      <c r="AG507" s="19">
        <f t="shared" si="277"/>
        <v>3.9066385322130168</v>
      </c>
      <c r="AH507" s="19">
        <f t="shared" si="277"/>
        <v>4.7846355067086579</v>
      </c>
      <c r="AI507" s="19">
        <f t="shared" si="277"/>
        <v>5.5248211955449706</v>
      </c>
      <c r="AJ507" s="19">
        <f t="shared" si="277"/>
        <v>6.1769378783851057</v>
      </c>
      <c r="AK507" s="19">
        <f t="shared" si="277"/>
        <v>6.7664964245992509</v>
      </c>
      <c r="AL507" s="19">
        <f t="shared" si="277"/>
        <v>7.3086514607552733</v>
      </c>
      <c r="AM507" s="19">
        <f t="shared" si="277"/>
        <v>7.8132770644260336</v>
      </c>
      <c r="AN507" s="19">
        <f t="shared" si="277"/>
        <v>8.2872317933174546</v>
      </c>
      <c r="AO507" s="19">
        <f t="shared" si="277"/>
        <v>8.7355093215483084</v>
      </c>
      <c r="AP507" s="43">
        <f t="shared" si="265"/>
        <v>0.48599999999999999</v>
      </c>
    </row>
    <row r="508" spans="1:42" x14ac:dyDescent="0.25">
      <c r="A508" s="15">
        <v>0.48699999999999999</v>
      </c>
      <c r="B508" s="6">
        <f t="shared" si="272"/>
        <v>3.0895867931402026</v>
      </c>
      <c r="C508" s="6">
        <f t="shared" si="246"/>
        <v>0.37970054651394386</v>
      </c>
      <c r="D508" s="6">
        <f t="shared" si="266"/>
        <v>1.5447933965701013</v>
      </c>
      <c r="E508" s="6">
        <f t="shared" si="247"/>
        <v>0.99966194285868459</v>
      </c>
      <c r="F508" s="6">
        <f t="shared" si="248"/>
        <v>0.37982895040310599</v>
      </c>
      <c r="G508" s="6">
        <f t="shared" si="249"/>
        <v>0.67691447520155301</v>
      </c>
      <c r="H508" s="6">
        <f t="shared" si="250"/>
        <v>0.48344975097910636</v>
      </c>
      <c r="I508" s="6">
        <f t="shared" si="251"/>
        <v>0.68109478992470363</v>
      </c>
      <c r="J508" s="6">
        <f t="shared" si="267"/>
        <v>0.93302078144966005</v>
      </c>
      <c r="K508" s="9"/>
      <c r="L508" s="15">
        <f t="shared" si="268"/>
        <v>0.48699999999999999</v>
      </c>
      <c r="M508" s="6">
        <f t="shared" si="274"/>
        <v>0.39238633870542228</v>
      </c>
      <c r="N508" s="15">
        <f t="shared" si="252"/>
        <v>1.9550652483062103</v>
      </c>
      <c r="O508" s="15">
        <f t="shared" si="253"/>
        <v>2.4051794721374113</v>
      </c>
      <c r="P508" s="15">
        <f t="shared" si="269"/>
        <v>1.9550652483062103</v>
      </c>
      <c r="Q508" s="15">
        <f t="shared" si="270"/>
        <v>0.48699999999999999</v>
      </c>
      <c r="S508" s="28">
        <f t="shared" si="271"/>
        <v>0.48699999999999999</v>
      </c>
      <c r="T508" s="19">
        <f t="shared" si="254"/>
        <v>2.4051794721374113</v>
      </c>
      <c r="U508" s="19">
        <f t="shared" si="255"/>
        <v>3.4014374294380891</v>
      </c>
      <c r="V508" s="19">
        <f t="shared" si="256"/>
        <v>4.8103589442748227</v>
      </c>
      <c r="W508" s="19">
        <f t="shared" si="257"/>
        <v>5.8914624465532475</v>
      </c>
      <c r="X508" s="19">
        <f t="shared" si="258"/>
        <v>6.8028748588761783</v>
      </c>
      <c r="Y508" s="19">
        <f t="shared" si="259"/>
        <v>7.6058453134357107</v>
      </c>
      <c r="Z508" s="19">
        <f t="shared" si="260"/>
        <v>8.3317860941273807</v>
      </c>
      <c r="AA508" s="19">
        <f t="shared" si="261"/>
        <v>8.9993575384399946</v>
      </c>
      <c r="AB508" s="19">
        <f t="shared" si="262"/>
        <v>9.6207178885496454</v>
      </c>
      <c r="AC508" s="19">
        <f t="shared" si="263"/>
        <v>10.204312288314267</v>
      </c>
      <c r="AD508" s="19">
        <f t="shared" si="264"/>
        <v>10.756289595572627</v>
      </c>
      <c r="AE508" s="19">
        <f t="shared" si="277"/>
        <v>1.9550652483062103</v>
      </c>
      <c r="AF508" s="19">
        <f t="shared" si="277"/>
        <v>2.7648797894789654</v>
      </c>
      <c r="AG508" s="19">
        <f t="shared" si="277"/>
        <v>3.9101304966124206</v>
      </c>
      <c r="AH508" s="19">
        <f t="shared" si="277"/>
        <v>4.7889122721979085</v>
      </c>
      <c r="AI508" s="19">
        <f t="shared" si="277"/>
        <v>5.5297595789579308</v>
      </c>
      <c r="AJ508" s="19">
        <f t="shared" si="277"/>
        <v>6.182459158890274</v>
      </c>
      <c r="AK508" s="19">
        <f t="shared" si="277"/>
        <v>6.7725446843572392</v>
      </c>
      <c r="AL508" s="19">
        <f t="shared" si="277"/>
        <v>7.3151843279499627</v>
      </c>
      <c r="AM508" s="19">
        <f t="shared" si="277"/>
        <v>7.8202609932248413</v>
      </c>
      <c r="AN508" s="19">
        <f t="shared" si="277"/>
        <v>8.2946393684368953</v>
      </c>
      <c r="AO508" s="19">
        <f t="shared" si="277"/>
        <v>8.743317591320384</v>
      </c>
      <c r="AP508" s="43">
        <f t="shared" si="265"/>
        <v>0.48699999999999999</v>
      </c>
    </row>
    <row r="509" spans="1:42" x14ac:dyDescent="0.25">
      <c r="A509" s="15">
        <v>0.48799999999999999</v>
      </c>
      <c r="B509" s="6">
        <f t="shared" si="272"/>
        <v>3.0935880443949899</v>
      </c>
      <c r="C509" s="6">
        <f t="shared" si="246"/>
        <v>0.38070023379827744</v>
      </c>
      <c r="D509" s="6">
        <f t="shared" si="266"/>
        <v>1.546794022197495</v>
      </c>
      <c r="E509" s="6">
        <f t="shared" si="247"/>
        <v>0.99971195851605177</v>
      </c>
      <c r="F509" s="6">
        <f t="shared" si="248"/>
        <v>0.38080992285355841</v>
      </c>
      <c r="G509" s="6">
        <f t="shared" si="249"/>
        <v>0.6784049614267792</v>
      </c>
      <c r="H509" s="6">
        <f t="shared" si="250"/>
        <v>0.4847225923618888</v>
      </c>
      <c r="I509" s="6">
        <f t="shared" si="251"/>
        <v>0.68265104889563621</v>
      </c>
      <c r="J509" s="6">
        <f t="shared" si="267"/>
        <v>0.93668450237068202</v>
      </c>
      <c r="K509" s="9"/>
      <c r="L509" s="15">
        <f t="shared" si="268"/>
        <v>0.48799999999999999</v>
      </c>
      <c r="M509" s="6">
        <f t="shared" si="274"/>
        <v>0.3927357526460023</v>
      </c>
      <c r="N509" s="15">
        <f t="shared" si="252"/>
        <v>1.9568062035462819</v>
      </c>
      <c r="O509" s="15">
        <f t="shared" si="253"/>
        <v>2.4136593165690852</v>
      </c>
      <c r="P509" s="15">
        <f t="shared" si="269"/>
        <v>1.9568062035462819</v>
      </c>
      <c r="Q509" s="15">
        <f t="shared" si="270"/>
        <v>0.48799999999999999</v>
      </c>
      <c r="S509" s="28">
        <f t="shared" si="271"/>
        <v>0.48799999999999999</v>
      </c>
      <c r="T509" s="19">
        <f t="shared" si="254"/>
        <v>2.4136593165690852</v>
      </c>
      <c r="U509" s="19">
        <f t="shared" si="255"/>
        <v>3.4134297404401761</v>
      </c>
      <c r="V509" s="19">
        <f t="shared" si="256"/>
        <v>4.8273186331381703</v>
      </c>
      <c r="W509" s="19">
        <f t="shared" si="257"/>
        <v>5.9122337385090304</v>
      </c>
      <c r="X509" s="19">
        <f t="shared" si="258"/>
        <v>6.8268594808803522</v>
      </c>
      <c r="Y509" s="19">
        <f t="shared" si="259"/>
        <v>7.6326609360436954</v>
      </c>
      <c r="Z509" s="19">
        <f t="shared" si="260"/>
        <v>8.3611611369192591</v>
      </c>
      <c r="AA509" s="19">
        <f t="shared" si="261"/>
        <v>9.0310862109964614</v>
      </c>
      <c r="AB509" s="19">
        <f t="shared" si="262"/>
        <v>9.6546372662763407</v>
      </c>
      <c r="AC509" s="19">
        <f t="shared" si="263"/>
        <v>10.240289221320527</v>
      </c>
      <c r="AD509" s="19">
        <f t="shared" si="264"/>
        <v>10.794212612748318</v>
      </c>
      <c r="AE509" s="19">
        <f t="shared" si="277"/>
        <v>1.9568062035462819</v>
      </c>
      <c r="AF509" s="19">
        <f t="shared" si="277"/>
        <v>2.7673418719909595</v>
      </c>
      <c r="AG509" s="19">
        <f t="shared" si="277"/>
        <v>3.9136124070925637</v>
      </c>
      <c r="AH509" s="19">
        <f t="shared" si="277"/>
        <v>4.7931767242011096</v>
      </c>
      <c r="AI509" s="19">
        <f t="shared" si="277"/>
        <v>5.534683743981919</v>
      </c>
      <c r="AJ509" s="19">
        <f t="shared" si="277"/>
        <v>6.1879645427533054</v>
      </c>
      <c r="AK509" s="19">
        <f t="shared" si="277"/>
        <v>6.778575530216254</v>
      </c>
      <c r="AL509" s="19">
        <f t="shared" si="277"/>
        <v>7.3216983859840195</v>
      </c>
      <c r="AM509" s="19">
        <f t="shared" si="277"/>
        <v>7.8272248141851275</v>
      </c>
      <c r="AN509" s="19">
        <f t="shared" si="277"/>
        <v>8.3020256159728767</v>
      </c>
      <c r="AO509" s="19">
        <f t="shared" si="277"/>
        <v>8.7511033798455529</v>
      </c>
      <c r="AP509" s="43">
        <f t="shared" si="265"/>
        <v>0.48799999999999999</v>
      </c>
    </row>
    <row r="510" spans="1:42" x14ac:dyDescent="0.25">
      <c r="A510" s="15">
        <v>0.48899999999999999</v>
      </c>
      <c r="B510" s="6">
        <f t="shared" si="272"/>
        <v>3.0975891034831919</v>
      </c>
      <c r="C510" s="6">
        <f t="shared" si="246"/>
        <v>0.38169996909648896</v>
      </c>
      <c r="D510" s="6">
        <f t="shared" si="266"/>
        <v>1.548794551741596</v>
      </c>
      <c r="E510" s="6">
        <f t="shared" si="247"/>
        <v>0.99975797071091166</v>
      </c>
      <c r="F510" s="6">
        <f t="shared" si="248"/>
        <v>0.38179237403335559</v>
      </c>
      <c r="G510" s="6">
        <f t="shared" si="249"/>
        <v>0.67989618701667776</v>
      </c>
      <c r="H510" s="6">
        <f t="shared" si="250"/>
        <v>0.48599549487783927</v>
      </c>
      <c r="I510" s="6">
        <f t="shared" si="251"/>
        <v>0.68420855599231067</v>
      </c>
      <c r="J510" s="6">
        <f t="shared" si="267"/>
        <v>0.94035494482451676</v>
      </c>
      <c r="K510" s="9"/>
      <c r="L510" s="15">
        <f t="shared" si="268"/>
        <v>0.48899999999999999</v>
      </c>
      <c r="M510" s="6">
        <f t="shared" si="274"/>
        <v>0.3930841583453259</v>
      </c>
      <c r="N510" s="15">
        <f t="shared" si="252"/>
        <v>1.9585421352234822</v>
      </c>
      <c r="O510" s="15">
        <f t="shared" si="253"/>
        <v>2.4221445308642777</v>
      </c>
      <c r="P510" s="15">
        <f t="shared" si="269"/>
        <v>1.9585421352234822</v>
      </c>
      <c r="Q510" s="15">
        <f t="shared" si="270"/>
        <v>0.48899999999999999</v>
      </c>
      <c r="S510" s="28">
        <f t="shared" si="271"/>
        <v>0.48899999999999999</v>
      </c>
      <c r="T510" s="19">
        <f t="shared" si="254"/>
        <v>2.4221445308642777</v>
      </c>
      <c r="U510" s="19">
        <f t="shared" si="255"/>
        <v>3.42542964557608</v>
      </c>
      <c r="V510" s="19">
        <f t="shared" si="256"/>
        <v>4.8442890617285554</v>
      </c>
      <c r="W510" s="19">
        <f t="shared" si="257"/>
        <v>5.9330181838904226</v>
      </c>
      <c r="X510" s="19">
        <f t="shared" si="258"/>
        <v>6.85085929115216</v>
      </c>
      <c r="Y510" s="19">
        <f t="shared" si="259"/>
        <v>7.6594935396511259</v>
      </c>
      <c r="Z510" s="19">
        <f t="shared" si="260"/>
        <v>8.390554781464024</v>
      </c>
      <c r="AA510" s="19">
        <f t="shared" si="261"/>
        <v>9.0628349757424314</v>
      </c>
      <c r="AB510" s="19">
        <f t="shared" si="262"/>
        <v>9.6885781234571109</v>
      </c>
      <c r="AC510" s="19">
        <f t="shared" si="263"/>
        <v>10.276288936728239</v>
      </c>
      <c r="AD510" s="19">
        <f t="shared" si="264"/>
        <v>10.832159644683726</v>
      </c>
      <c r="AE510" s="19">
        <f t="shared" si="277"/>
        <v>1.9585421352234822</v>
      </c>
      <c r="AF510" s="19">
        <f t="shared" si="277"/>
        <v>2.769796850112209</v>
      </c>
      <c r="AG510" s="19">
        <f t="shared" si="277"/>
        <v>3.9170842704469644</v>
      </c>
      <c r="AH510" s="19">
        <f t="shared" si="277"/>
        <v>4.7974288710385844</v>
      </c>
      <c r="AI510" s="19">
        <f t="shared" si="277"/>
        <v>5.539593700224418</v>
      </c>
      <c r="AJ510" s="19">
        <f t="shared" si="277"/>
        <v>6.1934540407156948</v>
      </c>
      <c r="AK510" s="19">
        <f t="shared" si="277"/>
        <v>6.7845889739430119</v>
      </c>
      <c r="AL510" s="19">
        <f t="shared" si="277"/>
        <v>7.3281936475669509</v>
      </c>
      <c r="AM510" s="19">
        <f t="shared" si="277"/>
        <v>7.8341685408939288</v>
      </c>
      <c r="AN510" s="19">
        <f t="shared" si="277"/>
        <v>8.3093905503366265</v>
      </c>
      <c r="AO510" s="19">
        <f t="shared" si="277"/>
        <v>8.7588667023145828</v>
      </c>
      <c r="AP510" s="43">
        <f t="shared" si="265"/>
        <v>0.48899999999999999</v>
      </c>
    </row>
    <row r="511" spans="1:42" x14ac:dyDescent="0.25">
      <c r="A511" s="15">
        <v>0.49</v>
      </c>
      <c r="B511" s="6">
        <f t="shared" si="272"/>
        <v>3.1015899864430123</v>
      </c>
      <c r="C511" s="6">
        <f t="shared" si="246"/>
        <v>0.38269974840539656</v>
      </c>
      <c r="D511" s="6">
        <f t="shared" si="266"/>
        <v>1.5507949932215062</v>
      </c>
      <c r="E511" s="6">
        <f t="shared" si="247"/>
        <v>0.99979997999599901</v>
      </c>
      <c r="F511" s="6">
        <f t="shared" si="248"/>
        <v>0.38277631132471923</v>
      </c>
      <c r="G511" s="6">
        <f t="shared" si="249"/>
        <v>0.68138815566235955</v>
      </c>
      <c r="H511" s="6">
        <f t="shared" si="250"/>
        <v>0.48726845342994846</v>
      </c>
      <c r="I511" s="6">
        <f t="shared" si="251"/>
        <v>0.68576731781569744</v>
      </c>
      <c r="J511" s="6">
        <f t="shared" si="267"/>
        <v>0.94403210954595851</v>
      </c>
      <c r="K511" s="9"/>
      <c r="L511" s="15">
        <f t="shared" si="268"/>
        <v>0.49</v>
      </c>
      <c r="M511" s="6">
        <f t="shared" si="274"/>
        <v>0.39343155647599209</v>
      </c>
      <c r="N511" s="15">
        <f t="shared" si="252"/>
        <v>1.9602730466890363</v>
      </c>
      <c r="O511" s="15">
        <f t="shared" si="253"/>
        <v>2.4306350457470294</v>
      </c>
      <c r="P511" s="15">
        <f t="shared" si="269"/>
        <v>1.9602730466890363</v>
      </c>
      <c r="Q511" s="15">
        <f t="shared" si="270"/>
        <v>0.49</v>
      </c>
      <c r="S511" s="28">
        <f t="shared" si="271"/>
        <v>0.49</v>
      </c>
      <c r="T511" s="19">
        <f t="shared" si="254"/>
        <v>2.4306350457470294</v>
      </c>
      <c r="U511" s="19">
        <f t="shared" si="255"/>
        <v>3.4374370468747975</v>
      </c>
      <c r="V511" s="19">
        <f t="shared" si="256"/>
        <v>4.8612700914940588</v>
      </c>
      <c r="W511" s="19">
        <f t="shared" si="257"/>
        <v>5.9538156130066691</v>
      </c>
      <c r="X511" s="19">
        <f t="shared" si="258"/>
        <v>6.8748740937495949</v>
      </c>
      <c r="Y511" s="19">
        <f t="shared" si="259"/>
        <v>7.6863429051881766</v>
      </c>
      <c r="Z511" s="19">
        <f t="shared" si="260"/>
        <v>8.4199667877827142</v>
      </c>
      <c r="AA511" s="19">
        <f t="shared" si="261"/>
        <v>9.0946035734709891</v>
      </c>
      <c r="AB511" s="19">
        <f t="shared" si="262"/>
        <v>9.7225401829881175</v>
      </c>
      <c r="AC511" s="19">
        <f t="shared" si="263"/>
        <v>10.31231114062439</v>
      </c>
      <c r="AD511" s="19">
        <f t="shared" si="264"/>
        <v>10.870130381567339</v>
      </c>
      <c r="AE511" s="19">
        <f t="shared" si="277"/>
        <v>1.9602730466890363</v>
      </c>
      <c r="AF511" s="19">
        <f t="shared" si="277"/>
        <v>2.7722447285820633</v>
      </c>
      <c r="AG511" s="19">
        <f t="shared" si="277"/>
        <v>3.9205460933780727</v>
      </c>
      <c r="AH511" s="19">
        <f t="shared" si="277"/>
        <v>4.8016687209191247</v>
      </c>
      <c r="AI511" s="19">
        <f t="shared" si="277"/>
        <v>5.5444894571641266</v>
      </c>
      <c r="AJ511" s="19">
        <f t="shared" si="277"/>
        <v>6.1989276633749455</v>
      </c>
      <c r="AK511" s="19">
        <f t="shared" si="277"/>
        <v>6.7905850271464985</v>
      </c>
      <c r="AL511" s="19">
        <f t="shared" si="277"/>
        <v>7.334670125237893</v>
      </c>
      <c r="AM511" s="19">
        <f t="shared" si="277"/>
        <v>7.8410921867561454</v>
      </c>
      <c r="AN511" s="19">
        <f t="shared" si="277"/>
        <v>8.3167341857461867</v>
      </c>
      <c r="AO511" s="19">
        <f t="shared" si="277"/>
        <v>8.7666075737146105</v>
      </c>
      <c r="AP511" s="43">
        <f t="shared" si="265"/>
        <v>0.49</v>
      </c>
    </row>
    <row r="512" spans="1:42" x14ac:dyDescent="0.25">
      <c r="A512" s="15">
        <v>0.49099999999999999</v>
      </c>
      <c r="B512" s="6">
        <f t="shared" si="272"/>
        <v>3.1055907093063033</v>
      </c>
      <c r="C512" s="6">
        <f t="shared" si="246"/>
        <v>0.38369956772234648</v>
      </c>
      <c r="D512" s="6">
        <f t="shared" si="266"/>
        <v>1.5527953546531517</v>
      </c>
      <c r="E512" s="6">
        <f t="shared" si="247"/>
        <v>0.99983798687587377</v>
      </c>
      <c r="F512" s="6">
        <f t="shared" si="248"/>
        <v>0.38376174216111414</v>
      </c>
      <c r="G512" s="6">
        <f t="shared" si="249"/>
        <v>0.68288087108055706</v>
      </c>
      <c r="H512" s="6">
        <f t="shared" si="250"/>
        <v>0.48854146292187917</v>
      </c>
      <c r="I512" s="6">
        <f t="shared" si="251"/>
        <v>0.68732734100452852</v>
      </c>
      <c r="J512" s="6">
        <f t="shared" si="267"/>
        <v>0.94771599732638356</v>
      </c>
      <c r="K512" s="9"/>
      <c r="L512" s="15">
        <f t="shared" si="268"/>
        <v>0.49099999999999999</v>
      </c>
      <c r="M512" s="6">
        <f t="shared" si="274"/>
        <v>0.39377794770148522</v>
      </c>
      <c r="N512" s="15">
        <f t="shared" si="252"/>
        <v>1.9619989412487557</v>
      </c>
      <c r="O512" s="15">
        <f t="shared" si="253"/>
        <v>2.4391307918374712</v>
      </c>
      <c r="P512" s="15">
        <f t="shared" si="269"/>
        <v>1.9619989412487557</v>
      </c>
      <c r="Q512" s="15">
        <f t="shared" si="270"/>
        <v>0.49099999999999999</v>
      </c>
      <c r="S512" s="28">
        <f t="shared" si="271"/>
        <v>0.49099999999999999</v>
      </c>
      <c r="T512" s="19">
        <f t="shared" si="254"/>
        <v>2.4391307918374712</v>
      </c>
      <c r="U512" s="19">
        <f t="shared" si="255"/>
        <v>3.4494518462183779</v>
      </c>
      <c r="V512" s="19">
        <f t="shared" si="256"/>
        <v>4.8782615836749423</v>
      </c>
      <c r="W512" s="19">
        <f t="shared" si="257"/>
        <v>5.9746258559124961</v>
      </c>
      <c r="X512" s="19">
        <f t="shared" si="258"/>
        <v>6.8989036924367557</v>
      </c>
      <c r="Y512" s="19">
        <f t="shared" si="259"/>
        <v>7.7132088132564434</v>
      </c>
      <c r="Z512" s="19">
        <f t="shared" si="260"/>
        <v>8.4493969155364148</v>
      </c>
      <c r="AA512" s="19">
        <f t="shared" si="261"/>
        <v>9.126391744586444</v>
      </c>
      <c r="AB512" s="19">
        <f t="shared" si="262"/>
        <v>9.7565231673498847</v>
      </c>
      <c r="AC512" s="19">
        <f t="shared" si="263"/>
        <v>10.348355538655134</v>
      </c>
      <c r="AD512" s="19">
        <f t="shared" si="264"/>
        <v>10.908124513122949</v>
      </c>
      <c r="AE512" s="19">
        <f t="shared" ref="AE512:AO521" si="278">$M512*AE$21^0.5/RMannings_n*(Diameter/1000)^(2/3)</f>
        <v>1.9619989412487557</v>
      </c>
      <c r="AF512" s="19">
        <f t="shared" si="278"/>
        <v>2.7746855120756435</v>
      </c>
      <c r="AG512" s="19">
        <f t="shared" si="278"/>
        <v>3.9239978824975115</v>
      </c>
      <c r="AH512" s="19">
        <f t="shared" si="278"/>
        <v>4.8058962819402824</v>
      </c>
      <c r="AI512" s="19">
        <f t="shared" si="278"/>
        <v>5.549371024151287</v>
      </c>
      <c r="AJ512" s="19">
        <f t="shared" si="278"/>
        <v>6.2043854211849521</v>
      </c>
      <c r="AK512" s="19">
        <f t="shared" si="278"/>
        <v>6.7965637012783793</v>
      </c>
      <c r="AL512" s="19">
        <f t="shared" si="278"/>
        <v>7.341127831366058</v>
      </c>
      <c r="AM512" s="19">
        <f t="shared" si="278"/>
        <v>7.8479957649950229</v>
      </c>
      <c r="AN512" s="19">
        <f t="shared" si="278"/>
        <v>8.3240565362269301</v>
      </c>
      <c r="AO512" s="19">
        <f t="shared" si="278"/>
        <v>8.774326008829668</v>
      </c>
      <c r="AP512" s="43">
        <f t="shared" si="265"/>
        <v>0.49099999999999999</v>
      </c>
    </row>
    <row r="513" spans="1:42" x14ac:dyDescent="0.25">
      <c r="A513" s="15">
        <v>0.49199999999999999</v>
      </c>
      <c r="B513" s="6">
        <f t="shared" si="272"/>
        <v>3.1095912880991494</v>
      </c>
      <c r="C513" s="6">
        <f t="shared" si="246"/>
        <v>0.38469942304516586</v>
      </c>
      <c r="D513" s="6">
        <f t="shared" si="266"/>
        <v>1.5547956440495747</v>
      </c>
      <c r="E513" s="6">
        <f t="shared" si="247"/>
        <v>0.9998719918069513</v>
      </c>
      <c r="F513" s="6">
        <f t="shared" si="248"/>
        <v>0.38474867402770602</v>
      </c>
      <c r="G513" s="6">
        <f t="shared" si="249"/>
        <v>0.68437433701385297</v>
      </c>
      <c r="H513" s="6">
        <f t="shared" si="250"/>
        <v>0.48981451825790673</v>
      </c>
      <c r="I513" s="6">
        <f t="shared" si="251"/>
        <v>0.68888863223558894</v>
      </c>
      <c r="J513" s="6">
        <f t="shared" si="267"/>
        <v>0.95140660901430596</v>
      </c>
      <c r="K513" s="9"/>
      <c r="L513" s="15">
        <f t="shared" si="268"/>
        <v>0.49199999999999999</v>
      </c>
      <c r="M513" s="6">
        <f t="shared" si="274"/>
        <v>0.39412333267620014</v>
      </c>
      <c r="N513" s="15">
        <f t="shared" si="252"/>
        <v>1.9637198221631629</v>
      </c>
      <c r="O513" s="15">
        <f t="shared" si="253"/>
        <v>2.4476316996516192</v>
      </c>
      <c r="P513" s="15">
        <f t="shared" si="269"/>
        <v>1.9637198221631629</v>
      </c>
      <c r="Q513" s="15">
        <f t="shared" si="270"/>
        <v>0.49199999999999999</v>
      </c>
      <c r="S513" s="28">
        <f t="shared" si="271"/>
        <v>0.49199999999999999</v>
      </c>
      <c r="T513" s="19">
        <f t="shared" si="254"/>
        <v>2.4476316996516192</v>
      </c>
      <c r="U513" s="19">
        <f t="shared" si="255"/>
        <v>3.4614739453416301</v>
      </c>
      <c r="V513" s="19">
        <f t="shared" si="256"/>
        <v>4.8952633993032384</v>
      </c>
      <c r="W513" s="19">
        <f t="shared" si="257"/>
        <v>5.9954487424075982</v>
      </c>
      <c r="X513" s="19">
        <f t="shared" si="258"/>
        <v>6.9229478906832602</v>
      </c>
      <c r="Y513" s="19">
        <f t="shared" si="259"/>
        <v>7.740091044128274</v>
      </c>
      <c r="Z513" s="19">
        <f t="shared" si="260"/>
        <v>8.478844924025541</v>
      </c>
      <c r="AA513" s="19">
        <f t="shared" si="261"/>
        <v>9.1581992291035377</v>
      </c>
      <c r="AB513" s="19">
        <f t="shared" si="262"/>
        <v>9.7905267986064768</v>
      </c>
      <c r="AC513" s="19">
        <f t="shared" si="263"/>
        <v>10.38442183602489</v>
      </c>
      <c r="AD513" s="19">
        <f t="shared" si="264"/>
        <v>10.946141728608737</v>
      </c>
      <c r="AE513" s="19">
        <f t="shared" si="278"/>
        <v>1.9637198221631629</v>
      </c>
      <c r="AF513" s="19">
        <f t="shared" si="278"/>
        <v>2.777119205204027</v>
      </c>
      <c r="AG513" s="19">
        <f t="shared" si="278"/>
        <v>3.9274396443263258</v>
      </c>
      <c r="AH513" s="19">
        <f t="shared" si="278"/>
        <v>4.8101115620886743</v>
      </c>
      <c r="AI513" s="19">
        <f t="shared" si="278"/>
        <v>5.554238410408054</v>
      </c>
      <c r="AJ513" s="19">
        <f t="shared" si="278"/>
        <v>6.2098273244563913</v>
      </c>
      <c r="AK513" s="19">
        <f t="shared" si="278"/>
        <v>6.8025250076334363</v>
      </c>
      <c r="AL513" s="19">
        <f t="shared" si="278"/>
        <v>7.3475667781512088</v>
      </c>
      <c r="AM513" s="19">
        <f t="shared" si="278"/>
        <v>7.8548792886526515</v>
      </c>
      <c r="AN513" s="19">
        <f t="shared" si="278"/>
        <v>8.331357615612081</v>
      </c>
      <c r="AO513" s="19">
        <f t="shared" si="278"/>
        <v>8.7820220222412591</v>
      </c>
      <c r="AP513" s="43">
        <f t="shared" si="265"/>
        <v>0.49199999999999999</v>
      </c>
    </row>
    <row r="514" spans="1:42" x14ac:dyDescent="0.25">
      <c r="A514" s="15">
        <v>0.49299999999999999</v>
      </c>
      <c r="B514" s="6">
        <f t="shared" si="272"/>
        <v>3.1135917388424432</v>
      </c>
      <c r="C514" s="6">
        <f t="shared" si="246"/>
        <v>0.38569931037211402</v>
      </c>
      <c r="D514" s="6">
        <f t="shared" si="266"/>
        <v>1.5567958694212216</v>
      </c>
      <c r="E514" s="6">
        <f t="shared" si="247"/>
        <v>0.99990199519752931</v>
      </c>
      <c r="F514" s="6">
        <f t="shared" si="248"/>
        <v>0.38573711446182246</v>
      </c>
      <c r="G514" s="6">
        <f t="shared" si="249"/>
        <v>0.68586855723091122</v>
      </c>
      <c r="H514" s="6">
        <f t="shared" si="250"/>
        <v>0.49108761434285669</v>
      </c>
      <c r="I514" s="6">
        <f t="shared" si="251"/>
        <v>0.69045119822401158</v>
      </c>
      <c r="J514" s="6">
        <f t="shared" si="267"/>
        <v>0.95510394551593225</v>
      </c>
      <c r="K514" s="9"/>
      <c r="L514" s="15">
        <f t="shared" si="268"/>
        <v>0.49299999999999999</v>
      </c>
      <c r="M514" s="6">
        <f t="shared" si="274"/>
        <v>0.39446771204546538</v>
      </c>
      <c r="N514" s="15">
        <f t="shared" si="252"/>
        <v>1.9654356926476078</v>
      </c>
      <c r="O514" s="15">
        <f t="shared" si="253"/>
        <v>2.4561376996011428</v>
      </c>
      <c r="P514" s="15">
        <f t="shared" si="269"/>
        <v>1.9654356926476078</v>
      </c>
      <c r="Q514" s="15">
        <f t="shared" si="270"/>
        <v>0.49299999999999999</v>
      </c>
      <c r="S514" s="28">
        <f t="shared" si="271"/>
        <v>0.49299999999999999</v>
      </c>
      <c r="T514" s="19">
        <f t="shared" si="254"/>
        <v>2.4561376996011428</v>
      </c>
      <c r="U514" s="19">
        <f t="shared" si="255"/>
        <v>3.4735032458317905</v>
      </c>
      <c r="V514" s="19">
        <f t="shared" si="256"/>
        <v>4.9122753992022856</v>
      </c>
      <c r="W514" s="19">
        <f t="shared" si="257"/>
        <v>6.0162841020360709</v>
      </c>
      <c r="X514" s="19">
        <f t="shared" si="258"/>
        <v>6.947006491663581</v>
      </c>
      <c r="Y514" s="19">
        <f t="shared" si="259"/>
        <v>7.7669893777460466</v>
      </c>
      <c r="Z514" s="19">
        <f t="shared" si="260"/>
        <v>8.5083105721890497</v>
      </c>
      <c r="AA514" s="19">
        <f t="shared" si="261"/>
        <v>9.1900257666465706</v>
      </c>
      <c r="AB514" s="19">
        <f t="shared" si="262"/>
        <v>9.8245507984045712</v>
      </c>
      <c r="AC514" s="19">
        <f t="shared" si="263"/>
        <v>10.420509737495372</v>
      </c>
      <c r="AD514" s="19">
        <f t="shared" si="264"/>
        <v>10.984181716816227</v>
      </c>
      <c r="AE514" s="19">
        <f t="shared" si="278"/>
        <v>1.9654356926476078</v>
      </c>
      <c r="AF514" s="19">
        <f t="shared" si="278"/>
        <v>2.7795458125144048</v>
      </c>
      <c r="AG514" s="19">
        <f t="shared" si="278"/>
        <v>3.9308713852952155</v>
      </c>
      <c r="AH514" s="19">
        <f t="shared" si="278"/>
        <v>4.8143145692402669</v>
      </c>
      <c r="AI514" s="19">
        <f t="shared" si="278"/>
        <v>5.5590916250288096</v>
      </c>
      <c r="AJ514" s="19">
        <f t="shared" si="278"/>
        <v>6.2152533833570942</v>
      </c>
      <c r="AK514" s="19">
        <f t="shared" si="278"/>
        <v>6.8084689573499704</v>
      </c>
      <c r="AL514" s="19">
        <f t="shared" si="278"/>
        <v>7.3539869776240794</v>
      </c>
      <c r="AM514" s="19">
        <f t="shared" si="278"/>
        <v>7.861742770590431</v>
      </c>
      <c r="AN514" s="19">
        <f t="shared" si="278"/>
        <v>8.3386374375432144</v>
      </c>
      <c r="AO514" s="19">
        <f t="shared" si="278"/>
        <v>8.7896956283288699</v>
      </c>
      <c r="AP514" s="43">
        <f t="shared" si="265"/>
        <v>0.49299999999999999</v>
      </c>
    </row>
    <row r="515" spans="1:42" x14ac:dyDescent="0.25">
      <c r="A515" s="15">
        <v>0.49399999999999999</v>
      </c>
      <c r="B515" s="6">
        <f t="shared" si="272"/>
        <v>3.117592077552465</v>
      </c>
      <c r="C515" s="6">
        <f t="shared" si="246"/>
        <v>0.38669922570183468</v>
      </c>
      <c r="D515" s="6">
        <f t="shared" si="266"/>
        <v>1.5587960387762325</v>
      </c>
      <c r="E515" s="6">
        <f t="shared" si="247"/>
        <v>0.99992799740781335</v>
      </c>
      <c r="F515" s="6">
        <f t="shared" si="248"/>
        <v>0.3867270710534193</v>
      </c>
      <c r="G515" s="6">
        <f t="shared" si="249"/>
        <v>0.68736353552670959</v>
      </c>
      <c r="H515" s="6">
        <f t="shared" si="250"/>
        <v>0.49236074608204394</v>
      </c>
      <c r="I515" s="6">
        <f t="shared" si="251"/>
        <v>0.6920150457235752</v>
      </c>
      <c r="J515" s="6">
        <f t="shared" si="267"/>
        <v>0.95880800779572517</v>
      </c>
      <c r="K515" s="9"/>
      <c r="L515" s="15">
        <f t="shared" si="268"/>
        <v>0.49399999999999999</v>
      </c>
      <c r="M515" s="6">
        <f t="shared" si="274"/>
        <v>0.39481108644556695</v>
      </c>
      <c r="N515" s="15">
        <f t="shared" si="252"/>
        <v>1.9671465558723864</v>
      </c>
      <c r="O515" s="15">
        <f t="shared" si="253"/>
        <v>2.4646487219931403</v>
      </c>
      <c r="P515" s="15">
        <f t="shared" si="269"/>
        <v>1.9671465558723864</v>
      </c>
      <c r="Q515" s="15">
        <f t="shared" si="270"/>
        <v>0.49399999999999999</v>
      </c>
      <c r="S515" s="28">
        <f t="shared" si="271"/>
        <v>0.49399999999999999</v>
      </c>
      <c r="T515" s="19">
        <f t="shared" si="254"/>
        <v>2.4646487219931403</v>
      </c>
      <c r="U515" s="19">
        <f t="shared" si="255"/>
        <v>3.4855396491282149</v>
      </c>
      <c r="V515" s="19">
        <f t="shared" si="256"/>
        <v>4.9292974439862807</v>
      </c>
      <c r="W515" s="19">
        <f t="shared" si="257"/>
        <v>6.0371317640858653</v>
      </c>
      <c r="X515" s="19">
        <f t="shared" si="258"/>
        <v>6.9710792982564298</v>
      </c>
      <c r="Y515" s="19">
        <f t="shared" si="259"/>
        <v>7.7939035937214518</v>
      </c>
      <c r="Z515" s="19">
        <f t="shared" si="260"/>
        <v>8.5377936186036383</v>
      </c>
      <c r="AA515" s="19">
        <f t="shared" si="261"/>
        <v>9.2218710964485862</v>
      </c>
      <c r="AB515" s="19">
        <f t="shared" si="262"/>
        <v>9.8585948879725613</v>
      </c>
      <c r="AC515" s="19">
        <f t="shared" si="263"/>
        <v>10.456618947384641</v>
      </c>
      <c r="AD515" s="19">
        <f t="shared" si="264"/>
        <v>11.022244166069282</v>
      </c>
      <c r="AE515" s="19">
        <f t="shared" si="278"/>
        <v>1.9671465558723864</v>
      </c>
      <c r="AF515" s="19">
        <f t="shared" si="278"/>
        <v>2.7819653384902523</v>
      </c>
      <c r="AG515" s="19">
        <f t="shared" si="278"/>
        <v>3.9342931117447728</v>
      </c>
      <c r="AH515" s="19">
        <f t="shared" si="278"/>
        <v>4.8185053111606662</v>
      </c>
      <c r="AI515" s="19">
        <f t="shared" si="278"/>
        <v>5.5639306769805046</v>
      </c>
      <c r="AJ515" s="19">
        <f t="shared" si="278"/>
        <v>6.2206636079124147</v>
      </c>
      <c r="AK515" s="19">
        <f t="shared" si="278"/>
        <v>6.8143955614102039</v>
      </c>
      <c r="AL515" s="19">
        <f t="shared" si="278"/>
        <v>7.3603884416468315</v>
      </c>
      <c r="AM515" s="19">
        <f t="shared" si="278"/>
        <v>7.8685862234895456</v>
      </c>
      <c r="AN515" s="19">
        <f t="shared" si="278"/>
        <v>8.3458960154707551</v>
      </c>
      <c r="AO515" s="19">
        <f t="shared" si="278"/>
        <v>8.7973468412704872</v>
      </c>
      <c r="AP515" s="43">
        <f t="shared" si="265"/>
        <v>0.49399999999999999</v>
      </c>
    </row>
    <row r="516" spans="1:42" x14ac:dyDescent="0.25">
      <c r="A516" s="15">
        <v>0.495</v>
      </c>
      <c r="B516" s="6">
        <f t="shared" si="272"/>
        <v>3.1215923202414588</v>
      </c>
      <c r="C516" s="6">
        <f t="shared" si="246"/>
        <v>0.38769916503330748</v>
      </c>
      <c r="D516" s="6">
        <f t="shared" si="266"/>
        <v>1.5607961601207294</v>
      </c>
      <c r="E516" s="6">
        <f t="shared" si="247"/>
        <v>0.99994999874993751</v>
      </c>
      <c r="F516" s="6">
        <f t="shared" si="248"/>
        <v>0.38771855144555217</v>
      </c>
      <c r="G516" s="6">
        <f t="shared" si="249"/>
        <v>0.68885927572277605</v>
      </c>
      <c r="H516" s="6">
        <f t="shared" si="250"/>
        <v>0.49363390838121113</v>
      </c>
      <c r="I516" s="6">
        <f t="shared" si="251"/>
        <v>0.69358018152700607</v>
      </c>
      <c r="J516" s="6">
        <f t="shared" si="267"/>
        <v>0.96251879687697273</v>
      </c>
      <c r="K516" s="9"/>
      <c r="L516" s="15">
        <f t="shared" si="268"/>
        <v>0.495</v>
      </c>
      <c r="M516" s="6">
        <f t="shared" si="274"/>
        <v>0.39515345650377115</v>
      </c>
      <c r="N516" s="15">
        <f t="shared" si="252"/>
        <v>1.9688524149628528</v>
      </c>
      <c r="O516" s="15">
        <f t="shared" si="253"/>
        <v>2.4731646970299055</v>
      </c>
      <c r="P516" s="15">
        <f t="shared" si="269"/>
        <v>1.9688524149628528</v>
      </c>
      <c r="Q516" s="15">
        <f t="shared" si="270"/>
        <v>0.495</v>
      </c>
      <c r="S516" s="28">
        <f t="shared" si="271"/>
        <v>0.495</v>
      </c>
      <c r="T516" s="19">
        <f t="shared" si="254"/>
        <v>2.4731646970299055</v>
      </c>
      <c r="U516" s="19">
        <f t="shared" si="255"/>
        <v>3.4975830565220392</v>
      </c>
      <c r="V516" s="19">
        <f t="shared" si="256"/>
        <v>4.946329394059811</v>
      </c>
      <c r="W516" s="19">
        <f t="shared" si="257"/>
        <v>6.0579915575882195</v>
      </c>
      <c r="X516" s="19">
        <f t="shared" si="258"/>
        <v>6.9951661130440783</v>
      </c>
      <c r="Y516" s="19">
        <f t="shared" si="259"/>
        <v>7.820833471334768</v>
      </c>
      <c r="Z516" s="19">
        <f t="shared" si="260"/>
        <v>8.5672938214829717</v>
      </c>
      <c r="AA516" s="19">
        <f t="shared" si="261"/>
        <v>9.253734957350483</v>
      </c>
      <c r="AB516" s="19">
        <f t="shared" si="262"/>
        <v>9.892658788119622</v>
      </c>
      <c r="AC516" s="19">
        <f t="shared" si="263"/>
        <v>10.492749169566116</v>
      </c>
      <c r="AD516" s="19">
        <f t="shared" si="264"/>
        <v>11.060328764223083</v>
      </c>
      <c r="AE516" s="19">
        <f t="shared" si="278"/>
        <v>1.9688524149628528</v>
      </c>
      <c r="AF516" s="19">
        <f t="shared" si="278"/>
        <v>2.7843777875514877</v>
      </c>
      <c r="AG516" s="19">
        <f t="shared" si="278"/>
        <v>3.9377048299257056</v>
      </c>
      <c r="AH516" s="19">
        <f t="shared" si="278"/>
        <v>4.8226837955053972</v>
      </c>
      <c r="AI516" s="19">
        <f t="shared" si="278"/>
        <v>5.5687555751029754</v>
      </c>
      <c r="AJ516" s="19">
        <f t="shared" si="278"/>
        <v>6.2260580080055927</v>
      </c>
      <c r="AK516" s="19">
        <f t="shared" si="278"/>
        <v>6.8203048306406879</v>
      </c>
      <c r="AL516" s="19">
        <f t="shared" si="278"/>
        <v>7.3667711819134718</v>
      </c>
      <c r="AM516" s="19">
        <f t="shared" si="278"/>
        <v>7.8754096598514112</v>
      </c>
      <c r="AN516" s="19">
        <f t="shared" si="278"/>
        <v>8.3531333626544608</v>
      </c>
      <c r="AO516" s="19">
        <f t="shared" si="278"/>
        <v>8.8049756750431278</v>
      </c>
      <c r="AP516" s="43">
        <f t="shared" si="265"/>
        <v>0.495</v>
      </c>
    </row>
    <row r="517" spans="1:42" x14ac:dyDescent="0.25">
      <c r="A517" s="15">
        <v>0.496</v>
      </c>
      <c r="B517" s="6">
        <f t="shared" si="272"/>
        <v>3.1255924829182109</v>
      </c>
      <c r="C517" s="6">
        <f t="shared" si="246"/>
        <v>0.3886991243658004</v>
      </c>
      <c r="D517" s="6">
        <f t="shared" si="266"/>
        <v>1.5627962414591055</v>
      </c>
      <c r="E517" s="6">
        <f t="shared" si="247"/>
        <v>0.99996799948798365</v>
      </c>
      <c r="F517" s="6">
        <f t="shared" si="248"/>
        <v>0.38871156333485379</v>
      </c>
      <c r="G517" s="6">
        <f t="shared" si="249"/>
        <v>0.69035578166742684</v>
      </c>
      <c r="H517" s="6">
        <f t="shared" si="250"/>
        <v>0.49490709614646811</v>
      </c>
      <c r="I517" s="6">
        <f t="shared" si="251"/>
        <v>0.6951466124662824</v>
      </c>
      <c r="J517" s="6">
        <f t="shared" si="267"/>
        <v>0.96623631384236519</v>
      </c>
      <c r="K517" s="9"/>
      <c r="L517" s="15">
        <f t="shared" si="268"/>
        <v>0.496</v>
      </c>
      <c r="M517" s="6">
        <f t="shared" si="274"/>
        <v>0.39549482283834686</v>
      </c>
      <c r="N517" s="15">
        <f t="shared" si="252"/>
        <v>1.9705532729995332</v>
      </c>
      <c r="O517" s="15">
        <f t="shared" si="253"/>
        <v>2.4816855548087013</v>
      </c>
      <c r="P517" s="15">
        <f t="shared" si="269"/>
        <v>1.9705532729995332</v>
      </c>
      <c r="Q517" s="15">
        <f t="shared" si="270"/>
        <v>0.496</v>
      </c>
      <c r="S517" s="28">
        <f t="shared" si="271"/>
        <v>0.496</v>
      </c>
      <c r="T517" s="19">
        <f t="shared" si="254"/>
        <v>2.4816855548087013</v>
      </c>
      <c r="U517" s="19">
        <f t="shared" si="255"/>
        <v>3.5096333691558641</v>
      </c>
      <c r="V517" s="19">
        <f t="shared" si="256"/>
        <v>4.9633711096174027</v>
      </c>
      <c r="W517" s="19">
        <f t="shared" si="257"/>
        <v>6.078863311317094</v>
      </c>
      <c r="X517" s="19">
        <f t="shared" si="258"/>
        <v>7.0192667383117282</v>
      </c>
      <c r="Y517" s="19">
        <f t="shared" si="259"/>
        <v>7.8477787895341242</v>
      </c>
      <c r="Z517" s="19">
        <f t="shared" si="260"/>
        <v>8.5968109386768568</v>
      </c>
      <c r="AA517" s="19">
        <f t="shared" si="261"/>
        <v>9.2856170878001638</v>
      </c>
      <c r="AB517" s="19">
        <f t="shared" si="262"/>
        <v>9.9267422192348054</v>
      </c>
      <c r="AC517" s="19">
        <f t="shared" si="263"/>
        <v>10.528900107467591</v>
      </c>
      <c r="AD517" s="19">
        <f t="shared" si="264"/>
        <v>11.098435198663072</v>
      </c>
      <c r="AE517" s="19">
        <f t="shared" si="278"/>
        <v>1.9705532729995332</v>
      </c>
      <c r="AF517" s="19">
        <f t="shared" si="278"/>
        <v>2.7867831640546319</v>
      </c>
      <c r="AG517" s="19">
        <f t="shared" si="278"/>
        <v>3.9411065459990664</v>
      </c>
      <c r="AH517" s="19">
        <f t="shared" si="278"/>
        <v>4.826850029820176</v>
      </c>
      <c r="AI517" s="19">
        <f t="shared" si="278"/>
        <v>5.5735663281092638</v>
      </c>
      <c r="AJ517" s="19">
        <f t="shared" si="278"/>
        <v>6.2314365933781044</v>
      </c>
      <c r="AK517" s="19">
        <f t="shared" si="278"/>
        <v>6.8261967757126714</v>
      </c>
      <c r="AL517" s="19">
        <f t="shared" si="278"/>
        <v>7.3731352099502709</v>
      </c>
      <c r="AM517" s="19">
        <f t="shared" si="278"/>
        <v>7.8822130919981328</v>
      </c>
      <c r="AN517" s="19">
        <f t="shared" si="278"/>
        <v>8.3603494921638948</v>
      </c>
      <c r="AO517" s="19">
        <f t="shared" si="278"/>
        <v>8.8125821434233149</v>
      </c>
      <c r="AP517" s="43">
        <f t="shared" si="265"/>
        <v>0.496</v>
      </c>
    </row>
    <row r="518" spans="1:42" x14ac:dyDescent="0.25">
      <c r="A518" s="15">
        <v>0.497</v>
      </c>
      <c r="B518" s="6">
        <f t="shared" si="272"/>
        <v>3.1295925815886267</v>
      </c>
      <c r="C518" s="6">
        <f t="shared" si="246"/>
        <v>0.38969909969882133</v>
      </c>
      <c r="D518" s="6">
        <f t="shared" si="266"/>
        <v>1.5647962907943134</v>
      </c>
      <c r="E518" s="6">
        <f t="shared" si="247"/>
        <v>0.99998199983799707</v>
      </c>
      <c r="F518" s="6">
        <f t="shared" si="248"/>
        <v>0.38970611447201536</v>
      </c>
      <c r="G518" s="6">
        <f t="shared" si="249"/>
        <v>0.69185305723600765</v>
      </c>
      <c r="H518" s="6">
        <f t="shared" si="250"/>
        <v>0.49618030428423004</v>
      </c>
      <c r="I518" s="6">
        <f t="shared" si="251"/>
        <v>0.69671434541294353</v>
      </c>
      <c r="J518" s="6">
        <f t="shared" si="267"/>
        <v>0.9699605598345753</v>
      </c>
      <c r="K518" s="9"/>
      <c r="L518" s="15">
        <f t="shared" si="268"/>
        <v>0.497</v>
      </c>
      <c r="M518" s="6">
        <f t="shared" si="274"/>
        <v>0.3958351860585877</v>
      </c>
      <c r="N518" s="15">
        <f t="shared" si="252"/>
        <v>1.9722491330182328</v>
      </c>
      <c r="O518" s="15">
        <f t="shared" si="253"/>
        <v>2.4902112253215156</v>
      </c>
      <c r="P518" s="15">
        <f t="shared" si="269"/>
        <v>1.9722491330182328</v>
      </c>
      <c r="Q518" s="15">
        <f t="shared" si="270"/>
        <v>0.497</v>
      </c>
      <c r="S518" s="28">
        <f t="shared" si="271"/>
        <v>0.497</v>
      </c>
      <c r="T518" s="19">
        <f t="shared" si="254"/>
        <v>2.4902112253215156</v>
      </c>
      <c r="U518" s="19">
        <f t="shared" si="255"/>
        <v>3.5216904880234106</v>
      </c>
      <c r="V518" s="19">
        <f t="shared" si="256"/>
        <v>4.9804224506430312</v>
      </c>
      <c r="W518" s="19">
        <f t="shared" si="257"/>
        <v>6.0997468537885826</v>
      </c>
      <c r="X518" s="19">
        <f t="shared" si="258"/>
        <v>7.0433809760468211</v>
      </c>
      <c r="Y518" s="19">
        <f t="shared" si="259"/>
        <v>7.8747393269347556</v>
      </c>
      <c r="Z518" s="19">
        <f t="shared" si="260"/>
        <v>8.6263447276704301</v>
      </c>
      <c r="AA518" s="19">
        <f t="shared" si="261"/>
        <v>9.3175172258516366</v>
      </c>
      <c r="AB518" s="19">
        <f t="shared" si="262"/>
        <v>9.9608449012860625</v>
      </c>
      <c r="AC518" s="19">
        <f t="shared" si="263"/>
        <v>10.565071464070231</v>
      </c>
      <c r="AD518" s="19">
        <f t="shared" si="264"/>
        <v>11.136563156303909</v>
      </c>
      <c r="AE518" s="19">
        <f t="shared" si="278"/>
        <v>1.9722491330182328</v>
      </c>
      <c r="AF518" s="19">
        <f t="shared" si="278"/>
        <v>2.7891814722929631</v>
      </c>
      <c r="AG518" s="19">
        <f t="shared" si="278"/>
        <v>3.9444982660364656</v>
      </c>
      <c r="AH518" s="19">
        <f t="shared" si="278"/>
        <v>4.8310040215411778</v>
      </c>
      <c r="AI518" s="19">
        <f t="shared" si="278"/>
        <v>5.5783629445859262</v>
      </c>
      <c r="AJ518" s="19">
        <f t="shared" si="278"/>
        <v>6.2367993736300118</v>
      </c>
      <c r="AK518" s="19">
        <f t="shared" si="278"/>
        <v>6.8320714071424966</v>
      </c>
      <c r="AL518" s="19">
        <f t="shared" si="278"/>
        <v>7.3794805371161729</v>
      </c>
      <c r="AM518" s="19">
        <f t="shared" si="278"/>
        <v>7.8889965320729312</v>
      </c>
      <c r="AN518" s="19">
        <f t="shared" si="278"/>
        <v>8.3675444168788893</v>
      </c>
      <c r="AO518" s="19">
        <f t="shared" si="278"/>
        <v>8.8201662599875874</v>
      </c>
      <c r="AP518" s="43">
        <f t="shared" si="265"/>
        <v>0.497</v>
      </c>
    </row>
    <row r="519" spans="1:42" x14ac:dyDescent="0.25">
      <c r="A519" s="15">
        <v>0.498</v>
      </c>
      <c r="B519" s="6">
        <f t="shared" si="272"/>
        <v>3.1335926322563061</v>
      </c>
      <c r="C519" s="6">
        <f t="shared" si="246"/>
        <v>0.39069908703207029</v>
      </c>
      <c r="D519" s="6">
        <f t="shared" si="266"/>
        <v>1.5667963161281531</v>
      </c>
      <c r="E519" s="6">
        <f t="shared" si="247"/>
        <v>0.9999919999679997</v>
      </c>
      <c r="F519" s="6">
        <f t="shared" si="248"/>
        <v>0.39070221266227417</v>
      </c>
      <c r="G519" s="6">
        <f t="shared" si="249"/>
        <v>0.69335110633113706</v>
      </c>
      <c r="H519" s="6">
        <f t="shared" si="250"/>
        <v>0.49745352770115692</v>
      </c>
      <c r="I519" s="6">
        <f t="shared" si="251"/>
        <v>0.69828338727840089</v>
      </c>
      <c r="J519" s="6">
        <f t="shared" si="267"/>
        <v>0.97369153605684866</v>
      </c>
      <c r="K519" s="9"/>
      <c r="L519" s="15">
        <f t="shared" si="268"/>
        <v>0.498</v>
      </c>
      <c r="M519" s="6">
        <f t="shared" si="274"/>
        <v>0.39617454676483305</v>
      </c>
      <c r="N519" s="15">
        <f t="shared" si="252"/>
        <v>1.9739399980101433</v>
      </c>
      <c r="O519" s="15">
        <f t="shared" si="253"/>
        <v>2.4987416384548249</v>
      </c>
      <c r="P519" s="15">
        <f t="shared" si="269"/>
        <v>1.9739399980101433</v>
      </c>
      <c r="Q519" s="15">
        <f t="shared" si="270"/>
        <v>0.498</v>
      </c>
      <c r="S519" s="28">
        <f t="shared" si="271"/>
        <v>0.498</v>
      </c>
      <c r="T519" s="19">
        <f t="shared" si="254"/>
        <v>2.4987416384548249</v>
      </c>
      <c r="U519" s="19">
        <f t="shared" si="255"/>
        <v>3.5337543139691832</v>
      </c>
      <c r="V519" s="19">
        <f t="shared" si="256"/>
        <v>4.9974832769096498</v>
      </c>
      <c r="W519" s="19">
        <f t="shared" si="257"/>
        <v>6.1206420132603263</v>
      </c>
      <c r="X519" s="19">
        <f t="shared" si="258"/>
        <v>7.0675086279383663</v>
      </c>
      <c r="Y519" s="19">
        <f t="shared" si="259"/>
        <v>7.9017148618182276</v>
      </c>
      <c r="Z519" s="19">
        <f t="shared" si="260"/>
        <v>8.6558949455833183</v>
      </c>
      <c r="AA519" s="19">
        <f t="shared" si="261"/>
        <v>9.3494351091641175</v>
      </c>
      <c r="AB519" s="19">
        <f t="shared" si="262"/>
        <v>9.9949665538192995</v>
      </c>
      <c r="AC519" s="19">
        <f t="shared" si="263"/>
        <v>10.601262941907546</v>
      </c>
      <c r="AD519" s="19">
        <f t="shared" si="264"/>
        <v>11.174712323588384</v>
      </c>
      <c r="AE519" s="19">
        <f t="shared" si="278"/>
        <v>1.9739399980101433</v>
      </c>
      <c r="AF519" s="19">
        <f t="shared" si="278"/>
        <v>2.7915727164966655</v>
      </c>
      <c r="AG519" s="19">
        <f t="shared" si="278"/>
        <v>3.9478799960202866</v>
      </c>
      <c r="AH519" s="19">
        <f t="shared" si="278"/>
        <v>4.8351457779952929</v>
      </c>
      <c r="AI519" s="19">
        <f t="shared" si="278"/>
        <v>5.583145432993331</v>
      </c>
      <c r="AJ519" s="19">
        <f t="shared" si="278"/>
        <v>6.2421463582202916</v>
      </c>
      <c r="AK519" s="19">
        <f t="shared" si="278"/>
        <v>6.8379287352919542</v>
      </c>
      <c r="AL519" s="19">
        <f t="shared" si="278"/>
        <v>7.3858071746031921</v>
      </c>
      <c r="AM519" s="19">
        <f t="shared" si="278"/>
        <v>7.8957599920405732</v>
      </c>
      <c r="AN519" s="19">
        <f t="shared" si="278"/>
        <v>8.3747181494899934</v>
      </c>
      <c r="AO519" s="19">
        <f t="shared" si="278"/>
        <v>8.8277280381129604</v>
      </c>
      <c r="AP519" s="43">
        <f t="shared" si="265"/>
        <v>0.498</v>
      </c>
    </row>
    <row r="520" spans="1:42" x14ac:dyDescent="0.25">
      <c r="A520" s="15">
        <v>0.499</v>
      </c>
      <c r="B520" s="6">
        <f t="shared" si="272"/>
        <v>3.1375926509231218</v>
      </c>
      <c r="C520" s="6">
        <f t="shared" si="246"/>
        <v>0.39169908236539125</v>
      </c>
      <c r="D520" s="6">
        <f t="shared" si="266"/>
        <v>1.5687963254615609</v>
      </c>
      <c r="E520" s="6">
        <f t="shared" si="247"/>
        <v>0.99999799999799999</v>
      </c>
      <c r="F520" s="6">
        <f t="shared" si="248"/>
        <v>0.39169986576590621</v>
      </c>
      <c r="G520" s="6">
        <f t="shared" si="249"/>
        <v>0.69484993288295316</v>
      </c>
      <c r="H520" s="6">
        <f t="shared" si="250"/>
        <v>0.49872676130409177</v>
      </c>
      <c r="I520" s="6">
        <f t="shared" si="251"/>
        <v>0.69985374501425446</v>
      </c>
      <c r="J520" s="6">
        <f t="shared" si="267"/>
        <v>0.97742924377359686</v>
      </c>
      <c r="K520" s="9"/>
      <c r="L520" s="15">
        <f t="shared" si="268"/>
        <v>0.499</v>
      </c>
      <c r="M520" s="6">
        <f t="shared" si="274"/>
        <v>0.39651290554848917</v>
      </c>
      <c r="N520" s="15">
        <f t="shared" si="252"/>
        <v>1.975625870921947</v>
      </c>
      <c r="O520" s="15">
        <f t="shared" si="253"/>
        <v>2.5072767239893494</v>
      </c>
      <c r="P520" s="15">
        <f t="shared" si="269"/>
        <v>1.975625870921947</v>
      </c>
      <c r="Q520" s="15">
        <f t="shared" si="270"/>
        <v>0.499</v>
      </c>
      <c r="S520" s="28">
        <f t="shared" si="271"/>
        <v>0.499</v>
      </c>
      <c r="T520" s="19">
        <f t="shared" si="254"/>
        <v>2.5072767239893494</v>
      </c>
      <c r="U520" s="19">
        <f t="shared" si="255"/>
        <v>3.5458247476881217</v>
      </c>
      <c r="V520" s="19">
        <f t="shared" si="256"/>
        <v>5.0145534479786988</v>
      </c>
      <c r="W520" s="19">
        <f t="shared" si="257"/>
        <v>6.1415486177309209</v>
      </c>
      <c r="X520" s="19">
        <f t="shared" si="258"/>
        <v>7.0916494953762435</v>
      </c>
      <c r="Y520" s="19">
        <f t="shared" si="259"/>
        <v>7.9287051721316804</v>
      </c>
      <c r="Z520" s="19">
        <f t="shared" si="260"/>
        <v>8.6854613491688042</v>
      </c>
      <c r="AA520" s="19">
        <f t="shared" si="261"/>
        <v>9.381370475001118</v>
      </c>
      <c r="AB520" s="19">
        <f t="shared" si="262"/>
        <v>10.029106895957398</v>
      </c>
      <c r="AC520" s="19">
        <f t="shared" si="263"/>
        <v>10.637474243064363</v>
      </c>
      <c r="AD520" s="19">
        <f t="shared" si="264"/>
        <v>11.212882386486326</v>
      </c>
      <c r="AE520" s="19">
        <f t="shared" si="278"/>
        <v>1.975625870921947</v>
      </c>
      <c r="AF520" s="19">
        <f t="shared" si="278"/>
        <v>2.7939569008329754</v>
      </c>
      <c r="AG520" s="19">
        <f t="shared" si="278"/>
        <v>3.9512517418438939</v>
      </c>
      <c r="AH520" s="19">
        <f t="shared" si="278"/>
        <v>4.8392753064003919</v>
      </c>
      <c r="AI520" s="19">
        <f t="shared" si="278"/>
        <v>5.5879138016659509</v>
      </c>
      <c r="AJ520" s="19">
        <f t="shared" si="278"/>
        <v>6.247477556467171</v>
      </c>
      <c r="AK520" s="19">
        <f t="shared" si="278"/>
        <v>6.8437687703686496</v>
      </c>
      <c r="AL520" s="19">
        <f t="shared" si="278"/>
        <v>7.3921151334368034</v>
      </c>
      <c r="AM520" s="19">
        <f t="shared" si="278"/>
        <v>7.9025034836877879</v>
      </c>
      <c r="AN520" s="19">
        <f t="shared" si="278"/>
        <v>8.3818707024989241</v>
      </c>
      <c r="AO520" s="19">
        <f t="shared" si="278"/>
        <v>8.8352674909773974</v>
      </c>
      <c r="AP520" s="43">
        <f t="shared" si="265"/>
        <v>0.499</v>
      </c>
    </row>
    <row r="521" spans="1:42" x14ac:dyDescent="0.25">
      <c r="A521" s="15">
        <v>0.5</v>
      </c>
      <c r="B521" s="6">
        <f t="shared" si="272"/>
        <v>3.1415926535897931</v>
      </c>
      <c r="C521" s="6">
        <f t="shared" si="246"/>
        <v>0.39269908169872414</v>
      </c>
      <c r="D521" s="6">
        <f t="shared" si="266"/>
        <v>1.5707963267948966</v>
      </c>
      <c r="E521" s="6">
        <f t="shared" si="247"/>
        <v>1</v>
      </c>
      <c r="F521" s="6">
        <f t="shared" si="248"/>
        <v>0.39269908169872414</v>
      </c>
      <c r="G521" s="6">
        <f t="shared" si="249"/>
        <v>0.69634954084936207</v>
      </c>
      <c r="H521" s="6">
        <f t="shared" si="250"/>
        <v>0.5</v>
      </c>
      <c r="I521" s="6">
        <f t="shared" si="251"/>
        <v>0.70142542561261112</v>
      </c>
      <c r="J521" s="6">
        <f t="shared" si="267"/>
        <v>0.98117368431100016</v>
      </c>
      <c r="K521" s="9"/>
      <c r="L521" s="15">
        <f t="shared" si="268"/>
        <v>0.5</v>
      </c>
      <c r="M521" s="6">
        <f t="shared" si="274"/>
        <v>0.3968502629920499</v>
      </c>
      <c r="N521" s="15">
        <f t="shared" si="252"/>
        <v>1.9773067546559193</v>
      </c>
      <c r="O521" s="15">
        <f t="shared" si="253"/>
        <v>2.5158164115998072</v>
      </c>
      <c r="P521" s="15">
        <f t="shared" si="269"/>
        <v>1.9773067546559193</v>
      </c>
      <c r="Q521" s="15">
        <f t="shared" si="270"/>
        <v>0.5</v>
      </c>
      <c r="S521" s="28">
        <f t="shared" si="271"/>
        <v>0.5</v>
      </c>
      <c r="T521" s="19">
        <f t="shared" si="254"/>
        <v>2.5158164115998072</v>
      </c>
      <c r="U521" s="19">
        <f t="shared" si="255"/>
        <v>3.5579016897252607</v>
      </c>
      <c r="V521" s="19">
        <f t="shared" si="256"/>
        <v>5.0316328231996144</v>
      </c>
      <c r="W521" s="19">
        <f t="shared" si="257"/>
        <v>6.1624664949393111</v>
      </c>
      <c r="X521" s="19">
        <f t="shared" si="258"/>
        <v>7.1158033794505213</v>
      </c>
      <c r="Y521" s="19">
        <f t="shared" si="259"/>
        <v>7.9557100354870478</v>
      </c>
      <c r="Z521" s="19">
        <f t="shared" si="260"/>
        <v>8.7150436948129641</v>
      </c>
      <c r="AA521" s="19">
        <f t="shared" si="261"/>
        <v>9.4133230602295299</v>
      </c>
      <c r="AB521" s="19">
        <f t="shared" si="262"/>
        <v>10.063265646399229</v>
      </c>
      <c r="AC521" s="19">
        <f t="shared" si="263"/>
        <v>10.67370506917578</v>
      </c>
      <c r="AD521" s="19">
        <f t="shared" si="264"/>
        <v>11.251073030493519</v>
      </c>
      <c r="AE521" s="19">
        <f t="shared" si="278"/>
        <v>1.9773067546559193</v>
      </c>
      <c r="AF521" s="19">
        <f t="shared" si="278"/>
        <v>2.7963340294063315</v>
      </c>
      <c r="AG521" s="19">
        <f t="shared" si="278"/>
        <v>3.9546135093118386</v>
      </c>
      <c r="AH521" s="19">
        <f t="shared" si="278"/>
        <v>4.8433926138655696</v>
      </c>
      <c r="AI521" s="19">
        <f t="shared" si="278"/>
        <v>5.5926680588126629</v>
      </c>
      <c r="AJ521" s="19">
        <f t="shared" si="278"/>
        <v>6.2527929775484532</v>
      </c>
      <c r="AK521" s="19">
        <f t="shared" si="278"/>
        <v>6.8495915224263628</v>
      </c>
      <c r="AL521" s="19">
        <f t="shared" si="278"/>
        <v>7.3984044244763298</v>
      </c>
      <c r="AM521" s="19">
        <f t="shared" si="278"/>
        <v>7.9092270186236773</v>
      </c>
      <c r="AN521" s="19">
        <f t="shared" si="278"/>
        <v>8.3890020882189926</v>
      </c>
      <c r="AO521" s="19">
        <f t="shared" si="278"/>
        <v>8.8427846315602689</v>
      </c>
      <c r="AP521" s="43">
        <f t="shared" si="265"/>
        <v>0.5</v>
      </c>
    </row>
    <row r="522" spans="1:42" x14ac:dyDescent="0.25">
      <c r="A522" s="15">
        <v>0.501</v>
      </c>
      <c r="B522" s="6">
        <f t="shared" si="272"/>
        <v>3.1455926562564644</v>
      </c>
      <c r="C522" s="6">
        <f t="shared" si="246"/>
        <v>0.39369908103205703</v>
      </c>
      <c r="D522" s="6">
        <f t="shared" si="266"/>
        <v>1.5727963281282322</v>
      </c>
      <c r="E522" s="6">
        <f t="shared" si="247"/>
        <v>0.99999799999799999</v>
      </c>
      <c r="F522" s="6">
        <f t="shared" si="248"/>
        <v>0.39369986843258131</v>
      </c>
      <c r="G522" s="6">
        <f t="shared" si="249"/>
        <v>0.69784993421629071</v>
      </c>
      <c r="H522" s="6">
        <f t="shared" si="250"/>
        <v>0.50127323869590823</v>
      </c>
      <c r="I522" s="6">
        <f t="shared" si="251"/>
        <v>0.70299843610640822</v>
      </c>
      <c r="J522" s="6">
        <f t="shared" si="267"/>
        <v>0.98492485905761584</v>
      </c>
      <c r="K522" s="9"/>
      <c r="L522" s="15">
        <f t="shared" si="268"/>
        <v>0.501</v>
      </c>
      <c r="M522" s="6">
        <f t="shared" si="274"/>
        <v>0.39718661966911606</v>
      </c>
      <c r="N522" s="15">
        <f t="shared" si="252"/>
        <v>1.9789826520700275</v>
      </c>
      <c r="O522" s="15">
        <f t="shared" si="253"/>
        <v>2.5243606308546638</v>
      </c>
      <c r="P522" s="15">
        <f t="shared" si="269"/>
        <v>1.9789826520700275</v>
      </c>
      <c r="Q522" s="15">
        <f t="shared" si="270"/>
        <v>0.501</v>
      </c>
      <c r="S522" s="28">
        <f t="shared" si="271"/>
        <v>0.501</v>
      </c>
      <c r="T522" s="19">
        <f t="shared" si="254"/>
        <v>2.5243606308546638</v>
      </c>
      <c r="U522" s="19">
        <f t="shared" si="255"/>
        <v>3.5699850404753675</v>
      </c>
      <c r="V522" s="19">
        <f t="shared" si="256"/>
        <v>5.0487212617093276</v>
      </c>
      <c r="W522" s="19">
        <f t="shared" si="257"/>
        <v>6.1833954723641709</v>
      </c>
      <c r="X522" s="19">
        <f t="shared" si="258"/>
        <v>7.1399700809507349</v>
      </c>
      <c r="Y522" s="19">
        <f t="shared" si="259"/>
        <v>7.9827292291602587</v>
      </c>
      <c r="Z522" s="19">
        <f t="shared" si="260"/>
        <v>8.7446417385338027</v>
      </c>
      <c r="AA522" s="19">
        <f t="shared" si="261"/>
        <v>9.4452926013186786</v>
      </c>
      <c r="AB522" s="19">
        <f t="shared" si="262"/>
        <v>10.097442523418655</v>
      </c>
      <c r="AC522" s="19">
        <f t="shared" si="263"/>
        <v>10.709955121426102</v>
      </c>
      <c r="AD522" s="19">
        <f t="shared" si="264"/>
        <v>11.289283940630561</v>
      </c>
      <c r="AE522" s="19">
        <f t="shared" ref="AE522:AO531" si="279">$M522*AE$21^0.5/RMannings_n*(Diameter/1000)^(2/3)</f>
        <v>1.9789826520700275</v>
      </c>
      <c r="AF522" s="19">
        <f t="shared" si="279"/>
        <v>2.7987041062585094</v>
      </c>
      <c r="AG522" s="19">
        <f t="shared" si="279"/>
        <v>3.9579653041400551</v>
      </c>
      <c r="AH522" s="19">
        <f t="shared" si="279"/>
        <v>4.8474977073913834</v>
      </c>
      <c r="AI522" s="19">
        <f t="shared" si="279"/>
        <v>5.5974082125170188</v>
      </c>
      <c r="AJ522" s="19">
        <f t="shared" si="279"/>
        <v>6.258092630501821</v>
      </c>
      <c r="AK522" s="19">
        <f t="shared" si="279"/>
        <v>6.8553970013653807</v>
      </c>
      <c r="AL522" s="19">
        <f t="shared" si="279"/>
        <v>7.4046750584153038</v>
      </c>
      <c r="AM522" s="19">
        <f t="shared" si="279"/>
        <v>7.9159306082801102</v>
      </c>
      <c r="AN522" s="19">
        <f t="shared" si="279"/>
        <v>8.3961123187755273</v>
      </c>
      <c r="AO522" s="19">
        <f t="shared" si="279"/>
        <v>8.8502794726427929</v>
      </c>
      <c r="AP522" s="43">
        <f t="shared" si="265"/>
        <v>0.501</v>
      </c>
    </row>
    <row r="523" spans="1:42" x14ac:dyDescent="0.25">
      <c r="A523" s="15">
        <v>0.502</v>
      </c>
      <c r="B523" s="6">
        <f t="shared" si="272"/>
        <v>3.1495926749232801</v>
      </c>
      <c r="C523" s="6">
        <f t="shared" si="246"/>
        <v>0.39469907636537799</v>
      </c>
      <c r="D523" s="6">
        <f t="shared" si="266"/>
        <v>1.5747963374616401</v>
      </c>
      <c r="E523" s="6">
        <f t="shared" si="247"/>
        <v>0.9999919999679997</v>
      </c>
      <c r="F523" s="6">
        <f t="shared" si="248"/>
        <v>0.39470223399588056</v>
      </c>
      <c r="G523" s="6">
        <f t="shared" si="249"/>
        <v>0.69935111699794028</v>
      </c>
      <c r="H523" s="6">
        <f t="shared" si="250"/>
        <v>0.50254647229884308</v>
      </c>
      <c r="I523" s="6">
        <f t="shared" si="251"/>
        <v>0.70457278356973951</v>
      </c>
      <c r="J523" s="6">
        <f t="shared" si="267"/>
        <v>0.98868276946499289</v>
      </c>
      <c r="K523" s="9"/>
      <c r="L523" s="15">
        <f t="shared" si="268"/>
        <v>0.502</v>
      </c>
      <c r="M523" s="6">
        <f t="shared" si="274"/>
        <v>0.39752197614441531</v>
      </c>
      <c r="N523" s="15">
        <f t="shared" si="252"/>
        <v>1.9806535659780273</v>
      </c>
      <c r="O523" s="15">
        <f t="shared" si="253"/>
        <v>2.5329093112158758</v>
      </c>
      <c r="P523" s="15">
        <f t="shared" si="269"/>
        <v>1.9806535659780273</v>
      </c>
      <c r="Q523" s="15">
        <f t="shared" si="270"/>
        <v>0.502</v>
      </c>
      <c r="S523" s="28">
        <f t="shared" si="271"/>
        <v>0.502</v>
      </c>
      <c r="T523" s="19">
        <f t="shared" si="254"/>
        <v>2.5329093112158758</v>
      </c>
      <c r="U523" s="19">
        <f t="shared" si="255"/>
        <v>3.582074700182587</v>
      </c>
      <c r="V523" s="19">
        <f t="shared" si="256"/>
        <v>5.0658186224317516</v>
      </c>
      <c r="W523" s="19">
        <f t="shared" si="257"/>
        <v>6.204335377223293</v>
      </c>
      <c r="X523" s="19">
        <f t="shared" si="258"/>
        <v>7.164149400365174</v>
      </c>
      <c r="Y523" s="19">
        <f t="shared" si="259"/>
        <v>8.0097625300904411</v>
      </c>
      <c r="Z523" s="19">
        <f t="shared" si="260"/>
        <v>8.7742552359803749</v>
      </c>
      <c r="AA523" s="19">
        <f t="shared" si="261"/>
        <v>9.4772788343393781</v>
      </c>
      <c r="AB523" s="19">
        <f t="shared" si="262"/>
        <v>10.131637244863503</v>
      </c>
      <c r="AC523" s="19">
        <f t="shared" si="263"/>
        <v>10.746224100547758</v>
      </c>
      <c r="AD523" s="19">
        <f t="shared" si="264"/>
        <v>11.327514801441739</v>
      </c>
      <c r="AE523" s="19">
        <f t="shared" si="279"/>
        <v>1.9806535659780273</v>
      </c>
      <c r="AF523" s="19">
        <f t="shared" si="279"/>
        <v>2.8010671353687604</v>
      </c>
      <c r="AG523" s="19">
        <f t="shared" si="279"/>
        <v>3.9613071319560547</v>
      </c>
      <c r="AH523" s="19">
        <f t="shared" si="279"/>
        <v>4.8515905938701032</v>
      </c>
      <c r="AI523" s="19">
        <f t="shared" si="279"/>
        <v>5.6021342707375208</v>
      </c>
      <c r="AJ523" s="19">
        <f t="shared" si="279"/>
        <v>6.2633765242251531</v>
      </c>
      <c r="AK523" s="19">
        <f t="shared" si="279"/>
        <v>6.8611852169328396</v>
      </c>
      <c r="AL523" s="19">
        <f t="shared" si="279"/>
        <v>7.4109270457818353</v>
      </c>
      <c r="AM523" s="19">
        <f t="shared" si="279"/>
        <v>7.9226142639121093</v>
      </c>
      <c r="AN523" s="19">
        <f t="shared" si="279"/>
        <v>8.4032014061062803</v>
      </c>
      <c r="AO523" s="19">
        <f t="shared" si="279"/>
        <v>8.857752026808468</v>
      </c>
      <c r="AP523" s="43">
        <f t="shared" si="265"/>
        <v>0.502</v>
      </c>
    </row>
    <row r="524" spans="1:42" x14ac:dyDescent="0.25">
      <c r="A524" s="15">
        <v>0.503</v>
      </c>
      <c r="B524" s="6">
        <f t="shared" si="272"/>
        <v>3.1535927255909595</v>
      </c>
      <c r="C524" s="6">
        <f t="shared" si="246"/>
        <v>0.39569906369862695</v>
      </c>
      <c r="D524" s="6">
        <f t="shared" si="266"/>
        <v>1.5767963627954797</v>
      </c>
      <c r="E524" s="6">
        <f t="shared" si="247"/>
        <v>0.99998199983799707</v>
      </c>
      <c r="F524" s="6">
        <f t="shared" si="248"/>
        <v>0.39570618647408906</v>
      </c>
      <c r="G524" s="6">
        <f t="shared" si="249"/>
        <v>0.70085309323704448</v>
      </c>
      <c r="H524" s="6">
        <f t="shared" si="250"/>
        <v>0.5038196957157699</v>
      </c>
      <c r="I524" s="6">
        <f t="shared" si="251"/>
        <v>0.70614847511818579</v>
      </c>
      <c r="J524" s="6">
        <f t="shared" si="267"/>
        <v>0.99244741704829331</v>
      </c>
      <c r="K524" s="9"/>
      <c r="L524" s="15">
        <f t="shared" si="268"/>
        <v>0.503</v>
      </c>
      <c r="M524" s="6">
        <f t="shared" si="274"/>
        <v>0.39785633297382111</v>
      </c>
      <c r="N524" s="15">
        <f t="shared" si="252"/>
        <v>1.9823194991495587</v>
      </c>
      <c r="O524" s="15">
        <f t="shared" si="253"/>
        <v>2.5414623820386377</v>
      </c>
      <c r="P524" s="15">
        <f t="shared" si="269"/>
        <v>1.9823194991495587</v>
      </c>
      <c r="Q524" s="15">
        <f t="shared" si="270"/>
        <v>0.503</v>
      </c>
      <c r="S524" s="28">
        <f t="shared" si="271"/>
        <v>0.503</v>
      </c>
      <c r="T524" s="19">
        <f t="shared" si="254"/>
        <v>2.5414623820386377</v>
      </c>
      <c r="U524" s="19">
        <f t="shared" si="255"/>
        <v>3.5941705689400738</v>
      </c>
      <c r="V524" s="19">
        <f t="shared" si="256"/>
        <v>5.0829247640772754</v>
      </c>
      <c r="W524" s="19">
        <f t="shared" si="257"/>
        <v>6.225286036472947</v>
      </c>
      <c r="X524" s="19">
        <f t="shared" si="258"/>
        <v>7.1883411378801476</v>
      </c>
      <c r="Y524" s="19">
        <f t="shared" si="259"/>
        <v>8.036809714879098</v>
      </c>
      <c r="Z524" s="19">
        <f t="shared" si="260"/>
        <v>8.8038839424318898</v>
      </c>
      <c r="AA524" s="19">
        <f t="shared" si="261"/>
        <v>9.5092814949629663</v>
      </c>
      <c r="AB524" s="19">
        <f t="shared" si="262"/>
        <v>10.165849528154551</v>
      </c>
      <c r="AC524" s="19">
        <f t="shared" si="263"/>
        <v>10.782511706820221</v>
      </c>
      <c r="AD524" s="19">
        <f t="shared" si="264"/>
        <v>11.365765296993867</v>
      </c>
      <c r="AE524" s="19">
        <f t="shared" si="279"/>
        <v>1.9823194991495587</v>
      </c>
      <c r="AF524" s="19">
        <f t="shared" si="279"/>
        <v>2.8034231206539473</v>
      </c>
      <c r="AG524" s="19">
        <f t="shared" si="279"/>
        <v>3.9646389982991175</v>
      </c>
      <c r="AH524" s="19">
        <f t="shared" si="279"/>
        <v>4.8556712800859323</v>
      </c>
      <c r="AI524" s="19">
        <f t="shared" si="279"/>
        <v>5.6068462413078946</v>
      </c>
      <c r="AJ524" s="19">
        <f t="shared" si="279"/>
        <v>6.2686446674768206</v>
      </c>
      <c r="AK524" s="19">
        <f t="shared" si="279"/>
        <v>6.8669561787230515</v>
      </c>
      <c r="AL524" s="19">
        <f t="shared" si="279"/>
        <v>7.4171603969389679</v>
      </c>
      <c r="AM524" s="19">
        <f t="shared" si="279"/>
        <v>7.929277996598235</v>
      </c>
      <c r="AN524" s="19">
        <f t="shared" si="279"/>
        <v>8.4102693619618414</v>
      </c>
      <c r="AO524" s="19">
        <f t="shared" si="279"/>
        <v>8.8652023064434999</v>
      </c>
      <c r="AP524" s="43">
        <f t="shared" si="265"/>
        <v>0.503</v>
      </c>
    </row>
    <row r="525" spans="1:42" x14ac:dyDescent="0.25">
      <c r="A525" s="15">
        <v>0.504</v>
      </c>
      <c r="B525" s="6">
        <f t="shared" si="272"/>
        <v>3.1575928242613753</v>
      </c>
      <c r="C525" s="6">
        <f t="shared" si="246"/>
        <v>0.39669903903164788</v>
      </c>
      <c r="D525" s="6">
        <f t="shared" si="266"/>
        <v>1.5787964121306877</v>
      </c>
      <c r="E525" s="6">
        <f t="shared" si="247"/>
        <v>0.99996799948798365</v>
      </c>
      <c r="F525" s="6">
        <f t="shared" si="248"/>
        <v>0.39671173401025911</v>
      </c>
      <c r="G525" s="6">
        <f t="shared" si="249"/>
        <v>0.70235586700512953</v>
      </c>
      <c r="H525" s="6">
        <f t="shared" si="250"/>
        <v>0.50509290385353189</v>
      </c>
      <c r="I525" s="6">
        <f t="shared" si="251"/>
        <v>0.70772551790914906</v>
      </c>
      <c r="J525" s="6">
        <f t="shared" si="267"/>
        <v>0.99621880338692159</v>
      </c>
      <c r="K525" s="9"/>
      <c r="L525" s="15">
        <f t="shared" si="268"/>
        <v>0.504</v>
      </c>
      <c r="M525" s="6">
        <f t="shared" si="274"/>
        <v>0.39818969070437094</v>
      </c>
      <c r="N525" s="15">
        <f t="shared" si="252"/>
        <v>1.9839804543102364</v>
      </c>
      <c r="O525" s="15">
        <f t="shared" si="253"/>
        <v>2.5500197725711153</v>
      </c>
      <c r="P525" s="15">
        <f t="shared" si="269"/>
        <v>1.9839804543102364</v>
      </c>
      <c r="Q525" s="15">
        <f t="shared" si="270"/>
        <v>0.504</v>
      </c>
      <c r="S525" s="28">
        <f t="shared" si="271"/>
        <v>0.504</v>
      </c>
      <c r="T525" s="19">
        <f t="shared" si="254"/>
        <v>2.5500197725711153</v>
      </c>
      <c r="U525" s="19">
        <f t="shared" si="255"/>
        <v>3.606272546689627</v>
      </c>
      <c r="V525" s="19">
        <f t="shared" si="256"/>
        <v>5.1000395451422307</v>
      </c>
      <c r="W525" s="19">
        <f t="shared" si="257"/>
        <v>6.2462472768072406</v>
      </c>
      <c r="X525" s="19">
        <f t="shared" si="258"/>
        <v>7.2125450933792541</v>
      </c>
      <c r="Y525" s="19">
        <f t="shared" si="259"/>
        <v>8.0638705597892901</v>
      </c>
      <c r="Z525" s="19">
        <f t="shared" si="260"/>
        <v>8.8335276127968108</v>
      </c>
      <c r="AA525" s="19">
        <f t="shared" si="261"/>
        <v>9.5413003184603209</v>
      </c>
      <c r="AB525" s="19">
        <f t="shared" si="262"/>
        <v>10.200079090284461</v>
      </c>
      <c r="AC525" s="19">
        <f t="shared" si="263"/>
        <v>10.818817640068881</v>
      </c>
      <c r="AD525" s="19">
        <f t="shared" si="264"/>
        <v>11.404035110875135</v>
      </c>
      <c r="AE525" s="19">
        <f t="shared" si="279"/>
        <v>1.9839804543102364</v>
      </c>
      <c r="AF525" s="19">
        <f t="shared" si="279"/>
        <v>2.8057720659686711</v>
      </c>
      <c r="AG525" s="19">
        <f t="shared" si="279"/>
        <v>3.9679609086204728</v>
      </c>
      <c r="AH525" s="19">
        <f t="shared" si="279"/>
        <v>4.8597397727152343</v>
      </c>
      <c r="AI525" s="19">
        <f t="shared" si="279"/>
        <v>5.6115441319373423</v>
      </c>
      <c r="AJ525" s="19">
        <f t="shared" si="279"/>
        <v>6.2738970688759732</v>
      </c>
      <c r="AK525" s="19">
        <f t="shared" si="279"/>
        <v>6.8727098961778266</v>
      </c>
      <c r="AL525" s="19">
        <f t="shared" si="279"/>
        <v>7.4233751220850168</v>
      </c>
      <c r="AM525" s="19">
        <f t="shared" si="279"/>
        <v>7.9359218172409456</v>
      </c>
      <c r="AN525" s="19">
        <f t="shared" si="279"/>
        <v>8.4173161979060129</v>
      </c>
      <c r="AO525" s="19">
        <f t="shared" si="279"/>
        <v>8.8726303237372086</v>
      </c>
      <c r="AP525" s="43">
        <f t="shared" si="265"/>
        <v>0.504</v>
      </c>
    </row>
    <row r="526" spans="1:42" x14ac:dyDescent="0.25">
      <c r="A526" s="15">
        <v>0.505</v>
      </c>
      <c r="B526" s="6">
        <f t="shared" si="272"/>
        <v>3.1615929869381274</v>
      </c>
      <c r="C526" s="6">
        <f t="shared" si="246"/>
        <v>0.3976989983641408</v>
      </c>
      <c r="D526" s="6">
        <f t="shared" si="266"/>
        <v>1.5807964934690637</v>
      </c>
      <c r="E526" s="6">
        <f t="shared" si="247"/>
        <v>0.99994999874993751</v>
      </c>
      <c r="F526" s="6">
        <f t="shared" si="248"/>
        <v>0.39771888480555456</v>
      </c>
      <c r="G526" s="6">
        <f t="shared" si="249"/>
        <v>0.70385944240277731</v>
      </c>
      <c r="H526" s="6">
        <f t="shared" si="250"/>
        <v>0.50636609161878887</v>
      </c>
      <c r="I526" s="6">
        <f t="shared" si="251"/>
        <v>0.70930391914219049</v>
      </c>
      <c r="J526" s="6">
        <f t="shared" si="267"/>
        <v>0.99999693012516044</v>
      </c>
      <c r="K526" s="9"/>
      <c r="L526" s="15">
        <f t="shared" si="268"/>
        <v>0.505</v>
      </c>
      <c r="M526" s="6">
        <f t="shared" si="274"/>
        <v>0.39852204987428486</v>
      </c>
      <c r="N526" s="15">
        <f t="shared" si="252"/>
        <v>1.9856364341417425</v>
      </c>
      <c r="O526" s="15">
        <f t="shared" si="253"/>
        <v>2.5585814119541896</v>
      </c>
      <c r="P526" s="15">
        <f t="shared" si="269"/>
        <v>1.9856364341417425</v>
      </c>
      <c r="Q526" s="15">
        <f t="shared" si="270"/>
        <v>0.505</v>
      </c>
      <c r="S526" s="28">
        <f t="shared" si="271"/>
        <v>0.505</v>
      </c>
      <c r="T526" s="19">
        <f t="shared" si="254"/>
        <v>2.5585814119541896</v>
      </c>
      <c r="U526" s="19">
        <f t="shared" si="255"/>
        <v>3.6183805332213175</v>
      </c>
      <c r="V526" s="19">
        <f t="shared" si="256"/>
        <v>5.1171628239083793</v>
      </c>
      <c r="W526" s="19">
        <f t="shared" si="257"/>
        <v>6.267218924657489</v>
      </c>
      <c r="X526" s="19">
        <f t="shared" si="258"/>
        <v>7.2367610664426349</v>
      </c>
      <c r="Y526" s="19">
        <f t="shared" si="259"/>
        <v>8.0909448407448021</v>
      </c>
      <c r="Z526" s="19">
        <f t="shared" si="260"/>
        <v>8.8631860016119433</v>
      </c>
      <c r="AA526" s="19">
        <f t="shared" si="261"/>
        <v>9.5733350397008934</v>
      </c>
      <c r="AB526" s="19">
        <f t="shared" si="262"/>
        <v>10.234325647816759</v>
      </c>
      <c r="AC526" s="19">
        <f t="shared" si="263"/>
        <v>10.85514159966395</v>
      </c>
      <c r="AD526" s="19">
        <f t="shared" si="264"/>
        <v>11.44232392619392</v>
      </c>
      <c r="AE526" s="19">
        <f t="shared" si="279"/>
        <v>1.9856364341417425</v>
      </c>
      <c r="AF526" s="19">
        <f t="shared" si="279"/>
        <v>2.8081139751054032</v>
      </c>
      <c r="AG526" s="19">
        <f t="shared" si="279"/>
        <v>3.971272868283485</v>
      </c>
      <c r="AH526" s="19">
        <f t="shared" si="279"/>
        <v>4.8637960783267644</v>
      </c>
      <c r="AI526" s="19">
        <f t="shared" si="279"/>
        <v>5.6162279502108063</v>
      </c>
      <c r="AJ526" s="19">
        <f t="shared" si="279"/>
        <v>6.2791337369028337</v>
      </c>
      <c r="AK526" s="19">
        <f t="shared" si="279"/>
        <v>6.8784463785867809</v>
      </c>
      <c r="AL526" s="19">
        <f t="shared" si="279"/>
        <v>7.4295712312539193</v>
      </c>
      <c r="AM526" s="19">
        <f t="shared" si="279"/>
        <v>7.94254573656697</v>
      </c>
      <c r="AN526" s="19">
        <f t="shared" si="279"/>
        <v>8.4243419253162077</v>
      </c>
      <c r="AO526" s="19">
        <f t="shared" si="279"/>
        <v>8.8800360906824398</v>
      </c>
      <c r="AP526" s="43">
        <f t="shared" si="265"/>
        <v>0.505</v>
      </c>
    </row>
    <row r="527" spans="1:42" x14ac:dyDescent="0.25">
      <c r="A527" s="15">
        <v>0.50600000000000001</v>
      </c>
      <c r="B527" s="6">
        <f t="shared" si="272"/>
        <v>3.1655932296271212</v>
      </c>
      <c r="C527" s="6">
        <f t="shared" si="246"/>
        <v>0.3986989376956136</v>
      </c>
      <c r="D527" s="6">
        <f t="shared" si="266"/>
        <v>1.5827966148135606</v>
      </c>
      <c r="E527" s="6">
        <f t="shared" si="247"/>
        <v>0.99992799740781335</v>
      </c>
      <c r="F527" s="6">
        <f t="shared" si="248"/>
        <v>0.3987276471197827</v>
      </c>
      <c r="G527" s="6">
        <f t="shared" si="249"/>
        <v>0.70536382355989136</v>
      </c>
      <c r="H527" s="6">
        <f t="shared" si="250"/>
        <v>0.50763925391795606</v>
      </c>
      <c r="I527" s="6">
        <f t="shared" si="251"/>
        <v>0.71088368605937213</v>
      </c>
      <c r="J527" s="6">
        <f t="shared" si="267"/>
        <v>1.0037817989728133</v>
      </c>
      <c r="K527" s="9"/>
      <c r="L527" s="15">
        <f t="shared" si="268"/>
        <v>0.50600000000000001</v>
      </c>
      <c r="M527" s="6">
        <f t="shared" si="274"/>
        <v>0.39885341101298238</v>
      </c>
      <c r="N527" s="15">
        <f t="shared" si="252"/>
        <v>1.9872874412819095</v>
      </c>
      <c r="O527" s="15">
        <f t="shared" si="253"/>
        <v>2.5671472292211779</v>
      </c>
      <c r="P527" s="15">
        <f t="shared" si="269"/>
        <v>1.9872874412819095</v>
      </c>
      <c r="Q527" s="15">
        <f t="shared" si="270"/>
        <v>0.50600000000000001</v>
      </c>
      <c r="S527" s="28">
        <f t="shared" si="271"/>
        <v>0.50600000000000001</v>
      </c>
      <c r="T527" s="19">
        <f t="shared" si="254"/>
        <v>2.5671472292211779</v>
      </c>
      <c r="U527" s="19">
        <f t="shared" si="255"/>
        <v>3.6304944281731024</v>
      </c>
      <c r="V527" s="19">
        <f t="shared" si="256"/>
        <v>5.1342944584423558</v>
      </c>
      <c r="W527" s="19">
        <f t="shared" si="257"/>
        <v>6.288200806191532</v>
      </c>
      <c r="X527" s="19">
        <f t="shared" si="258"/>
        <v>7.2609888563462048</v>
      </c>
      <c r="Y527" s="19">
        <f t="shared" si="259"/>
        <v>8.1180323333292836</v>
      </c>
      <c r="Z527" s="19">
        <f t="shared" si="260"/>
        <v>8.8928588630414946</v>
      </c>
      <c r="AA527" s="19">
        <f t="shared" si="261"/>
        <v>9.6053853931516766</v>
      </c>
      <c r="AB527" s="19">
        <f t="shared" si="262"/>
        <v>10.268588916884712</v>
      </c>
      <c r="AC527" s="19">
        <f t="shared" si="263"/>
        <v>10.891483284519309</v>
      </c>
      <c r="AD527" s="19">
        <f t="shared" si="264"/>
        <v>11.480631425577577</v>
      </c>
      <c r="AE527" s="19">
        <f t="shared" si="279"/>
        <v>1.9872874412819095</v>
      </c>
      <c r="AF527" s="19">
        <f t="shared" si="279"/>
        <v>2.8104488517946025</v>
      </c>
      <c r="AG527" s="19">
        <f t="shared" si="279"/>
        <v>3.974574882563819</v>
      </c>
      <c r="AH527" s="19">
        <f t="shared" si="279"/>
        <v>4.8678402033818653</v>
      </c>
      <c r="AI527" s="19">
        <f t="shared" si="279"/>
        <v>5.6208977035892049</v>
      </c>
      <c r="AJ527" s="19">
        <f t="shared" si="279"/>
        <v>6.2843546798989625</v>
      </c>
      <c r="AK527" s="19">
        <f t="shared" si="279"/>
        <v>6.8841656350876388</v>
      </c>
      <c r="AL527" s="19">
        <f t="shared" si="279"/>
        <v>7.4357487343155428</v>
      </c>
      <c r="AM527" s="19">
        <f t="shared" si="279"/>
        <v>7.9491497651276379</v>
      </c>
      <c r="AN527" s="19">
        <f t="shared" si="279"/>
        <v>8.4313465553838078</v>
      </c>
      <c r="AO527" s="19">
        <f t="shared" si="279"/>
        <v>8.8874196190759438</v>
      </c>
      <c r="AP527" s="43">
        <f t="shared" si="265"/>
        <v>0.50600000000000001</v>
      </c>
    </row>
    <row r="528" spans="1:42" x14ac:dyDescent="0.25">
      <c r="A528" s="15">
        <v>0.50700000000000001</v>
      </c>
      <c r="B528" s="6">
        <f t="shared" si="272"/>
        <v>3.169593568337143</v>
      </c>
      <c r="C528" s="6">
        <f t="shared" si="246"/>
        <v>0.39969885302533426</v>
      </c>
      <c r="D528" s="6">
        <f t="shared" si="266"/>
        <v>1.5847967841685715</v>
      </c>
      <c r="E528" s="6">
        <f t="shared" si="247"/>
        <v>0.99990199519752931</v>
      </c>
      <c r="F528" s="6">
        <f t="shared" si="248"/>
        <v>0.39973802927193308</v>
      </c>
      <c r="G528" s="6">
        <f t="shared" si="249"/>
        <v>0.70686901463596652</v>
      </c>
      <c r="H528" s="6">
        <f t="shared" si="250"/>
        <v>0.50891238565714336</v>
      </c>
      <c r="I528" s="6">
        <f t="shared" si="251"/>
        <v>0.71246482594560367</v>
      </c>
      <c r="J528" s="6">
        <f t="shared" si="267"/>
        <v>1.0075734117058557</v>
      </c>
      <c r="K528" s="9"/>
      <c r="L528" s="15">
        <f t="shared" si="268"/>
        <v>0.50700000000000001</v>
      </c>
      <c r="M528" s="6">
        <f t="shared" si="274"/>
        <v>0.39918377464110011</v>
      </c>
      <c r="N528" s="15">
        <f t="shared" si="252"/>
        <v>1.98893347832481</v>
      </c>
      <c r="O528" s="15">
        <f t="shared" si="253"/>
        <v>2.5757171532975729</v>
      </c>
      <c r="P528" s="15">
        <f t="shared" si="269"/>
        <v>1.98893347832481</v>
      </c>
      <c r="Q528" s="15">
        <f t="shared" si="270"/>
        <v>0.50700000000000001</v>
      </c>
      <c r="S528" s="28">
        <f t="shared" si="271"/>
        <v>0.50700000000000001</v>
      </c>
      <c r="T528" s="19">
        <f t="shared" si="254"/>
        <v>2.5757171532975729</v>
      </c>
      <c r="U528" s="19">
        <f t="shared" si="255"/>
        <v>3.6426141310304487</v>
      </c>
      <c r="V528" s="19">
        <f t="shared" si="256"/>
        <v>5.1514343065951458</v>
      </c>
      <c r="W528" s="19">
        <f t="shared" si="257"/>
        <v>6.3091927473130944</v>
      </c>
      <c r="X528" s="19">
        <f t="shared" si="258"/>
        <v>7.2852282620608975</v>
      </c>
      <c r="Y528" s="19">
        <f t="shared" si="259"/>
        <v>8.145132812785409</v>
      </c>
      <c r="Z528" s="19">
        <f t="shared" si="260"/>
        <v>8.9225459508761436</v>
      </c>
      <c r="AA528" s="19">
        <f t="shared" si="261"/>
        <v>9.6374511128762155</v>
      </c>
      <c r="AB528" s="19">
        <f t="shared" si="262"/>
        <v>10.302868613190292</v>
      </c>
      <c r="AC528" s="19">
        <f t="shared" si="263"/>
        <v>10.927842393091346</v>
      </c>
      <c r="AD528" s="19">
        <f t="shared" si="264"/>
        <v>11.51895729117124</v>
      </c>
      <c r="AE528" s="19">
        <f t="shared" si="279"/>
        <v>1.98893347832481</v>
      </c>
      <c r="AF528" s="19">
        <f t="shared" si="279"/>
        <v>2.8127766997048411</v>
      </c>
      <c r="AG528" s="19">
        <f t="shared" si="279"/>
        <v>3.9778669566496201</v>
      </c>
      <c r="AH528" s="19">
        <f t="shared" si="279"/>
        <v>4.8718721542346923</v>
      </c>
      <c r="AI528" s="19">
        <f t="shared" si="279"/>
        <v>5.6255533994096822</v>
      </c>
      <c r="AJ528" s="19">
        <f t="shared" si="279"/>
        <v>6.2895599060675371</v>
      </c>
      <c r="AK528" s="19">
        <f t="shared" si="279"/>
        <v>6.8898676746665277</v>
      </c>
      <c r="AL528" s="19">
        <f t="shared" si="279"/>
        <v>7.4419076409760159</v>
      </c>
      <c r="AM528" s="19">
        <f t="shared" si="279"/>
        <v>7.9557339132992402</v>
      </c>
      <c r="AN528" s="19">
        <f t="shared" si="279"/>
        <v>8.4383300991145234</v>
      </c>
      <c r="AO528" s="19">
        <f t="shared" si="279"/>
        <v>8.8947809205187607</v>
      </c>
      <c r="AP528" s="43">
        <f t="shared" si="265"/>
        <v>0.50700000000000001</v>
      </c>
    </row>
    <row r="529" spans="1:42" x14ac:dyDescent="0.25">
      <c r="A529" s="15">
        <v>0.50800000000000001</v>
      </c>
      <c r="B529" s="6">
        <f t="shared" si="272"/>
        <v>3.1735940190804368</v>
      </c>
      <c r="C529" s="6">
        <f t="shared" si="246"/>
        <v>0.40069874035228242</v>
      </c>
      <c r="D529" s="6">
        <f t="shared" si="266"/>
        <v>1.5867970095402184</v>
      </c>
      <c r="E529" s="6">
        <f t="shared" si="247"/>
        <v>0.9998719918069513</v>
      </c>
      <c r="F529" s="6">
        <f t="shared" si="248"/>
        <v>0.40075003964072103</v>
      </c>
      <c r="G529" s="6">
        <f t="shared" si="249"/>
        <v>0.70837501982036055</v>
      </c>
      <c r="H529" s="6">
        <f t="shared" si="250"/>
        <v>0.51018548174209322</v>
      </c>
      <c r="I529" s="6">
        <f t="shared" si="251"/>
        <v>0.71404734612899157</v>
      </c>
      <c r="J529" s="6">
        <f t="shared" si="267"/>
        <v>1.0113717701670897</v>
      </c>
      <c r="K529" s="9"/>
      <c r="L529" s="15">
        <f t="shared" si="268"/>
        <v>0.50800000000000001</v>
      </c>
      <c r="M529" s="6">
        <f t="shared" si="274"/>
        <v>0.39951314127050819</v>
      </c>
      <c r="N529" s="15">
        <f t="shared" si="252"/>
        <v>1.9905745478208381</v>
      </c>
      <c r="O529" s="15">
        <f t="shared" si="253"/>
        <v>2.584291113000762</v>
      </c>
      <c r="P529" s="15">
        <f t="shared" si="269"/>
        <v>1.9905745478208381</v>
      </c>
      <c r="Q529" s="15">
        <f t="shared" si="270"/>
        <v>0.50800000000000001</v>
      </c>
      <c r="S529" s="28">
        <f t="shared" si="271"/>
        <v>0.50800000000000001</v>
      </c>
      <c r="T529" s="19">
        <f t="shared" si="254"/>
        <v>2.584291113000762</v>
      </c>
      <c r="U529" s="19">
        <f t="shared" si="255"/>
        <v>3.6547395411259385</v>
      </c>
      <c r="V529" s="19">
        <f t="shared" si="256"/>
        <v>5.1685822260015239</v>
      </c>
      <c r="W529" s="19">
        <f t="shared" si="257"/>
        <v>6.3301945736610898</v>
      </c>
      <c r="X529" s="19">
        <f t="shared" si="258"/>
        <v>7.3094790822518769</v>
      </c>
      <c r="Y529" s="19">
        <f t="shared" si="259"/>
        <v>8.1722460540139856</v>
      </c>
      <c r="Z529" s="19">
        <f t="shared" si="260"/>
        <v>8.9522470185320859</v>
      </c>
      <c r="AA529" s="19">
        <f t="shared" si="261"/>
        <v>9.6695319325335518</v>
      </c>
      <c r="AB529" s="19">
        <f t="shared" si="262"/>
        <v>10.337164452003048</v>
      </c>
      <c r="AC529" s="19">
        <f t="shared" si="263"/>
        <v>10.964218623377814</v>
      </c>
      <c r="AD529" s="19">
        <f t="shared" si="264"/>
        <v>11.557301204636587</v>
      </c>
      <c r="AE529" s="19">
        <f t="shared" si="279"/>
        <v>1.9905745478208381</v>
      </c>
      <c r="AF529" s="19">
        <f t="shared" si="279"/>
        <v>2.8150975224429202</v>
      </c>
      <c r="AG529" s="19">
        <f t="shared" si="279"/>
        <v>3.9811490956416762</v>
      </c>
      <c r="AH529" s="19">
        <f t="shared" si="279"/>
        <v>4.8758919371324065</v>
      </c>
      <c r="AI529" s="19">
        <f t="shared" si="279"/>
        <v>5.6301950448858404</v>
      </c>
      <c r="AJ529" s="19">
        <f t="shared" si="279"/>
        <v>6.2947494234736094</v>
      </c>
      <c r="AK529" s="19">
        <f t="shared" si="279"/>
        <v>6.8955525061582712</v>
      </c>
      <c r="AL529" s="19">
        <f t="shared" si="279"/>
        <v>7.4480479607780374</v>
      </c>
      <c r="AM529" s="19">
        <f t="shared" si="279"/>
        <v>7.9622981912833524</v>
      </c>
      <c r="AN529" s="19">
        <f t="shared" si="279"/>
        <v>8.4452925673287602</v>
      </c>
      <c r="AO529" s="19">
        <f t="shared" si="279"/>
        <v>8.9021200064165988</v>
      </c>
      <c r="AP529" s="43">
        <f t="shared" si="265"/>
        <v>0.50800000000000001</v>
      </c>
    </row>
    <row r="530" spans="1:42" x14ac:dyDescent="0.25">
      <c r="A530" s="15">
        <v>0.50900000000000001</v>
      </c>
      <c r="B530" s="6">
        <f t="shared" si="272"/>
        <v>3.1775945978732829</v>
      </c>
      <c r="C530" s="6">
        <f t="shared" si="246"/>
        <v>0.4016985956751018</v>
      </c>
      <c r="D530" s="6">
        <f t="shared" si="266"/>
        <v>1.5887972989366415</v>
      </c>
      <c r="E530" s="6">
        <f t="shared" si="247"/>
        <v>0.99983798687587377</v>
      </c>
      <c r="F530" s="6">
        <f t="shared" si="248"/>
        <v>0.4017636866651389</v>
      </c>
      <c r="G530" s="6">
        <f t="shared" si="249"/>
        <v>0.70988184333256943</v>
      </c>
      <c r="H530" s="6">
        <f t="shared" si="250"/>
        <v>0.51145853707812083</v>
      </c>
      <c r="I530" s="6">
        <f t="shared" si="251"/>
        <v>0.71563125398119376</v>
      </c>
      <c r="J530" s="6">
        <f t="shared" si="267"/>
        <v>1.0151768762668136</v>
      </c>
      <c r="K530" s="9"/>
      <c r="L530" s="15">
        <f t="shared" si="268"/>
        <v>0.50900000000000001</v>
      </c>
      <c r="M530" s="6">
        <f t="shared" si="274"/>
        <v>0.39984151140432611</v>
      </c>
      <c r="N530" s="15">
        <f t="shared" si="252"/>
        <v>1.9922106522767862</v>
      </c>
      <c r="O530" s="15">
        <f t="shared" si="253"/>
        <v>2.5928690370397462</v>
      </c>
      <c r="P530" s="15">
        <f t="shared" si="269"/>
        <v>1.9922106522767862</v>
      </c>
      <c r="Q530" s="15">
        <f t="shared" si="270"/>
        <v>0.50900000000000001</v>
      </c>
      <c r="S530" s="28">
        <f t="shared" si="271"/>
        <v>0.50900000000000001</v>
      </c>
      <c r="T530" s="19">
        <f t="shared" si="254"/>
        <v>2.5928690370397462</v>
      </c>
      <c r="U530" s="19">
        <f t="shared" si="255"/>
        <v>3.6668705576388758</v>
      </c>
      <c r="V530" s="19">
        <f t="shared" si="256"/>
        <v>5.1857380740794925</v>
      </c>
      <c r="W530" s="19">
        <f t="shared" si="257"/>
        <v>6.3512061106089543</v>
      </c>
      <c r="X530" s="19">
        <f t="shared" si="258"/>
        <v>7.3337411152777516</v>
      </c>
      <c r="Y530" s="19">
        <f t="shared" si="259"/>
        <v>8.199371831573087</v>
      </c>
      <c r="Z530" s="19">
        <f t="shared" si="260"/>
        <v>8.9819618190500581</v>
      </c>
      <c r="AA530" s="19">
        <f t="shared" si="261"/>
        <v>9.7016275853772029</v>
      </c>
      <c r="AB530" s="19">
        <f t="shared" si="262"/>
        <v>10.371476148158985</v>
      </c>
      <c r="AC530" s="19">
        <f t="shared" si="263"/>
        <v>11.000611672916628</v>
      </c>
      <c r="AD530" s="19">
        <f t="shared" si="264"/>
        <v>11.595662847150583</v>
      </c>
      <c r="AE530" s="19">
        <f t="shared" si="279"/>
        <v>1.9922106522767862</v>
      </c>
      <c r="AF530" s="19">
        <f t="shared" si="279"/>
        <v>2.8174113235539813</v>
      </c>
      <c r="AG530" s="19">
        <f t="shared" si="279"/>
        <v>3.9844213045535724</v>
      </c>
      <c r="AH530" s="19">
        <f t="shared" si="279"/>
        <v>4.8798995582153726</v>
      </c>
      <c r="AI530" s="19">
        <f t="shared" si="279"/>
        <v>5.6348226471079625</v>
      </c>
      <c r="AJ530" s="19">
        <f t="shared" si="279"/>
        <v>6.2999232400443557</v>
      </c>
      <c r="AK530" s="19">
        <f t="shared" si="279"/>
        <v>6.9012201382466545</v>
      </c>
      <c r="AL530" s="19">
        <f t="shared" si="279"/>
        <v>7.4541697031011696</v>
      </c>
      <c r="AM530" s="19">
        <f t="shared" si="279"/>
        <v>7.9688426091071447</v>
      </c>
      <c r="AN530" s="19">
        <f t="shared" si="279"/>
        <v>8.4522339706619434</v>
      </c>
      <c r="AO530" s="19">
        <f t="shared" si="279"/>
        <v>8.9094368879801795</v>
      </c>
      <c r="AP530" s="43">
        <f t="shared" si="265"/>
        <v>0.50900000000000001</v>
      </c>
    </row>
    <row r="531" spans="1:42" x14ac:dyDescent="0.25">
      <c r="A531" s="15">
        <v>0.51</v>
      </c>
      <c r="B531" s="6">
        <f t="shared" si="272"/>
        <v>3.1815953207365739</v>
      </c>
      <c r="C531" s="6">
        <f t="shared" si="246"/>
        <v>0.40269841499205172</v>
      </c>
      <c r="D531" s="6">
        <f t="shared" si="266"/>
        <v>1.590797660368287</v>
      </c>
      <c r="E531" s="6">
        <f t="shared" si="247"/>
        <v>0.99979997999599901</v>
      </c>
      <c r="F531" s="6">
        <f t="shared" si="248"/>
        <v>0.40277897884501179</v>
      </c>
      <c r="G531" s="6">
        <f t="shared" si="249"/>
        <v>0.71138948942250591</v>
      </c>
      <c r="H531" s="6">
        <f t="shared" si="250"/>
        <v>0.5127315465700516</v>
      </c>
      <c r="I531" s="6">
        <f t="shared" si="251"/>
        <v>0.71721655691777753</v>
      </c>
      <c r="J531" s="6">
        <f t="shared" si="267"/>
        <v>1.0189887319834898</v>
      </c>
      <c r="K531" s="9"/>
      <c r="L531" s="15">
        <f t="shared" si="268"/>
        <v>0.51</v>
      </c>
      <c r="M531" s="6">
        <f t="shared" si="274"/>
        <v>0.40016888553693902</v>
      </c>
      <c r="N531" s="15">
        <f t="shared" si="252"/>
        <v>1.9938417941559288</v>
      </c>
      <c r="O531" s="15">
        <f t="shared" si="253"/>
        <v>2.601450854014864</v>
      </c>
      <c r="P531" s="15">
        <f t="shared" si="269"/>
        <v>1.9938417941559288</v>
      </c>
      <c r="Q531" s="15">
        <f t="shared" si="270"/>
        <v>0.51</v>
      </c>
      <c r="S531" s="28">
        <f t="shared" si="271"/>
        <v>0.51</v>
      </c>
      <c r="T531" s="19">
        <f t="shared" si="254"/>
        <v>2.601450854014864</v>
      </c>
      <c r="U531" s="19">
        <f t="shared" si="255"/>
        <v>3.6790070795948915</v>
      </c>
      <c r="V531" s="19">
        <f t="shared" si="256"/>
        <v>5.202901708029728</v>
      </c>
      <c r="W531" s="19">
        <f t="shared" si="257"/>
        <v>6.3722271832639494</v>
      </c>
      <c r="X531" s="19">
        <f t="shared" si="258"/>
        <v>7.358014159189783</v>
      </c>
      <c r="Y531" s="19">
        <f t="shared" si="259"/>
        <v>8.2265099196771558</v>
      </c>
      <c r="Z531" s="19">
        <f t="shared" si="260"/>
        <v>9.0116901050943827</v>
      </c>
      <c r="AA531" s="19">
        <f t="shared" si="261"/>
        <v>9.7337378042540958</v>
      </c>
      <c r="AB531" s="19">
        <f t="shared" si="262"/>
        <v>10.405803416059456</v>
      </c>
      <c r="AC531" s="19">
        <f t="shared" si="263"/>
        <v>11.037021238784673</v>
      </c>
      <c r="AD531" s="19">
        <f t="shared" si="264"/>
        <v>11.634041899404236</v>
      </c>
      <c r="AE531" s="19">
        <f t="shared" si="279"/>
        <v>1.9938417941559288</v>
      </c>
      <c r="AF531" s="19">
        <f t="shared" si="279"/>
        <v>2.8197181065216195</v>
      </c>
      <c r="AG531" s="19">
        <f t="shared" si="279"/>
        <v>3.9876835883118575</v>
      </c>
      <c r="AH531" s="19">
        <f t="shared" si="279"/>
        <v>4.8838950235173568</v>
      </c>
      <c r="AI531" s="19">
        <f t="shared" si="279"/>
        <v>5.6394362130432389</v>
      </c>
      <c r="AJ531" s="19">
        <f t="shared" si="279"/>
        <v>6.3050813635693341</v>
      </c>
      <c r="AK531" s="19">
        <f t="shared" si="279"/>
        <v>6.9068705794647123</v>
      </c>
      <c r="AL531" s="19">
        <f t="shared" si="279"/>
        <v>7.4602728771621409</v>
      </c>
      <c r="AM531" s="19">
        <f t="shared" si="279"/>
        <v>7.9753671766237151</v>
      </c>
      <c r="AN531" s="19">
        <f t="shared" si="279"/>
        <v>8.459154319564858</v>
      </c>
      <c r="AO531" s="19">
        <f t="shared" si="279"/>
        <v>8.916731576225601</v>
      </c>
      <c r="AP531" s="43">
        <f t="shared" si="265"/>
        <v>0.51</v>
      </c>
    </row>
    <row r="532" spans="1:42" x14ac:dyDescent="0.25">
      <c r="A532" s="15">
        <v>0.51100000000000001</v>
      </c>
      <c r="B532" s="6">
        <f t="shared" si="272"/>
        <v>3.1855962036963943</v>
      </c>
      <c r="C532" s="6">
        <f t="shared" si="246"/>
        <v>0.40369819430095932</v>
      </c>
      <c r="D532" s="6">
        <f t="shared" si="266"/>
        <v>1.5927981018481971</v>
      </c>
      <c r="E532" s="6">
        <f t="shared" si="247"/>
        <v>0.99975797071091166</v>
      </c>
      <c r="F532" s="6">
        <f t="shared" si="248"/>
        <v>0.40379592474156129</v>
      </c>
      <c r="G532" s="6">
        <f t="shared" si="249"/>
        <v>0.71289796237078062</v>
      </c>
      <c r="H532" s="6">
        <f t="shared" si="250"/>
        <v>0.51400450512216067</v>
      </c>
      <c r="I532" s="6">
        <f t="shared" si="251"/>
        <v>0.71880326239858239</v>
      </c>
      <c r="J532" s="6">
        <f t="shared" si="267"/>
        <v>1.022807339364427</v>
      </c>
      <c r="K532" s="9"/>
      <c r="L532" s="15">
        <f t="shared" si="268"/>
        <v>0.51100000000000001</v>
      </c>
      <c r="M532" s="6">
        <f t="shared" si="274"/>
        <v>0.40049526415401243</v>
      </c>
      <c r="N532" s="15">
        <f t="shared" si="252"/>
        <v>1.9954679758780953</v>
      </c>
      <c r="O532" s="15">
        <f t="shared" si="253"/>
        <v>2.6100364924175028</v>
      </c>
      <c r="P532" s="15">
        <f t="shared" si="269"/>
        <v>1.9954679758780953</v>
      </c>
      <c r="Q532" s="15">
        <f t="shared" si="270"/>
        <v>0.51100000000000001</v>
      </c>
      <c r="S532" s="28">
        <f t="shared" si="271"/>
        <v>0.51100000000000001</v>
      </c>
      <c r="T532" s="19">
        <f t="shared" si="254"/>
        <v>2.6100364924175028</v>
      </c>
      <c r="U532" s="19">
        <f t="shared" si="255"/>
        <v>3.6911490058655341</v>
      </c>
      <c r="V532" s="19">
        <f t="shared" si="256"/>
        <v>5.2200729848350056</v>
      </c>
      <c r="W532" s="19">
        <f t="shared" si="257"/>
        <v>6.3932576164664567</v>
      </c>
      <c r="X532" s="19">
        <f t="shared" si="258"/>
        <v>7.3822980117310681</v>
      </c>
      <c r="Y532" s="19">
        <f t="shared" si="259"/>
        <v>8.2536600921961032</v>
      </c>
      <c r="Z532" s="19">
        <f t="shared" si="260"/>
        <v>9.0414316289519494</v>
      </c>
      <c r="AA532" s="19">
        <f t="shared" si="261"/>
        <v>9.7658623216034961</v>
      </c>
      <c r="AB532" s="19">
        <f t="shared" si="262"/>
        <v>10.440145969670011</v>
      </c>
      <c r="AC532" s="19">
        <f t="shared" si="263"/>
        <v>11.073447017596601</v>
      </c>
      <c r="AD532" s="19">
        <f t="shared" si="264"/>
        <v>11.672438041601298</v>
      </c>
      <c r="AE532" s="19">
        <f t="shared" ref="AE532:AO541" si="280">$M532*AE$21^0.5/RMannings_n*(Diameter/1000)^(2/3)</f>
        <v>1.9954679758780953</v>
      </c>
      <c r="AF532" s="19">
        <f t="shared" si="280"/>
        <v>2.8220178747679903</v>
      </c>
      <c r="AG532" s="19">
        <f t="shared" si="280"/>
        <v>3.9909359517561906</v>
      </c>
      <c r="AH532" s="19">
        <f t="shared" si="280"/>
        <v>4.8878783389657041</v>
      </c>
      <c r="AI532" s="19">
        <f t="shared" si="280"/>
        <v>5.6440357495359805</v>
      </c>
      <c r="AJ532" s="19">
        <f t="shared" si="280"/>
        <v>6.3102238017007144</v>
      </c>
      <c r="AK532" s="19">
        <f t="shared" si="280"/>
        <v>6.9125038381949748</v>
      </c>
      <c r="AL532" s="19">
        <f t="shared" si="280"/>
        <v>7.4663574920151197</v>
      </c>
      <c r="AM532" s="19">
        <f t="shared" si="280"/>
        <v>7.9818719035123813</v>
      </c>
      <c r="AN532" s="19">
        <f t="shared" si="280"/>
        <v>8.4660536243039708</v>
      </c>
      <c r="AO532" s="19">
        <f t="shared" si="280"/>
        <v>8.9240040819746618</v>
      </c>
      <c r="AP532" s="43">
        <f t="shared" si="265"/>
        <v>0.51100000000000001</v>
      </c>
    </row>
    <row r="533" spans="1:42" x14ac:dyDescent="0.25">
      <c r="A533" s="15">
        <v>0.51200000000000001</v>
      </c>
      <c r="B533" s="6">
        <f t="shared" si="272"/>
        <v>3.1895972627845963</v>
      </c>
      <c r="C533" s="6">
        <f t="shared" si="246"/>
        <v>0.40469792959917084</v>
      </c>
      <c r="D533" s="6">
        <f t="shared" si="266"/>
        <v>1.5947986313922982</v>
      </c>
      <c r="E533" s="6">
        <f t="shared" si="247"/>
        <v>0.99971195851605177</v>
      </c>
      <c r="F533" s="6">
        <f t="shared" si="248"/>
        <v>0.4048145329779736</v>
      </c>
      <c r="G533" s="6">
        <f t="shared" si="249"/>
        <v>0.71440726648898678</v>
      </c>
      <c r="H533" s="6">
        <f t="shared" si="250"/>
        <v>0.51527740763811125</v>
      </c>
      <c r="I533" s="6">
        <f t="shared" si="251"/>
        <v>0.72039137792808627</v>
      </c>
      <c r="J533" s="6">
        <f t="shared" si="267"/>
        <v>1.0266327005264664</v>
      </c>
      <c r="K533" s="9"/>
      <c r="L533" s="15">
        <f t="shared" si="268"/>
        <v>0.51200000000000001</v>
      </c>
      <c r="M533" s="6">
        <f t="shared" si="274"/>
        <v>0.40082064773250692</v>
      </c>
      <c r="N533" s="15">
        <f t="shared" si="252"/>
        <v>1.9970891998197409</v>
      </c>
      <c r="O533" s="15">
        <f t="shared" si="253"/>
        <v>2.6186258806298013</v>
      </c>
      <c r="P533" s="15">
        <f t="shared" si="269"/>
        <v>1.9970891998197409</v>
      </c>
      <c r="Q533" s="15">
        <f t="shared" si="270"/>
        <v>0.51200000000000001</v>
      </c>
      <c r="S533" s="28">
        <f t="shared" si="271"/>
        <v>0.51200000000000001</v>
      </c>
      <c r="T533" s="19">
        <f t="shared" si="254"/>
        <v>2.6186258806298013</v>
      </c>
      <c r="U533" s="19">
        <f t="shared" si="255"/>
        <v>3.7032962351678549</v>
      </c>
      <c r="V533" s="19">
        <f t="shared" si="256"/>
        <v>5.2372517612596026</v>
      </c>
      <c r="W533" s="19">
        <f t="shared" si="257"/>
        <v>6.4142972347892648</v>
      </c>
      <c r="X533" s="19">
        <f t="shared" si="258"/>
        <v>7.4065924703357098</v>
      </c>
      <c r="Y533" s="19">
        <f t="shared" si="259"/>
        <v>8.2808221226543708</v>
      </c>
      <c r="Z533" s="19">
        <f t="shared" si="260"/>
        <v>9.0711861425312215</v>
      </c>
      <c r="AA533" s="19">
        <f t="shared" si="261"/>
        <v>9.7980008694559153</v>
      </c>
      <c r="AB533" s="19">
        <f t="shared" si="262"/>
        <v>10.474503522519205</v>
      </c>
      <c r="AC533" s="19">
        <f t="shared" si="263"/>
        <v>11.109888705503563</v>
      </c>
      <c r="AD533" s="19">
        <f t="shared" si="264"/>
        <v>11.710850953456973</v>
      </c>
      <c r="AE533" s="19">
        <f t="shared" si="280"/>
        <v>1.9970891998197409</v>
      </c>
      <c r="AF533" s="19">
        <f t="shared" si="280"/>
        <v>2.8243106316539102</v>
      </c>
      <c r="AG533" s="19">
        <f t="shared" si="280"/>
        <v>3.9941783996394817</v>
      </c>
      <c r="AH533" s="19">
        <f t="shared" si="280"/>
        <v>4.8918495103815198</v>
      </c>
      <c r="AI533" s="19">
        <f t="shared" si="280"/>
        <v>5.6486212633078203</v>
      </c>
      <c r="AJ533" s="19">
        <f t="shared" si="280"/>
        <v>6.3153505619535117</v>
      </c>
      <c r="AK533" s="19">
        <f t="shared" si="280"/>
        <v>6.9181199226697325</v>
      </c>
      <c r="AL533" s="19">
        <f t="shared" si="280"/>
        <v>7.4724235565519939</v>
      </c>
      <c r="AM533" s="19">
        <f t="shared" si="280"/>
        <v>7.9883567992789635</v>
      </c>
      <c r="AN533" s="19">
        <f t="shared" si="280"/>
        <v>8.4729318949617287</v>
      </c>
      <c r="AO533" s="19">
        <f t="shared" si="280"/>
        <v>8.9312544158552036</v>
      </c>
      <c r="AP533" s="43">
        <f t="shared" si="265"/>
        <v>0.51200000000000001</v>
      </c>
    </row>
    <row r="534" spans="1:42" x14ac:dyDescent="0.25">
      <c r="A534" s="15">
        <v>0.51300000000000001</v>
      </c>
      <c r="B534" s="6">
        <f t="shared" si="272"/>
        <v>3.1935985140393837</v>
      </c>
      <c r="C534" s="6">
        <f t="shared" ref="C534:C597" si="281">$B534/8+($A534/2-0.25)*SIN($B534/2)</f>
        <v>0.40569761688350442</v>
      </c>
      <c r="D534" s="6">
        <f t="shared" si="266"/>
        <v>1.5967992570196918</v>
      </c>
      <c r="E534" s="6">
        <f t="shared" ref="E534:E597" si="282">SIN(B534/2)</f>
        <v>0.99966194285868459</v>
      </c>
      <c r="F534" s="6">
        <f t="shared" ref="F534:F597" si="283">C534/E534</f>
        <v>0.40583481223997653</v>
      </c>
      <c r="G534" s="6">
        <f t="shared" ref="G534:G597" si="284">A534+F534/2</f>
        <v>0.71591740611998822</v>
      </c>
      <c r="H534" s="6">
        <f t="shared" ref="H534:H597" si="285">C534/$C$1021</f>
        <v>0.51655024902089364</v>
      </c>
      <c r="I534" s="6">
        <f t="shared" ref="I534:I597" si="286">MAX($G534+K*(1.811*$J534)^M+SCorr*Slope,0)</f>
        <v>0.72198091105577733</v>
      </c>
      <c r="J534" s="6">
        <f t="shared" si="267"/>
        <v>1.0304648176566793</v>
      </c>
      <c r="K534" s="9"/>
      <c r="L534" s="15">
        <f t="shared" si="268"/>
        <v>0.51300000000000001</v>
      </c>
      <c r="M534" s="6">
        <f t="shared" si="274"/>
        <v>0.40114503674069257</v>
      </c>
      <c r="N534" s="15">
        <f t="shared" ref="N534:N597" si="287">M534*(Slope^0.5)/(RMannings_n)*((Diameter/1000)^(2/3))</f>
        <v>1.9987054683140233</v>
      </c>
      <c r="O534" s="15">
        <f t="shared" ref="O534:O597" si="288">C534*N534*(Diameter/1000)^2</f>
        <v>2.6272189469243705</v>
      </c>
      <c r="P534" s="15">
        <f t="shared" si="269"/>
        <v>1.9987054683140233</v>
      </c>
      <c r="Q534" s="15">
        <f t="shared" si="270"/>
        <v>0.51300000000000001</v>
      </c>
      <c r="S534" s="28">
        <f t="shared" si="271"/>
        <v>0.51300000000000001</v>
      </c>
      <c r="T534" s="19">
        <f t="shared" ref="T534:T597" si="289">$C534*AE534*((Diameter/1000)^2)</f>
        <v>2.6272189469243705</v>
      </c>
      <c r="U534" s="19">
        <f t="shared" ref="U534:U597" si="290">$C534*AF534*((Diameter/1000)^2)</f>
        <v>3.7154486660640051</v>
      </c>
      <c r="V534" s="19">
        <f t="shared" ref="V534:V597" si="291">$C534*AG534*((Diameter/1000)^2)</f>
        <v>5.254437893848741</v>
      </c>
      <c r="W534" s="19">
        <f t="shared" ref="W534:W597" si="292">$C534*AH534*((Diameter/1000)^2)</f>
        <v>6.4353458625368685</v>
      </c>
      <c r="X534" s="19">
        <f t="shared" ref="X534:X597" si="293">$C534*AI534*((Diameter/1000)^2)</f>
        <v>7.4308973321280103</v>
      </c>
      <c r="Y534" s="19">
        <f t="shared" ref="Y534:Y597" si="294">$C534*AJ534*((Diameter/1000)^2)</f>
        <v>8.307995784230032</v>
      </c>
      <c r="Z534" s="19">
        <f t="shared" ref="Z534:Z597" si="295">$C534*AK534*((Diameter/1000)^2)</f>
        <v>9.1009533973612236</v>
      </c>
      <c r="AA534" s="19">
        <f t="shared" ref="AA534:AA597" si="296">$C534*AL534*((Diameter/1000)^2)</f>
        <v>9.8301531794320276</v>
      </c>
      <c r="AB534" s="19">
        <f t="shared" ref="AB534:AB597" si="297">$C534*AM534*((Diameter/1000)^2)</f>
        <v>10.508875787697482</v>
      </c>
      <c r="AC534" s="19">
        <f t="shared" ref="AC534:AC597" si="298">$C534*AN534*((Diameter/1000)^2)</f>
        <v>11.146345998192015</v>
      </c>
      <c r="AD534" s="19">
        <f t="shared" ref="AD534:AD597" si="299">$C534*AO534*((Diameter/1000)^2)</f>
        <v>11.749280314196611</v>
      </c>
      <c r="AE534" s="19">
        <f t="shared" si="280"/>
        <v>1.9987054683140233</v>
      </c>
      <c r="AF534" s="19">
        <f t="shared" si="280"/>
        <v>2.8265963804789602</v>
      </c>
      <c r="AG534" s="19">
        <f t="shared" si="280"/>
        <v>3.9974109366280466</v>
      </c>
      <c r="AH534" s="19">
        <f t="shared" si="280"/>
        <v>4.8958085434798484</v>
      </c>
      <c r="AI534" s="19">
        <f t="shared" si="280"/>
        <v>5.6531927609579204</v>
      </c>
      <c r="AJ534" s="19">
        <f t="shared" si="280"/>
        <v>6.3204616517058136</v>
      </c>
      <c r="AK534" s="19">
        <f t="shared" si="280"/>
        <v>6.9237188409712704</v>
      </c>
      <c r="AL534" s="19">
        <f t="shared" si="280"/>
        <v>7.4784710795026355</v>
      </c>
      <c r="AM534" s="19">
        <f t="shared" si="280"/>
        <v>7.9948218732560932</v>
      </c>
      <c r="AN534" s="19">
        <f t="shared" si="280"/>
        <v>8.4797891414368785</v>
      </c>
      <c r="AO534" s="19">
        <f t="shared" si="280"/>
        <v>8.938482588301417</v>
      </c>
      <c r="AP534" s="43">
        <f t="shared" ref="AP534:AP597" si="300">S534</f>
        <v>0.51300000000000001</v>
      </c>
    </row>
    <row r="535" spans="1:42" x14ac:dyDescent="0.25">
      <c r="A535" s="15">
        <v>0.51400000000000001</v>
      </c>
      <c r="B535" s="6">
        <f t="shared" si="272"/>
        <v>3.1975999735058869</v>
      </c>
      <c r="C535" s="6">
        <f t="shared" si="281"/>
        <v>0.40669725215020092</v>
      </c>
      <c r="D535" s="6">
        <f t="shared" ref="D535:D598" si="301">B535/2</f>
        <v>1.5987999867529434</v>
      </c>
      <c r="E535" s="6">
        <f t="shared" si="282"/>
        <v>0.99960792313786706</v>
      </c>
      <c r="F535" s="6">
        <f t="shared" si="283"/>
        <v>0.4068567712764205</v>
      </c>
      <c r="G535" s="6">
        <f t="shared" si="284"/>
        <v>0.71742838563821021</v>
      </c>
      <c r="H535" s="6">
        <f t="shared" si="285"/>
        <v>0.51782302417276349</v>
      </c>
      <c r="I535" s="6">
        <f t="shared" si="286"/>
        <v>0.72357186937652873</v>
      </c>
      <c r="J535" s="6">
        <f t="shared" ref="J535:J598" si="302">H535*(9.806*F535)^0.5</f>
        <v>1.0343036930130682</v>
      </c>
      <c r="K535" s="9"/>
      <c r="L535" s="15">
        <f t="shared" ref="L535:L598" si="303">A535</f>
        <v>0.51400000000000001</v>
      </c>
      <c r="M535" s="6">
        <f t="shared" si="274"/>
        <v>0.4014684316381632</v>
      </c>
      <c r="N535" s="15">
        <f t="shared" si="287"/>
        <v>2.000316783650868</v>
      </c>
      <c r="O535" s="15">
        <f t="shared" si="288"/>
        <v>2.6358156194639846</v>
      </c>
      <c r="P535" s="15">
        <f t="shared" ref="P535:P598" si="304">N535</f>
        <v>2.000316783650868</v>
      </c>
      <c r="Q535" s="15">
        <f t="shared" ref="Q535:Q598" si="305">L535</f>
        <v>0.51400000000000001</v>
      </c>
      <c r="S535" s="28">
        <f t="shared" ref="S535:S598" si="306">A535</f>
        <v>0.51400000000000001</v>
      </c>
      <c r="T535" s="19">
        <f t="shared" si="289"/>
        <v>2.6358156194639846</v>
      </c>
      <c r="U535" s="19">
        <f t="shared" si="290"/>
        <v>3.7276061969608079</v>
      </c>
      <c r="V535" s="19">
        <f t="shared" si="291"/>
        <v>5.2716312389279691</v>
      </c>
      <c r="W535" s="19">
        <f t="shared" si="292"/>
        <v>6.4564033237447189</v>
      </c>
      <c r="X535" s="19">
        <f t="shared" si="293"/>
        <v>7.4552123939216157</v>
      </c>
      <c r="Y535" s="19">
        <f t="shared" si="294"/>
        <v>8.3351808497538364</v>
      </c>
      <c r="Z535" s="19">
        <f t="shared" si="295"/>
        <v>9.1307331445905096</v>
      </c>
      <c r="AA535" s="19">
        <f t="shared" si="296"/>
        <v>9.8623189827415505</v>
      </c>
      <c r="AB535" s="19">
        <f t="shared" si="297"/>
        <v>10.543262477855938</v>
      </c>
      <c r="AC535" s="19">
        <f t="shared" si="298"/>
        <v>11.182818590882423</v>
      </c>
      <c r="AD535" s="19">
        <f t="shared" si="299"/>
        <v>11.787725802554373</v>
      </c>
      <c r="AE535" s="19">
        <f t="shared" si="280"/>
        <v>2.000316783650868</v>
      </c>
      <c r="AF535" s="19">
        <f t="shared" si="280"/>
        <v>2.8288751244815855</v>
      </c>
      <c r="AG535" s="19">
        <f t="shared" si="280"/>
        <v>4.0006335673017359</v>
      </c>
      <c r="AH535" s="19">
        <f t="shared" si="280"/>
        <v>4.8997554438698385</v>
      </c>
      <c r="AI535" s="19">
        <f t="shared" si="280"/>
        <v>5.657750248963171</v>
      </c>
      <c r="AJ535" s="19">
        <f t="shared" si="280"/>
        <v>6.3255570781990045</v>
      </c>
      <c r="AK535" s="19">
        <f t="shared" si="280"/>
        <v>6.9293006010321294</v>
      </c>
      <c r="AL535" s="19">
        <f t="shared" si="280"/>
        <v>7.4845000694351622</v>
      </c>
      <c r="AM535" s="19">
        <f t="shared" si="280"/>
        <v>8.0012671346034718</v>
      </c>
      <c r="AN535" s="19">
        <f t="shared" si="280"/>
        <v>8.4866253734447561</v>
      </c>
      <c r="AO535" s="19">
        <f t="shared" si="280"/>
        <v>8.9456886095541606</v>
      </c>
      <c r="AP535" s="43">
        <f t="shared" si="300"/>
        <v>0.51400000000000001</v>
      </c>
    </row>
    <row r="536" spans="1:42" x14ac:dyDescent="0.25">
      <c r="A536" s="15">
        <v>0.51500000000000001</v>
      </c>
      <c r="B536" s="6">
        <f t="shared" ref="B536:B599" si="307">2*ACOS((0.5-A536)/0.5)</f>
        <v>3.2016016572367469</v>
      </c>
      <c r="C536" s="6">
        <f t="shared" si="281"/>
        <v>0.40769683139487645</v>
      </c>
      <c r="D536" s="6">
        <f t="shared" si="301"/>
        <v>1.6008008286183735</v>
      </c>
      <c r="E536" s="6">
        <f t="shared" si="282"/>
        <v>0.99954989870441191</v>
      </c>
      <c r="F536" s="6">
        <f t="shared" si="283"/>
        <v>0.40788041889986831</v>
      </c>
      <c r="G536" s="6">
        <f t="shared" si="284"/>
        <v>0.7189402094499342</v>
      </c>
      <c r="H536" s="6">
        <f t="shared" si="285"/>
        <v>0.51909572799518089</v>
      </c>
      <c r="I536" s="6">
        <f t="shared" si="286"/>
        <v>0.72516426053097904</v>
      </c>
      <c r="J536" s="6">
        <f t="shared" si="302"/>
        <v>1.0381493289252801</v>
      </c>
      <c r="K536" s="9"/>
      <c r="L536" s="15">
        <f t="shared" si="303"/>
        <v>0.51500000000000001</v>
      </c>
      <c r="M536" s="6">
        <f t="shared" si="274"/>
        <v>0.4017908328758486</v>
      </c>
      <c r="N536" s="15">
        <f t="shared" si="287"/>
        <v>2.0019231480770334</v>
      </c>
      <c r="O536" s="15">
        <f t="shared" si="288"/>
        <v>2.6444158263012829</v>
      </c>
      <c r="P536" s="15">
        <f t="shared" si="304"/>
        <v>2.0019231480770334</v>
      </c>
      <c r="Q536" s="15">
        <f t="shared" si="305"/>
        <v>0.51500000000000001</v>
      </c>
      <c r="S536" s="28">
        <f t="shared" si="306"/>
        <v>0.51500000000000001</v>
      </c>
      <c r="T536" s="19">
        <f t="shared" si="289"/>
        <v>2.6444158263012829</v>
      </c>
      <c r="U536" s="19">
        <f t="shared" si="290"/>
        <v>3.7397687261093293</v>
      </c>
      <c r="V536" s="19">
        <f t="shared" si="291"/>
        <v>5.2888316526025658</v>
      </c>
      <c r="W536" s="19">
        <f t="shared" si="292"/>
        <v>6.4774694421784949</v>
      </c>
      <c r="X536" s="19">
        <f t="shared" si="293"/>
        <v>7.4795374522186586</v>
      </c>
      <c r="Y536" s="19">
        <f t="shared" si="294"/>
        <v>8.3623770917082521</v>
      </c>
      <c r="Z536" s="19">
        <f t="shared" si="295"/>
        <v>9.1605251349861145</v>
      </c>
      <c r="AA536" s="19">
        <f t="shared" si="296"/>
        <v>9.8944980101821116</v>
      </c>
      <c r="AB536" s="19">
        <f t="shared" si="297"/>
        <v>10.577663305205132</v>
      </c>
      <c r="AC536" s="19">
        <f t="shared" si="298"/>
        <v>11.219306178327987</v>
      </c>
      <c r="AD536" s="19">
        <f t="shared" si="299"/>
        <v>11.826187096771889</v>
      </c>
      <c r="AE536" s="19">
        <f t="shared" si="280"/>
        <v>2.0019231480770334</v>
      </c>
      <c r="AF536" s="19">
        <f t="shared" si="280"/>
        <v>2.8311468668391826</v>
      </c>
      <c r="AG536" s="19">
        <f t="shared" si="280"/>
        <v>4.0038462961540668</v>
      </c>
      <c r="AH536" s="19">
        <f t="shared" si="280"/>
        <v>4.903690217054903</v>
      </c>
      <c r="AI536" s="19">
        <f t="shared" si="280"/>
        <v>5.6622937336783652</v>
      </c>
      <c r="AJ536" s="19">
        <f t="shared" si="280"/>
        <v>6.3306368485379565</v>
      </c>
      <c r="AK536" s="19">
        <f t="shared" si="280"/>
        <v>6.9348652106353095</v>
      </c>
      <c r="AL536" s="19">
        <f t="shared" si="280"/>
        <v>7.4905105347561749</v>
      </c>
      <c r="AM536" s="19">
        <f t="shared" si="280"/>
        <v>8.0076925923081337</v>
      </c>
      <c r="AN536" s="19">
        <f t="shared" si="280"/>
        <v>8.4934406005175465</v>
      </c>
      <c r="AO536" s="19">
        <f t="shared" si="280"/>
        <v>8.9528724896612477</v>
      </c>
      <c r="AP536" s="43">
        <f t="shared" si="300"/>
        <v>0.51500000000000001</v>
      </c>
    </row>
    <row r="537" spans="1:42" x14ac:dyDescent="0.25">
      <c r="A537" s="15">
        <v>0.51600000000000001</v>
      </c>
      <c r="B537" s="6">
        <f t="shared" si="307"/>
        <v>3.2056035812926944</v>
      </c>
      <c r="C537" s="6">
        <f t="shared" si="281"/>
        <v>0.40869635061247361</v>
      </c>
      <c r="D537" s="6">
        <f t="shared" si="301"/>
        <v>1.6028017906463472</v>
      </c>
      <c r="E537" s="6">
        <f t="shared" si="282"/>
        <v>0.99948786886084817</v>
      </c>
      <c r="F537" s="6">
        <f t="shared" si="283"/>
        <v>0.40890576398719014</v>
      </c>
      <c r="G537" s="6">
        <f t="shared" si="284"/>
        <v>0.72045288199359514</v>
      </c>
      <c r="H537" s="6">
        <f t="shared" si="285"/>
        <v>0.52036835538874837</v>
      </c>
      <c r="I537" s="6">
        <f t="shared" si="286"/>
        <v>0.72675809220591636</v>
      </c>
      <c r="J537" s="6">
        <f t="shared" si="302"/>
        <v>1.0420017277953237</v>
      </c>
      <c r="K537" s="9"/>
      <c r="L537" s="15">
        <f t="shared" si="303"/>
        <v>0.51600000000000001</v>
      </c>
      <c r="M537" s="6">
        <f t="shared" ref="M537:M600" si="308">(C537/D537)^(2/3)</f>
        <v>0.40211224089602837</v>
      </c>
      <c r="N537" s="15">
        <f t="shared" si="287"/>
        <v>2.0035245637961778</v>
      </c>
      <c r="O537" s="15">
        <f t="shared" si="288"/>
        <v>2.6530194953784654</v>
      </c>
      <c r="P537" s="15">
        <f t="shared" si="304"/>
        <v>2.0035245637961778</v>
      </c>
      <c r="Q537" s="15">
        <f t="shared" si="305"/>
        <v>0.51600000000000001</v>
      </c>
      <c r="S537" s="28">
        <f t="shared" si="306"/>
        <v>0.51600000000000001</v>
      </c>
      <c r="T537" s="19">
        <f t="shared" si="289"/>
        <v>2.6530194953784654</v>
      </c>
      <c r="U537" s="19">
        <f t="shared" si="290"/>
        <v>3.75193615160445</v>
      </c>
      <c r="V537" s="19">
        <f t="shared" si="291"/>
        <v>5.3060389907569308</v>
      </c>
      <c r="W537" s="19">
        <f t="shared" si="292"/>
        <v>6.4985440413333526</v>
      </c>
      <c r="X537" s="19">
        <f t="shared" si="293"/>
        <v>7.5038723032089001</v>
      </c>
      <c r="Y537" s="19">
        <f t="shared" si="294"/>
        <v>8.3895842822265063</v>
      </c>
      <c r="Z537" s="19">
        <f t="shared" si="295"/>
        <v>9.1903291189324907</v>
      </c>
      <c r="AA537" s="19">
        <f t="shared" si="296"/>
        <v>9.9266899921381064</v>
      </c>
      <c r="AB537" s="19">
        <f t="shared" si="297"/>
        <v>10.612077981513862</v>
      </c>
      <c r="AC537" s="19">
        <f t="shared" si="298"/>
        <v>11.255808454813348</v>
      </c>
      <c r="AD537" s="19">
        <f t="shared" si="299"/>
        <v>11.864663874596873</v>
      </c>
      <c r="AE537" s="19">
        <f t="shared" si="280"/>
        <v>2.0035245637961778</v>
      </c>
      <c r="AF537" s="19">
        <f t="shared" si="280"/>
        <v>2.8334116106681941</v>
      </c>
      <c r="AG537" s="19">
        <f t="shared" si="280"/>
        <v>4.0070491275923557</v>
      </c>
      <c r="AH537" s="19">
        <f t="shared" si="280"/>
        <v>4.9076128684328779</v>
      </c>
      <c r="AI537" s="19">
        <f t="shared" si="280"/>
        <v>5.6668232213363883</v>
      </c>
      <c r="AJ537" s="19">
        <f t="shared" si="280"/>
        <v>6.3357009696912501</v>
      </c>
      <c r="AK537" s="19">
        <f t="shared" si="280"/>
        <v>6.9404126774145043</v>
      </c>
      <c r="AL537" s="19">
        <f t="shared" si="280"/>
        <v>7.4965024837110068</v>
      </c>
      <c r="AM537" s="19">
        <f t="shared" si="280"/>
        <v>8.0140982551847113</v>
      </c>
      <c r="AN537" s="19">
        <f t="shared" si="280"/>
        <v>8.5002348320045797</v>
      </c>
      <c r="AO537" s="19">
        <f t="shared" si="280"/>
        <v>8.9600342384777356</v>
      </c>
      <c r="AP537" s="43">
        <f t="shared" si="300"/>
        <v>0.51600000000000001</v>
      </c>
    </row>
    <row r="538" spans="1:42" x14ac:dyDescent="0.25">
      <c r="A538" s="15">
        <v>0.51700000000000002</v>
      </c>
      <c r="B538" s="6">
        <f t="shared" si="307"/>
        <v>3.2096057617431333</v>
      </c>
      <c r="C538" s="6">
        <f t="shared" si="281"/>
        <v>0.40969580579721337</v>
      </c>
      <c r="D538" s="6">
        <f t="shared" si="301"/>
        <v>1.6048028808715666</v>
      </c>
      <c r="E538" s="6">
        <f t="shared" si="282"/>
        <v>0.99942183286137987</v>
      </c>
      <c r="F538" s="6">
        <f t="shared" si="283"/>
        <v>0.40993281548016602</v>
      </c>
      <c r="G538" s="6">
        <f t="shared" si="284"/>
        <v>0.72196640774008303</v>
      </c>
      <c r="H538" s="6">
        <f t="shared" si="285"/>
        <v>0.52164090125314966</v>
      </c>
      <c r="I538" s="6">
        <f t="shared" si="286"/>
        <v>0.72835337213466722</v>
      </c>
      <c r="J538" s="6">
        <f t="shared" si="302"/>
        <v>1.0458608920982988</v>
      </c>
      <c r="K538" s="9"/>
      <c r="L538" s="15">
        <f t="shared" si="303"/>
        <v>0.51700000000000002</v>
      </c>
      <c r="M538" s="6">
        <f t="shared" si="308"/>
        <v>0.40243265613234408</v>
      </c>
      <c r="N538" s="15">
        <f t="shared" si="287"/>
        <v>2.0051210329689204</v>
      </c>
      <c r="O538" s="15">
        <f t="shared" si="288"/>
        <v>2.6616265545269826</v>
      </c>
      <c r="P538" s="15">
        <f t="shared" si="304"/>
        <v>2.0051210329689204</v>
      </c>
      <c r="Q538" s="15">
        <f t="shared" si="305"/>
        <v>0.51700000000000002</v>
      </c>
      <c r="S538" s="28">
        <f t="shared" si="306"/>
        <v>0.51700000000000002</v>
      </c>
      <c r="T538" s="19">
        <f t="shared" si="289"/>
        <v>2.6616265545269826</v>
      </c>
      <c r="U538" s="19">
        <f t="shared" si="290"/>
        <v>3.7641083713844306</v>
      </c>
      <c r="V538" s="19">
        <f t="shared" si="291"/>
        <v>5.3232531090539652</v>
      </c>
      <c r="W538" s="19">
        <f t="shared" si="292"/>
        <v>6.5196269444331758</v>
      </c>
      <c r="X538" s="19">
        <f t="shared" si="293"/>
        <v>7.5282167427688611</v>
      </c>
      <c r="Y538" s="19">
        <f t="shared" si="294"/>
        <v>8.4168021930916126</v>
      </c>
      <c r="Z538" s="19">
        <f t="shared" si="295"/>
        <v>9.2201448464304594</v>
      </c>
      <c r="AA538" s="19">
        <f t="shared" si="296"/>
        <v>9.9588946585795597</v>
      </c>
      <c r="AB538" s="19">
        <f t="shared" si="297"/>
        <v>10.64650621810793</v>
      </c>
      <c r="AC538" s="19">
        <f t="shared" si="298"/>
        <v>11.292325114153291</v>
      </c>
      <c r="AD538" s="19">
        <f t="shared" si="299"/>
        <v>11.903155813281769</v>
      </c>
      <c r="AE538" s="19">
        <f t="shared" si="280"/>
        <v>2.0051210329689204</v>
      </c>
      <c r="AF538" s="19">
        <f t="shared" si="280"/>
        <v>2.8356693590241973</v>
      </c>
      <c r="AG538" s="19">
        <f t="shared" si="280"/>
        <v>4.0102420659378408</v>
      </c>
      <c r="AH538" s="19">
        <f t="shared" si="280"/>
        <v>4.9115234032961821</v>
      </c>
      <c r="AI538" s="19">
        <f t="shared" si="280"/>
        <v>5.6713387180483945</v>
      </c>
      <c r="AJ538" s="19">
        <f t="shared" si="280"/>
        <v>6.340749448491362</v>
      </c>
      <c r="AK538" s="19">
        <f t="shared" si="280"/>
        <v>6.9459430088543215</v>
      </c>
      <c r="AL538" s="19">
        <f t="shared" si="280"/>
        <v>7.5024759243839574</v>
      </c>
      <c r="AM538" s="19">
        <f t="shared" si="280"/>
        <v>8.0204841318756817</v>
      </c>
      <c r="AN538" s="19">
        <f t="shared" si="280"/>
        <v>8.5070080770725909</v>
      </c>
      <c r="AO538" s="19">
        <f t="shared" si="280"/>
        <v>8.9671738656662079</v>
      </c>
      <c r="AP538" s="43">
        <f t="shared" si="300"/>
        <v>0.51700000000000002</v>
      </c>
    </row>
    <row r="539" spans="1:42" x14ac:dyDescent="0.25">
      <c r="A539" s="15">
        <v>0.51800000000000002</v>
      </c>
      <c r="B539" s="6">
        <f t="shared" si="307"/>
        <v>3.2136082146667224</v>
      </c>
      <c r="C539" s="6">
        <f t="shared" si="281"/>
        <v>0.41069519294254686</v>
      </c>
      <c r="D539" s="6">
        <f t="shared" si="301"/>
        <v>1.6068041073333612</v>
      </c>
      <c r="E539" s="6">
        <f t="shared" si="282"/>
        <v>0.99935178991184082</v>
      </c>
      <c r="F539" s="6">
        <f t="shared" si="283"/>
        <v>0.41096158238609537</v>
      </c>
      <c r="G539" s="6">
        <f t="shared" si="284"/>
        <v>0.72348079119304765</v>
      </c>
      <c r="H539" s="6">
        <f t="shared" si="285"/>
        <v>0.52291336048708814</v>
      </c>
      <c r="I539" s="6">
        <f t="shared" si="286"/>
        <v>0.72995010809749072</v>
      </c>
      <c r="J539" s="6">
        <f t="shared" si="302"/>
        <v>1.0497268243831321</v>
      </c>
      <c r="K539" s="9"/>
      <c r="L539" s="15">
        <f t="shared" si="303"/>
        <v>0.51800000000000002</v>
      </c>
      <c r="M539" s="6">
        <f t="shared" si="308"/>
        <v>0.40275207900981108</v>
      </c>
      <c r="N539" s="15">
        <f t="shared" si="287"/>
        <v>2.0067125577129015</v>
      </c>
      <c r="O539" s="15">
        <f t="shared" si="288"/>
        <v>2.670236931467227</v>
      </c>
      <c r="P539" s="15">
        <f t="shared" si="304"/>
        <v>2.0067125577129015</v>
      </c>
      <c r="Q539" s="15">
        <f t="shared" si="305"/>
        <v>0.51800000000000002</v>
      </c>
      <c r="S539" s="28">
        <f t="shared" si="306"/>
        <v>0.51800000000000002</v>
      </c>
      <c r="T539" s="19">
        <f t="shared" si="289"/>
        <v>2.670236931467227</v>
      </c>
      <c r="U539" s="19">
        <f t="shared" si="290"/>
        <v>3.7762852832304694</v>
      </c>
      <c r="V539" s="19">
        <f t="shared" si="291"/>
        <v>5.3404738629344539</v>
      </c>
      <c r="W539" s="19">
        <f t="shared" si="292"/>
        <v>6.5407179744298007</v>
      </c>
      <c r="X539" s="19">
        <f t="shared" si="293"/>
        <v>7.5525705664609388</v>
      </c>
      <c r="Y539" s="19">
        <f t="shared" si="294"/>
        <v>8.4440305957353736</v>
      </c>
      <c r="Z539" s="19">
        <f t="shared" si="295"/>
        <v>9.2499720670961025</v>
      </c>
      <c r="AA539" s="19">
        <f t="shared" si="296"/>
        <v>9.9911117390609334</v>
      </c>
      <c r="AB539" s="19">
        <f t="shared" si="297"/>
        <v>10.680947725868908</v>
      </c>
      <c r="AC539" s="19">
        <f t="shared" si="298"/>
        <v>11.328855849691406</v>
      </c>
      <c r="AD539" s="19">
        <f t="shared" si="299"/>
        <v>11.941662589582336</v>
      </c>
      <c r="AE539" s="19">
        <f t="shared" si="280"/>
        <v>2.0067125577129015</v>
      </c>
      <c r="AF539" s="19">
        <f t="shared" si="280"/>
        <v>2.8379201149019875</v>
      </c>
      <c r="AG539" s="19">
        <f t="shared" si="280"/>
        <v>4.0134251154258029</v>
      </c>
      <c r="AH539" s="19">
        <f t="shared" si="280"/>
        <v>4.9154218268319481</v>
      </c>
      <c r="AI539" s="19">
        <f t="shared" si="280"/>
        <v>5.675840229803975</v>
      </c>
      <c r="AJ539" s="19">
        <f t="shared" si="280"/>
        <v>6.3457822916348565</v>
      </c>
      <c r="AK539" s="19">
        <f t="shared" si="280"/>
        <v>6.9514562122904762</v>
      </c>
      <c r="AL539" s="19">
        <f t="shared" si="280"/>
        <v>7.5084308646985072</v>
      </c>
      <c r="AM539" s="19">
        <f t="shared" si="280"/>
        <v>8.0268502308516059</v>
      </c>
      <c r="AN539" s="19">
        <f t="shared" si="280"/>
        <v>8.5137603447059611</v>
      </c>
      <c r="AO539" s="19">
        <f t="shared" si="280"/>
        <v>8.9742913806970357</v>
      </c>
      <c r="AP539" s="43">
        <f t="shared" si="300"/>
        <v>0.51800000000000002</v>
      </c>
    </row>
    <row r="540" spans="1:42" x14ac:dyDescent="0.25">
      <c r="A540" s="15">
        <v>0.51900000000000002</v>
      </c>
      <c r="B540" s="6">
        <f t="shared" si="307"/>
        <v>3.2176109561519608</v>
      </c>
      <c r="C540" s="6">
        <f t="shared" si="281"/>
        <v>0.41169450804110674</v>
      </c>
      <c r="D540" s="6">
        <f t="shared" si="301"/>
        <v>1.6088054780759804</v>
      </c>
      <c r="E540" s="6">
        <f t="shared" si="282"/>
        <v>0.99927773916964646</v>
      </c>
      <c r="F540" s="6">
        <f t="shared" si="283"/>
        <v>0.41199207377841301</v>
      </c>
      <c r="G540" s="6">
        <f t="shared" si="284"/>
        <v>0.72499603688920655</v>
      </c>
      <c r="H540" s="6">
        <f t="shared" si="285"/>
        <v>0.52418572798822549</v>
      </c>
      <c r="I540" s="6">
        <f t="shared" si="286"/>
        <v>0.73154830792197689</v>
      </c>
      <c r="J540" s="6">
        <f t="shared" si="302"/>
        <v>1.0535995272733216</v>
      </c>
      <c r="K540" s="9"/>
      <c r="L540" s="15">
        <f t="shared" si="303"/>
        <v>0.51900000000000002</v>
      </c>
      <c r="M540" s="6">
        <f t="shared" si="308"/>
        <v>0.40307050994483001</v>
      </c>
      <c r="N540" s="15">
        <f t="shared" si="287"/>
        <v>2.0082991401028365</v>
      </c>
      <c r="O540" s="15">
        <f t="shared" si="288"/>
        <v>2.6788505538082088</v>
      </c>
      <c r="P540" s="15">
        <f t="shared" si="304"/>
        <v>2.0082991401028365</v>
      </c>
      <c r="Q540" s="15">
        <f t="shared" si="305"/>
        <v>0.51900000000000002</v>
      </c>
      <c r="S540" s="28">
        <f t="shared" si="306"/>
        <v>0.51900000000000002</v>
      </c>
      <c r="T540" s="19">
        <f t="shared" si="289"/>
        <v>2.6788505538082088</v>
      </c>
      <c r="U540" s="19">
        <f t="shared" si="290"/>
        <v>3.7884667847662459</v>
      </c>
      <c r="V540" s="19">
        <f t="shared" si="291"/>
        <v>5.3577011076164176</v>
      </c>
      <c r="W540" s="19">
        <f t="shared" si="292"/>
        <v>6.5618169540022429</v>
      </c>
      <c r="X540" s="19">
        <f t="shared" si="293"/>
        <v>7.5769335695324918</v>
      </c>
      <c r="Y540" s="19">
        <f t="shared" si="294"/>
        <v>8.4712692612373885</v>
      </c>
      <c r="Z540" s="19">
        <f t="shared" si="295"/>
        <v>9.2798105301596863</v>
      </c>
      <c r="AA540" s="19">
        <f t="shared" si="296"/>
        <v>10.023340962719947</v>
      </c>
      <c r="AB540" s="19">
        <f t="shared" si="297"/>
        <v>10.715402215232835</v>
      </c>
      <c r="AC540" s="19">
        <f t="shared" si="298"/>
        <v>11.365400354298735</v>
      </c>
      <c r="AD540" s="19">
        <f t="shared" si="299"/>
        <v>11.980183879756227</v>
      </c>
      <c r="AE540" s="19">
        <f t="shared" si="280"/>
        <v>2.0082991401028365</v>
      </c>
      <c r="AF540" s="19">
        <f t="shared" si="280"/>
        <v>2.8401638812356564</v>
      </c>
      <c r="AG540" s="19">
        <f t="shared" si="280"/>
        <v>4.016598280205673</v>
      </c>
      <c r="AH540" s="19">
        <f t="shared" si="280"/>
        <v>4.9193081441221747</v>
      </c>
      <c r="AI540" s="19">
        <f t="shared" si="280"/>
        <v>5.6803277624713129</v>
      </c>
      <c r="AJ540" s="19">
        <f t="shared" si="280"/>
        <v>6.3507995056825655</v>
      </c>
      <c r="AK540" s="19">
        <f t="shared" si="280"/>
        <v>6.9569522949100007</v>
      </c>
      <c r="AL540" s="19">
        <f t="shared" si="280"/>
        <v>7.5143673124175328</v>
      </c>
      <c r="AM540" s="19">
        <f t="shared" si="280"/>
        <v>8.033196560411346</v>
      </c>
      <c r="AN540" s="19">
        <f t="shared" si="280"/>
        <v>8.5204916437069667</v>
      </c>
      <c r="AO540" s="19">
        <f t="shared" si="280"/>
        <v>8.9813867928486335</v>
      </c>
      <c r="AP540" s="43">
        <f t="shared" si="300"/>
        <v>0.51900000000000002</v>
      </c>
    </row>
    <row r="541" spans="1:42" x14ac:dyDescent="0.25">
      <c r="A541" s="15">
        <v>0.52</v>
      </c>
      <c r="B541" s="6">
        <f t="shared" si="307"/>
        <v>3.2216140022977711</v>
      </c>
      <c r="C541" s="6">
        <f t="shared" si="281"/>
        <v>0.41269374708465884</v>
      </c>
      <c r="D541" s="6">
        <f t="shared" si="301"/>
        <v>1.6108070011488855</v>
      </c>
      <c r="E541" s="6">
        <f t="shared" si="282"/>
        <v>0.99919967974374369</v>
      </c>
      <c r="F541" s="6">
        <f t="shared" si="283"/>
        <v>0.41302429879731239</v>
      </c>
      <c r="G541" s="6">
        <f t="shared" si="284"/>
        <v>0.72651214939865616</v>
      </c>
      <c r="H541" s="6">
        <f t="shared" si="285"/>
        <v>0.52545799865311937</v>
      </c>
      <c r="I541" s="6">
        <f t="shared" si="286"/>
        <v>0.73314797948344856</v>
      </c>
      <c r="J541" s="6">
        <f t="shared" si="302"/>
        <v>1.0574790034676882</v>
      </c>
      <c r="K541" s="9"/>
      <c r="L541" s="15">
        <f t="shared" si="303"/>
        <v>0.52</v>
      </c>
      <c r="M541" s="6">
        <f t="shared" si="308"/>
        <v>0.40338794934519795</v>
      </c>
      <c r="N541" s="15">
        <f t="shared" si="287"/>
        <v>2.0098807821705753</v>
      </c>
      <c r="O541" s="15">
        <f t="shared" si="288"/>
        <v>2.6874673490472398</v>
      </c>
      <c r="P541" s="15">
        <f t="shared" si="304"/>
        <v>2.0098807821705753</v>
      </c>
      <c r="Q541" s="15">
        <f t="shared" si="305"/>
        <v>0.52</v>
      </c>
      <c r="S541" s="28">
        <f t="shared" si="306"/>
        <v>0.52</v>
      </c>
      <c r="T541" s="19">
        <f t="shared" si="289"/>
        <v>2.6874673490472398</v>
      </c>
      <c r="U541" s="19">
        <f t="shared" si="290"/>
        <v>3.8006527734574762</v>
      </c>
      <c r="V541" s="19">
        <f t="shared" si="291"/>
        <v>5.3749346980944797</v>
      </c>
      <c r="W541" s="19">
        <f t="shared" si="292"/>
        <v>6.5829237055559133</v>
      </c>
      <c r="X541" s="19">
        <f t="shared" si="293"/>
        <v>7.6013055469149524</v>
      </c>
      <c r="Y541" s="19">
        <f t="shared" si="294"/>
        <v>8.4985179603240244</v>
      </c>
      <c r="Z541" s="19">
        <f t="shared" si="295"/>
        <v>9.309659984464524</v>
      </c>
      <c r="AA541" s="19">
        <f t="shared" si="296"/>
        <v>10.055582058276388</v>
      </c>
      <c r="AB541" s="19">
        <f t="shared" si="297"/>
        <v>10.749869396188959</v>
      </c>
      <c r="AC541" s="19">
        <f t="shared" si="298"/>
        <v>11.401958320372424</v>
      </c>
      <c r="AD541" s="19">
        <f t="shared" si="299"/>
        <v>12.018719359561567</v>
      </c>
      <c r="AE541" s="19">
        <f t="shared" si="280"/>
        <v>2.0098807821705753</v>
      </c>
      <c r="AF541" s="19">
        <f t="shared" si="280"/>
        <v>2.8424006608986723</v>
      </c>
      <c r="AG541" s="19">
        <f t="shared" si="280"/>
        <v>4.0197615643411506</v>
      </c>
      <c r="AH541" s="19">
        <f t="shared" si="280"/>
        <v>4.9231823601438558</v>
      </c>
      <c r="AI541" s="19">
        <f t="shared" si="280"/>
        <v>5.6848013217973445</v>
      </c>
      <c r="AJ541" s="19">
        <f t="shared" si="280"/>
        <v>6.3558010970597598</v>
      </c>
      <c r="AK541" s="19">
        <f t="shared" si="280"/>
        <v>6.9624312637514238</v>
      </c>
      <c r="AL541" s="19">
        <f t="shared" si="280"/>
        <v>7.5202852751435207</v>
      </c>
      <c r="AM541" s="19">
        <f t="shared" si="280"/>
        <v>8.0395231286823012</v>
      </c>
      <c r="AN541" s="19">
        <f t="shared" si="280"/>
        <v>8.527201982696015</v>
      </c>
      <c r="AO541" s="19">
        <f t="shared" si="280"/>
        <v>8.9884601112077078</v>
      </c>
      <c r="AP541" s="43">
        <f t="shared" si="300"/>
        <v>0.52</v>
      </c>
    </row>
    <row r="542" spans="1:42" x14ac:dyDescent="0.25">
      <c r="A542" s="15">
        <v>0.52100000000000002</v>
      </c>
      <c r="B542" s="6">
        <f t="shared" si="307"/>
        <v>3.2256173692140866</v>
      </c>
      <c r="C542" s="6">
        <f t="shared" si="281"/>
        <v>0.41369290606405368</v>
      </c>
      <c r="D542" s="6">
        <f t="shared" si="301"/>
        <v>1.6128086846070433</v>
      </c>
      <c r="E542" s="6">
        <f t="shared" si="282"/>
        <v>0.99911761069455685</v>
      </c>
      <c r="F542" s="6">
        <f t="shared" si="283"/>
        <v>0.41405826665037632</v>
      </c>
      <c r="G542" s="6">
        <f t="shared" si="284"/>
        <v>0.72802913332518815</v>
      </c>
      <c r="H542" s="6">
        <f t="shared" si="285"/>
        <v>0.52673016737716216</v>
      </c>
      <c r="I542" s="6">
        <f t="shared" si="286"/>
        <v>0.73474913070537107</v>
      </c>
      <c r="J542" s="6">
        <f t="shared" si="302"/>
        <v>1.0613652557411395</v>
      </c>
      <c r="K542" s="9"/>
      <c r="L542" s="15">
        <f t="shared" si="303"/>
        <v>0.52100000000000002</v>
      </c>
      <c r="M542" s="6">
        <f t="shared" si="308"/>
        <v>0.40370439761011873</v>
      </c>
      <c r="N542" s="15">
        <f t="shared" si="287"/>
        <v>2.0114574859051513</v>
      </c>
      <c r="O542" s="15">
        <f t="shared" si="288"/>
        <v>2.6960872445696076</v>
      </c>
      <c r="P542" s="15">
        <f t="shared" si="304"/>
        <v>2.0114574859051513</v>
      </c>
      <c r="Q542" s="15">
        <f t="shared" si="305"/>
        <v>0.52100000000000002</v>
      </c>
      <c r="S542" s="28">
        <f t="shared" si="306"/>
        <v>0.52100000000000002</v>
      </c>
      <c r="T542" s="19">
        <f t="shared" si="289"/>
        <v>2.6960872445696076</v>
      </c>
      <c r="U542" s="19">
        <f t="shared" si="290"/>
        <v>3.8128431466114465</v>
      </c>
      <c r="V542" s="19">
        <f t="shared" si="291"/>
        <v>5.3921744891392152</v>
      </c>
      <c r="W542" s="19">
        <f t="shared" si="292"/>
        <v>6.6040380512218144</v>
      </c>
      <c r="X542" s="19">
        <f t="shared" si="293"/>
        <v>7.625686293222893</v>
      </c>
      <c r="Y542" s="19">
        <f t="shared" si="294"/>
        <v>8.5257764633673911</v>
      </c>
      <c r="Z542" s="19">
        <f t="shared" si="295"/>
        <v>9.339520178465877</v>
      </c>
      <c r="AA542" s="19">
        <f t="shared" si="296"/>
        <v>10.087834754030872</v>
      </c>
      <c r="AB542" s="19">
        <f t="shared" si="297"/>
        <v>10.78434897827843</v>
      </c>
      <c r="AC542" s="19">
        <f t="shared" si="298"/>
        <v>11.438529439834339</v>
      </c>
      <c r="AD542" s="19">
        <f t="shared" si="299"/>
        <v>12.057268704255486</v>
      </c>
      <c r="AE542" s="19">
        <f t="shared" ref="AE542:AO551" si="309">$M542*AE$21^0.5/RMannings_n*(Diameter/1000)^(2/3)</f>
        <v>2.0114574859051513</v>
      </c>
      <c r="AF542" s="19">
        <f t="shared" si="309"/>
        <v>2.8446304567039538</v>
      </c>
      <c r="AG542" s="19">
        <f t="shared" si="309"/>
        <v>4.0229149718103026</v>
      </c>
      <c r="AH542" s="19">
        <f t="shared" si="309"/>
        <v>4.9270444797691066</v>
      </c>
      <c r="AI542" s="19">
        <f t="shared" si="309"/>
        <v>5.6892609134079075</v>
      </c>
      <c r="AJ542" s="19">
        <f t="shared" si="309"/>
        <v>6.3607870720563122</v>
      </c>
      <c r="AK542" s="19">
        <f t="shared" si="309"/>
        <v>6.9678931257049621</v>
      </c>
      <c r="AL542" s="19">
        <f t="shared" si="309"/>
        <v>7.5261847603187499</v>
      </c>
      <c r="AM542" s="19">
        <f t="shared" si="309"/>
        <v>8.0458299436206051</v>
      </c>
      <c r="AN542" s="19">
        <f t="shared" si="309"/>
        <v>8.5338913701118599</v>
      </c>
      <c r="AO542" s="19">
        <f t="shared" si="309"/>
        <v>8.9955113446694863</v>
      </c>
      <c r="AP542" s="43">
        <f t="shared" si="300"/>
        <v>0.52100000000000002</v>
      </c>
    </row>
    <row r="543" spans="1:42" x14ac:dyDescent="0.25">
      <c r="A543" s="15">
        <v>0.52200000000000002</v>
      </c>
      <c r="B543" s="6">
        <f t="shared" si="307"/>
        <v>3.2296210730224382</v>
      </c>
      <c r="C543" s="6">
        <f t="shared" si="281"/>
        <v>0.41469198096917803</v>
      </c>
      <c r="D543" s="6">
        <f t="shared" si="301"/>
        <v>1.6148105365112191</v>
      </c>
      <c r="E543" s="6">
        <f t="shared" si="282"/>
        <v>0.99903153103393083</v>
      </c>
      <c r="F543" s="6">
        <f t="shared" si="283"/>
        <v>0.41509398661321484</v>
      </c>
      <c r="G543" s="6">
        <f t="shared" si="284"/>
        <v>0.72954699330660744</v>
      </c>
      <c r="H543" s="6">
        <f t="shared" si="285"/>
        <v>0.52800222905451899</v>
      </c>
      <c r="I543" s="6">
        <f t="shared" si="286"/>
        <v>0.73635176955976378</v>
      </c>
      <c r="J543" s="6">
        <f t="shared" si="302"/>
        <v>1.0652582869454386</v>
      </c>
      <c r="K543" s="9"/>
      <c r="L543" s="15">
        <f t="shared" si="303"/>
        <v>0.52200000000000002</v>
      </c>
      <c r="M543" s="6">
        <f t="shared" si="308"/>
        <v>0.40401985513021366</v>
      </c>
      <c r="N543" s="15">
        <f t="shared" si="287"/>
        <v>2.0130292532528351</v>
      </c>
      <c r="O543" s="15">
        <f t="shared" si="288"/>
        <v>2.7047101676482481</v>
      </c>
      <c r="P543" s="15">
        <f t="shared" si="304"/>
        <v>2.0130292532528351</v>
      </c>
      <c r="Q543" s="15">
        <f t="shared" si="305"/>
        <v>0.52200000000000002</v>
      </c>
      <c r="S543" s="28">
        <f t="shared" si="306"/>
        <v>0.52200000000000002</v>
      </c>
      <c r="T543" s="19">
        <f t="shared" si="289"/>
        <v>2.7047101676482481</v>
      </c>
      <c r="U543" s="19">
        <f t="shared" si="290"/>
        <v>3.8250378013765602</v>
      </c>
      <c r="V543" s="19">
        <f t="shared" si="291"/>
        <v>5.4094203352964962</v>
      </c>
      <c r="W543" s="19">
        <f t="shared" si="292"/>
        <v>6.6251598128557534</v>
      </c>
      <c r="X543" s="19">
        <f t="shared" si="293"/>
        <v>7.6500756027531205</v>
      </c>
      <c r="Y543" s="19">
        <f t="shared" si="294"/>
        <v>8.5530445403843274</v>
      </c>
      <c r="Z543" s="19">
        <f t="shared" si="295"/>
        <v>9.3693908602298031</v>
      </c>
      <c r="AA543" s="19">
        <f t="shared" si="296"/>
        <v>10.120098777863651</v>
      </c>
      <c r="AB543" s="19">
        <f t="shared" si="297"/>
        <v>10.818840670592992</v>
      </c>
      <c r="AC543" s="19">
        <f t="shared" si="298"/>
        <v>11.475113404129678</v>
      </c>
      <c r="AD543" s="19">
        <f t="shared" si="299"/>
        <v>12.09583158859267</v>
      </c>
      <c r="AE543" s="19">
        <f t="shared" si="309"/>
        <v>2.0130292532528351</v>
      </c>
      <c r="AF543" s="19">
        <f t="shared" si="309"/>
        <v>2.8468532714039436</v>
      </c>
      <c r="AG543" s="19">
        <f t="shared" si="309"/>
        <v>4.0260585065056702</v>
      </c>
      <c r="AH543" s="19">
        <f t="shared" si="309"/>
        <v>4.9308945077653004</v>
      </c>
      <c r="AI543" s="19">
        <f t="shared" si="309"/>
        <v>5.6937065428078872</v>
      </c>
      <c r="AJ543" s="19">
        <f t="shared" si="309"/>
        <v>6.3657574368268763</v>
      </c>
      <c r="AK543" s="19">
        <f t="shared" si="309"/>
        <v>6.9733378875126952</v>
      </c>
      <c r="AL543" s="19">
        <f t="shared" si="309"/>
        <v>7.5320657752255018</v>
      </c>
      <c r="AM543" s="19">
        <f t="shared" si="309"/>
        <v>8.0521170130113404</v>
      </c>
      <c r="AN543" s="19">
        <f t="shared" si="309"/>
        <v>8.5405598142118286</v>
      </c>
      <c r="AO543" s="19">
        <f t="shared" si="309"/>
        <v>9.0025405019379576</v>
      </c>
      <c r="AP543" s="43">
        <f t="shared" si="300"/>
        <v>0.52200000000000002</v>
      </c>
    </row>
    <row r="544" spans="1:42" x14ac:dyDescent="0.25">
      <c r="A544" s="15">
        <v>0.52300000000000002</v>
      </c>
      <c r="B544" s="6">
        <f t="shared" si="307"/>
        <v>3.2336251298565415</v>
      </c>
      <c r="C544" s="6">
        <f t="shared" si="281"/>
        <v>0.41569096778890602</v>
      </c>
      <c r="D544" s="6">
        <f t="shared" si="301"/>
        <v>1.6168125649282707</v>
      </c>
      <c r="E544" s="6">
        <f t="shared" si="282"/>
        <v>0.99894143972507221</v>
      </c>
      <c r="F544" s="6">
        <f t="shared" si="283"/>
        <v>0.41613146803011009</v>
      </c>
      <c r="G544" s="6">
        <f t="shared" si="284"/>
        <v>0.73106573401505504</v>
      </c>
      <c r="H544" s="6">
        <f t="shared" si="285"/>
        <v>0.52927417857806591</v>
      </c>
      <c r="I544" s="6">
        <f t="shared" si="286"/>
        <v>0.73795590406761846</v>
      </c>
      <c r="J544" s="6">
        <f t="shared" si="302"/>
        <v>1.0691581000099843</v>
      </c>
      <c r="K544" s="9"/>
      <c r="L544" s="15">
        <f t="shared" si="303"/>
        <v>0.52300000000000002</v>
      </c>
      <c r="M544" s="6">
        <f t="shared" si="308"/>
        <v>0.4043343222875303</v>
      </c>
      <c r="N544" s="15">
        <f t="shared" si="287"/>
        <v>2.0145960861171797</v>
      </c>
      <c r="O544" s="15">
        <f t="shared" si="288"/>
        <v>2.7133360454434081</v>
      </c>
      <c r="P544" s="15">
        <f t="shared" si="304"/>
        <v>2.0145960861171797</v>
      </c>
      <c r="Q544" s="15">
        <f t="shared" si="305"/>
        <v>0.52300000000000002</v>
      </c>
      <c r="S544" s="28">
        <f t="shared" si="306"/>
        <v>0.52300000000000002</v>
      </c>
      <c r="T544" s="19">
        <f t="shared" si="289"/>
        <v>2.7133360454434081</v>
      </c>
      <c r="U544" s="19">
        <f t="shared" si="290"/>
        <v>3.8372366347418487</v>
      </c>
      <c r="V544" s="19">
        <f t="shared" si="291"/>
        <v>5.4266720908868162</v>
      </c>
      <c r="W544" s="19">
        <f t="shared" si="292"/>
        <v>6.6462888120374997</v>
      </c>
      <c r="X544" s="19">
        <f t="shared" si="293"/>
        <v>7.6744732694836975</v>
      </c>
      <c r="Y544" s="19">
        <f t="shared" si="294"/>
        <v>8.5803219610353043</v>
      </c>
      <c r="Z544" s="19">
        <f t="shared" si="295"/>
        <v>9.3992717774319985</v>
      </c>
      <c r="AA544" s="19">
        <f t="shared" si="296"/>
        <v>10.152373857233325</v>
      </c>
      <c r="AB544" s="19">
        <f t="shared" si="297"/>
        <v>10.853344181773632</v>
      </c>
      <c r="AC544" s="19">
        <f t="shared" si="298"/>
        <v>11.511709904225544</v>
      </c>
      <c r="AD544" s="19">
        <f t="shared" si="299"/>
        <v>12.134407686823838</v>
      </c>
      <c r="AE544" s="19">
        <f t="shared" si="309"/>
        <v>2.0145960861171797</v>
      </c>
      <c r="AF544" s="19">
        <f t="shared" si="309"/>
        <v>2.8490691076906716</v>
      </c>
      <c r="AG544" s="19">
        <f t="shared" si="309"/>
        <v>4.0291921722343593</v>
      </c>
      <c r="AH544" s="19">
        <f t="shared" si="309"/>
        <v>4.9347324487951676</v>
      </c>
      <c r="AI544" s="19">
        <f t="shared" si="309"/>
        <v>5.6981382153813431</v>
      </c>
      <c r="AJ544" s="19">
        <f t="shared" si="309"/>
        <v>6.3707121973910086</v>
      </c>
      <c r="AK544" s="19">
        <f t="shared" si="309"/>
        <v>6.9787655557687209</v>
      </c>
      <c r="AL544" s="19">
        <f t="shared" si="309"/>
        <v>7.5379283269862176</v>
      </c>
      <c r="AM544" s="19">
        <f t="shared" si="309"/>
        <v>8.0583843444687187</v>
      </c>
      <c r="AN544" s="19">
        <f t="shared" si="309"/>
        <v>8.547207323072012</v>
      </c>
      <c r="AO544" s="19">
        <f t="shared" si="309"/>
        <v>9.0095475915260668</v>
      </c>
      <c r="AP544" s="43">
        <f t="shared" si="300"/>
        <v>0.52300000000000002</v>
      </c>
    </row>
    <row r="545" spans="1:42" x14ac:dyDescent="0.25">
      <c r="A545" s="15">
        <v>0.52400000000000002</v>
      </c>
      <c r="B545" s="6">
        <f t="shared" si="307"/>
        <v>3.2376295558628874</v>
      </c>
      <c r="C545" s="6">
        <f t="shared" si="281"/>
        <v>0.41668986251105078</v>
      </c>
      <c r="D545" s="6">
        <f t="shared" si="301"/>
        <v>1.6188147779314437</v>
      </c>
      <c r="E545" s="6">
        <f t="shared" si="282"/>
        <v>0.99884733568248552</v>
      </c>
      <c r="F545" s="6">
        <f t="shared" si="283"/>
        <v>0.41717072031466934</v>
      </c>
      <c r="G545" s="6">
        <f t="shared" si="284"/>
        <v>0.73258536015733466</v>
      </c>
      <c r="H545" s="6">
        <f t="shared" si="285"/>
        <v>0.53054601083932784</v>
      </c>
      <c r="I545" s="6">
        <f t="shared" si="286"/>
        <v>0.73956154229932225</v>
      </c>
      <c r="J545" s="6">
        <f t="shared" si="302"/>
        <v>1.0730646979425988</v>
      </c>
      <c r="K545" s="9"/>
      <c r="L545" s="15">
        <f t="shared" si="303"/>
        <v>0.52400000000000002</v>
      </c>
      <c r="M545" s="6">
        <f t="shared" si="308"/>
        <v>0.40464779945555251</v>
      </c>
      <c r="N545" s="15">
        <f t="shared" si="287"/>
        <v>2.016157986359068</v>
      </c>
      <c r="O545" s="15">
        <f t="shared" si="288"/>
        <v>2.7219648050023153</v>
      </c>
      <c r="P545" s="15">
        <f t="shared" si="304"/>
        <v>2.016157986359068</v>
      </c>
      <c r="Q545" s="15">
        <f t="shared" si="305"/>
        <v>0.52400000000000002</v>
      </c>
      <c r="S545" s="28">
        <f t="shared" si="306"/>
        <v>0.52400000000000002</v>
      </c>
      <c r="T545" s="19">
        <f t="shared" si="289"/>
        <v>2.7219648050023153</v>
      </c>
      <c r="U545" s="19">
        <f t="shared" si="290"/>
        <v>3.8494395435365112</v>
      </c>
      <c r="V545" s="19">
        <f t="shared" si="291"/>
        <v>5.4439296100046306</v>
      </c>
      <c r="W545" s="19">
        <f t="shared" si="292"/>
        <v>6.6674248700699836</v>
      </c>
      <c r="X545" s="19">
        <f t="shared" si="293"/>
        <v>7.6988790870730224</v>
      </c>
      <c r="Y545" s="19">
        <f t="shared" si="294"/>
        <v>8.6076084946234008</v>
      </c>
      <c r="Z545" s="19">
        <f t="shared" si="295"/>
        <v>9.4291626773566453</v>
      </c>
      <c r="AA545" s="19">
        <f t="shared" si="296"/>
        <v>10.184659719175603</v>
      </c>
      <c r="AB545" s="19">
        <f t="shared" si="297"/>
        <v>10.887859220009261</v>
      </c>
      <c r="AC545" s="19">
        <f t="shared" si="298"/>
        <v>11.548318630609534</v>
      </c>
      <c r="AD545" s="19">
        <f t="shared" si="299"/>
        <v>12.172996672694273</v>
      </c>
      <c r="AE545" s="19">
        <f t="shared" si="309"/>
        <v>2.016157986359068</v>
      </c>
      <c r="AF545" s="19">
        <f t="shared" si="309"/>
        <v>2.8512779681958231</v>
      </c>
      <c r="AG545" s="19">
        <f t="shared" si="309"/>
        <v>4.0323159727181359</v>
      </c>
      <c r="AH545" s="19">
        <f t="shared" si="309"/>
        <v>4.9385583074169226</v>
      </c>
      <c r="AI545" s="19">
        <f t="shared" si="309"/>
        <v>5.7025559363916463</v>
      </c>
      <c r="AJ545" s="19">
        <f t="shared" si="309"/>
        <v>6.375651359633344</v>
      </c>
      <c r="AK545" s="19">
        <f t="shared" si="309"/>
        <v>6.9841761369193307</v>
      </c>
      <c r="AL545" s="19">
        <f t="shared" si="309"/>
        <v>7.5437724225636815</v>
      </c>
      <c r="AM545" s="19">
        <f t="shared" si="309"/>
        <v>8.0646319454362718</v>
      </c>
      <c r="AN545" s="19">
        <f t="shared" si="309"/>
        <v>8.5538339045874707</v>
      </c>
      <c r="AO545" s="19">
        <f t="shared" si="309"/>
        <v>9.0165326217559389</v>
      </c>
      <c r="AP545" s="43">
        <f t="shared" si="300"/>
        <v>0.52400000000000002</v>
      </c>
    </row>
    <row r="546" spans="1:42" x14ac:dyDescent="0.25">
      <c r="A546" s="15">
        <v>0.52500000000000002</v>
      </c>
      <c r="B546" s="6">
        <f t="shared" si="307"/>
        <v>3.2416343672013332</v>
      </c>
      <c r="C546" s="6">
        <f t="shared" si="281"/>
        <v>0.41768866112231551</v>
      </c>
      <c r="D546" s="6">
        <f t="shared" si="301"/>
        <v>1.6208171836006666</v>
      </c>
      <c r="E546" s="6">
        <f t="shared" si="282"/>
        <v>0.99874921777190895</v>
      </c>
      <c r="F546" s="6">
        <f t="shared" si="283"/>
        <v>0.41821175295048479</v>
      </c>
      <c r="G546" s="6">
        <f t="shared" si="284"/>
        <v>0.73410587647524239</v>
      </c>
      <c r="H546" s="6">
        <f t="shared" si="285"/>
        <v>0.53181772072841671</v>
      </c>
      <c r="I546" s="6">
        <f t="shared" si="286"/>
        <v>0.74116869237508498</v>
      </c>
      <c r="J546" s="6">
        <f t="shared" si="302"/>
        <v>1.0769780838303264</v>
      </c>
      <c r="K546" s="9"/>
      <c r="L546" s="15">
        <f t="shared" si="303"/>
        <v>0.52500000000000002</v>
      </c>
      <c r="M546" s="6">
        <f t="shared" si="308"/>
        <v>0.40496028699920839</v>
      </c>
      <c r="N546" s="15">
        <f t="shared" si="287"/>
        <v>2.0177149557967544</v>
      </c>
      <c r="O546" s="15">
        <f t="shared" si="288"/>
        <v>2.7305963732588276</v>
      </c>
      <c r="P546" s="15">
        <f t="shared" si="304"/>
        <v>2.0177149557967544</v>
      </c>
      <c r="Q546" s="15">
        <f t="shared" si="305"/>
        <v>0.52500000000000002</v>
      </c>
      <c r="S546" s="28">
        <f t="shared" si="306"/>
        <v>0.52500000000000002</v>
      </c>
      <c r="T546" s="19">
        <f t="shared" si="289"/>
        <v>2.7305963732588276</v>
      </c>
      <c r="U546" s="19">
        <f t="shared" si="290"/>
        <v>3.8616464244294209</v>
      </c>
      <c r="V546" s="19">
        <f t="shared" si="291"/>
        <v>5.4611927465176553</v>
      </c>
      <c r="W546" s="19">
        <f t="shared" si="292"/>
        <v>6.6885678079784476</v>
      </c>
      <c r="X546" s="19">
        <f t="shared" si="293"/>
        <v>7.7232928488588417</v>
      </c>
      <c r="Y546" s="19">
        <f t="shared" si="294"/>
        <v>8.6349039100931897</v>
      </c>
      <c r="Z546" s="19">
        <f t="shared" si="295"/>
        <v>9.459063306895203</v>
      </c>
      <c r="AA546" s="19">
        <f t="shared" si="296"/>
        <v>10.216956090302029</v>
      </c>
      <c r="AB546" s="19">
        <f t="shared" si="297"/>
        <v>10.922385493035311</v>
      </c>
      <c r="AC546" s="19">
        <f t="shared" si="298"/>
        <v>11.58493927328826</v>
      </c>
      <c r="AD546" s="19">
        <f t="shared" si="299"/>
        <v>12.211598219442257</v>
      </c>
      <c r="AE546" s="19">
        <f t="shared" si="309"/>
        <v>2.0177149557967544</v>
      </c>
      <c r="AF546" s="19">
        <f t="shared" si="309"/>
        <v>2.8534798554908005</v>
      </c>
      <c r="AG546" s="19">
        <f t="shared" si="309"/>
        <v>4.0354299115935088</v>
      </c>
      <c r="AH546" s="19">
        <f t="shared" si="309"/>
        <v>4.9423720880843653</v>
      </c>
      <c r="AI546" s="19">
        <f t="shared" si="309"/>
        <v>5.706959710981601</v>
      </c>
      <c r="AJ546" s="19">
        <f t="shared" si="309"/>
        <v>6.3805749293037062</v>
      </c>
      <c r="AK546" s="19">
        <f t="shared" si="309"/>
        <v>6.9895696372631413</v>
      </c>
      <c r="AL546" s="19">
        <f t="shared" si="309"/>
        <v>7.5495980687611848</v>
      </c>
      <c r="AM546" s="19">
        <f t="shared" si="309"/>
        <v>8.0708598231870177</v>
      </c>
      <c r="AN546" s="19">
        <f t="shared" si="309"/>
        <v>8.5604395664724002</v>
      </c>
      <c r="AO546" s="19">
        <f t="shared" si="309"/>
        <v>9.0234956007590537</v>
      </c>
      <c r="AP546" s="43">
        <f t="shared" si="300"/>
        <v>0.52500000000000002</v>
      </c>
    </row>
    <row r="547" spans="1:42" x14ac:dyDescent="0.25">
      <c r="A547" s="15">
        <v>0.52600000000000002</v>
      </c>
      <c r="B547" s="6">
        <f t="shared" si="307"/>
        <v>3.2456395800456925</v>
      </c>
      <c r="C547" s="6">
        <f t="shared" si="281"/>
        <v>0.41868735960824477</v>
      </c>
      <c r="D547" s="6">
        <f t="shared" si="301"/>
        <v>1.6228197900228463</v>
      </c>
      <c r="E547" s="6">
        <f t="shared" si="282"/>
        <v>0.99864708481024467</v>
      </c>
      <c r="F547" s="6">
        <f t="shared" si="283"/>
        <v>0.41925457549180206</v>
      </c>
      <c r="G547" s="6">
        <f t="shared" si="284"/>
        <v>0.73562728774590103</v>
      </c>
      <c r="H547" s="6">
        <f t="shared" si="285"/>
        <v>0.53308930313396896</v>
      </c>
      <c r="I547" s="6">
        <f t="shared" si="286"/>
        <v>0.74277736246537329</v>
      </c>
      <c r="J547" s="6">
        <f t="shared" si="302"/>
        <v>1.0808982608402387</v>
      </c>
      <c r="K547" s="9"/>
      <c r="L547" s="15">
        <f t="shared" si="303"/>
        <v>0.52600000000000002</v>
      </c>
      <c r="M547" s="6">
        <f t="shared" si="308"/>
        <v>0.40527178527487956</v>
      </c>
      <c r="N547" s="15">
        <f t="shared" si="287"/>
        <v>2.019266996205912</v>
      </c>
      <c r="O547" s="15">
        <f t="shared" si="288"/>
        <v>2.7392306770331007</v>
      </c>
      <c r="P547" s="15">
        <f t="shared" si="304"/>
        <v>2.019266996205912</v>
      </c>
      <c r="Q547" s="15">
        <f t="shared" si="305"/>
        <v>0.52600000000000002</v>
      </c>
      <c r="S547" s="28">
        <f t="shared" si="306"/>
        <v>0.52600000000000002</v>
      </c>
      <c r="T547" s="19">
        <f t="shared" si="289"/>
        <v>2.7392306770331007</v>
      </c>
      <c r="U547" s="19">
        <f t="shared" si="290"/>
        <v>3.8738571739286471</v>
      </c>
      <c r="V547" s="19">
        <f t="shared" si="291"/>
        <v>5.4784613540662015</v>
      </c>
      <c r="W547" s="19">
        <f t="shared" si="292"/>
        <v>6.7097174465096003</v>
      </c>
      <c r="X547" s="19">
        <f t="shared" si="293"/>
        <v>7.7477143478572943</v>
      </c>
      <c r="Y547" s="19">
        <f t="shared" si="294"/>
        <v>8.6622079760296788</v>
      </c>
      <c r="Z547" s="19">
        <f t="shared" si="295"/>
        <v>9.4889734125452492</v>
      </c>
      <c r="AA547" s="19">
        <f t="shared" si="296"/>
        <v>10.249262696798686</v>
      </c>
      <c r="AB547" s="19">
        <f t="shared" si="297"/>
        <v>10.956922708132403</v>
      </c>
      <c r="AC547" s="19">
        <f t="shared" si="298"/>
        <v>11.621571521785938</v>
      </c>
      <c r="AD547" s="19">
        <f t="shared" si="299"/>
        <v>12.250211999797571</v>
      </c>
      <c r="AE547" s="19">
        <f t="shared" si="309"/>
        <v>2.019266996205912</v>
      </c>
      <c r="AF547" s="19">
        <f t="shared" si="309"/>
        <v>2.8556747720867821</v>
      </c>
      <c r="AG547" s="19">
        <f t="shared" si="309"/>
        <v>4.038533992411824</v>
      </c>
      <c r="AH547" s="19">
        <f t="shared" si="309"/>
        <v>4.9461737951469793</v>
      </c>
      <c r="AI547" s="19">
        <f t="shared" si="309"/>
        <v>5.7113495441735642</v>
      </c>
      <c r="AJ547" s="19">
        <f t="shared" si="309"/>
        <v>6.3854829120172623</v>
      </c>
      <c r="AK547" s="19">
        <f t="shared" si="309"/>
        <v>6.9949460629512616</v>
      </c>
      <c r="AL547" s="19">
        <f t="shared" si="309"/>
        <v>7.5554052722226785</v>
      </c>
      <c r="AM547" s="19">
        <f t="shared" si="309"/>
        <v>8.077067984823648</v>
      </c>
      <c r="AN547" s="19">
        <f t="shared" si="309"/>
        <v>8.5670243162603441</v>
      </c>
      <c r="AO547" s="19">
        <f t="shared" si="309"/>
        <v>9.0304365364764578</v>
      </c>
      <c r="AP547" s="43">
        <f t="shared" si="300"/>
        <v>0.52600000000000002</v>
      </c>
    </row>
    <row r="548" spans="1:42" x14ac:dyDescent="0.25">
      <c r="A548" s="15">
        <v>0.52700000000000002</v>
      </c>
      <c r="B548" s="6">
        <f t="shared" si="307"/>
        <v>3.2496452105843314</v>
      </c>
      <c r="C548" s="6">
        <f t="shared" si="281"/>
        <v>0.41968595395317554</v>
      </c>
      <c r="D548" s="6">
        <f t="shared" si="301"/>
        <v>1.6248226052921657</v>
      </c>
      <c r="E548" s="6">
        <f t="shared" si="282"/>
        <v>0.99854093556548795</v>
      </c>
      <c r="F548" s="6">
        <f t="shared" si="283"/>
        <v>0.42029919756419543</v>
      </c>
      <c r="G548" s="6">
        <f t="shared" si="284"/>
        <v>0.73714959878209774</v>
      </c>
      <c r="H548" s="6">
        <f t="shared" si="285"/>
        <v>0.53436075294308372</v>
      </c>
      <c r="I548" s="6">
        <f t="shared" si="286"/>
        <v>0.74438756079134816</v>
      </c>
      <c r="J548" s="6">
        <f t="shared" si="302"/>
        <v>1.0848252322202512</v>
      </c>
      <c r="K548" s="9"/>
      <c r="L548" s="15">
        <f t="shared" si="303"/>
        <v>0.52700000000000002</v>
      </c>
      <c r="M548" s="6">
        <f t="shared" si="308"/>
        <v>0.40558229463040785</v>
      </c>
      <c r="N548" s="15">
        <f t="shared" si="287"/>
        <v>2.0208141093196614</v>
      </c>
      <c r="O548" s="15">
        <f t="shared" si="288"/>
        <v>2.7478676430312228</v>
      </c>
      <c r="P548" s="15">
        <f t="shared" si="304"/>
        <v>2.0208141093196614</v>
      </c>
      <c r="Q548" s="15">
        <f t="shared" si="305"/>
        <v>0.52700000000000002</v>
      </c>
      <c r="S548" s="28">
        <f t="shared" si="306"/>
        <v>0.52700000000000002</v>
      </c>
      <c r="T548" s="19">
        <f t="shared" si="289"/>
        <v>2.7478676430312228</v>
      </c>
      <c r="U548" s="19">
        <f t="shared" si="290"/>
        <v>3.8860716883809459</v>
      </c>
      <c r="V548" s="19">
        <f t="shared" si="291"/>
        <v>5.4957352860624455</v>
      </c>
      <c r="W548" s="19">
        <f t="shared" si="292"/>
        <v>6.7308736061307686</v>
      </c>
      <c r="X548" s="19">
        <f t="shared" si="293"/>
        <v>7.7721433767618917</v>
      </c>
      <c r="Y548" s="19">
        <f t="shared" si="294"/>
        <v>8.6895204606571745</v>
      </c>
      <c r="Z548" s="19">
        <f t="shared" si="295"/>
        <v>9.5188927404092336</v>
      </c>
      <c r="AA548" s="19">
        <f t="shared" si="296"/>
        <v>10.281579264424876</v>
      </c>
      <c r="AB548" s="19">
        <f t="shared" si="297"/>
        <v>10.991470572124891</v>
      </c>
      <c r="AC548" s="19">
        <f t="shared" si="298"/>
        <v>11.658215065142839</v>
      </c>
      <c r="AD548" s="19">
        <f t="shared" si="299"/>
        <v>12.28883768597988</v>
      </c>
      <c r="AE548" s="19">
        <f t="shared" si="309"/>
        <v>2.0208141093196614</v>
      </c>
      <c r="AF548" s="19">
        <f t="shared" si="309"/>
        <v>2.8578627204347713</v>
      </c>
      <c r="AG548" s="19">
        <f t="shared" si="309"/>
        <v>4.0416282186393229</v>
      </c>
      <c r="AH548" s="19">
        <f t="shared" si="309"/>
        <v>4.9499634328500344</v>
      </c>
      <c r="AI548" s="19">
        <f t="shared" si="309"/>
        <v>5.7157254408695426</v>
      </c>
      <c r="AJ548" s="19">
        <f t="shared" si="309"/>
        <v>6.3903753132546255</v>
      </c>
      <c r="AK548" s="19">
        <f t="shared" si="309"/>
        <v>7.0003054199874022</v>
      </c>
      <c r="AL548" s="19">
        <f t="shared" si="309"/>
        <v>7.5611940394329151</v>
      </c>
      <c r="AM548" s="19">
        <f t="shared" si="309"/>
        <v>8.0832564372786457</v>
      </c>
      <c r="AN548" s="19">
        <f t="shared" si="309"/>
        <v>8.5735881613043148</v>
      </c>
      <c r="AO548" s="19">
        <f t="shared" si="309"/>
        <v>9.0373554366589079</v>
      </c>
      <c r="AP548" s="43">
        <f t="shared" si="300"/>
        <v>0.52700000000000002</v>
      </c>
    </row>
    <row r="549" spans="1:42" x14ac:dyDescent="0.25">
      <c r="A549" s="15">
        <v>0.52800000000000002</v>
      </c>
      <c r="B549" s="6">
        <f t="shared" si="307"/>
        <v>3.2536512750207609</v>
      </c>
      <c r="C549" s="6">
        <f t="shared" si="281"/>
        <v>0.42068444014018824</v>
      </c>
      <c r="D549" s="6">
        <f t="shared" si="301"/>
        <v>1.6268256375103805</v>
      </c>
      <c r="E549" s="6">
        <f t="shared" si="282"/>
        <v>0.99843076875665249</v>
      </c>
      <c r="F549" s="6">
        <f t="shared" si="283"/>
        <v>0.42134562886525151</v>
      </c>
      <c r="G549" s="6">
        <f t="shared" si="284"/>
        <v>0.73867281443262578</v>
      </c>
      <c r="H549" s="6">
        <f t="shared" si="285"/>
        <v>0.53563206504126015</v>
      </c>
      <c r="I549" s="6">
        <f t="shared" si="286"/>
        <v>0.74599929562530876</v>
      </c>
      <c r="J549" s="6">
        <f t="shared" si="302"/>
        <v>1.0887590012999502</v>
      </c>
      <c r="K549" s="9"/>
      <c r="L549" s="15">
        <f t="shared" si="303"/>
        <v>0.52800000000000002</v>
      </c>
      <c r="M549" s="6">
        <f t="shared" si="308"/>
        <v>0.40589181540510361</v>
      </c>
      <c r="N549" s="15">
        <f t="shared" si="287"/>
        <v>2.0223562968286171</v>
      </c>
      <c r="O549" s="15">
        <f t="shared" si="288"/>
        <v>2.756507197844873</v>
      </c>
      <c r="P549" s="15">
        <f t="shared" si="304"/>
        <v>2.0223562968286171</v>
      </c>
      <c r="Q549" s="15">
        <f t="shared" si="305"/>
        <v>0.52800000000000002</v>
      </c>
      <c r="S549" s="28">
        <f t="shared" si="306"/>
        <v>0.52800000000000002</v>
      </c>
      <c r="T549" s="19">
        <f t="shared" si="289"/>
        <v>2.756507197844873</v>
      </c>
      <c r="U549" s="19">
        <f t="shared" si="290"/>
        <v>3.8982898639712755</v>
      </c>
      <c r="V549" s="19">
        <f t="shared" si="291"/>
        <v>5.5130143956897459</v>
      </c>
      <c r="W549" s="19">
        <f t="shared" si="292"/>
        <v>6.7520361070290171</v>
      </c>
      <c r="X549" s="19">
        <f t="shared" si="293"/>
        <v>7.7965797279425511</v>
      </c>
      <c r="Y549" s="19">
        <f t="shared" si="294"/>
        <v>8.7168411318381835</v>
      </c>
      <c r="Z549" s="19">
        <f t="shared" si="295"/>
        <v>9.5488210361932726</v>
      </c>
      <c r="AA549" s="19">
        <f t="shared" si="296"/>
        <v>10.31390551851181</v>
      </c>
      <c r="AB549" s="19">
        <f t="shared" si="297"/>
        <v>11.026028791379492</v>
      </c>
      <c r="AC549" s="19">
        <f t="shared" si="298"/>
        <v>11.694869591913829</v>
      </c>
      <c r="AD549" s="19">
        <f t="shared" si="299"/>
        <v>12.3274749496972</v>
      </c>
      <c r="AE549" s="19">
        <f t="shared" si="309"/>
        <v>2.0223562968286171</v>
      </c>
      <c r="AF549" s="19">
        <f t="shared" si="309"/>
        <v>2.8600437029256591</v>
      </c>
      <c r="AG549" s="19">
        <f t="shared" si="309"/>
        <v>4.0447125936572341</v>
      </c>
      <c r="AH549" s="19">
        <f t="shared" si="309"/>
        <v>4.9537410053346704</v>
      </c>
      <c r="AI549" s="19">
        <f t="shared" si="309"/>
        <v>5.7200874058513183</v>
      </c>
      <c r="AJ549" s="19">
        <f t="shared" si="309"/>
        <v>6.3952521383619887</v>
      </c>
      <c r="AK549" s="19">
        <f t="shared" si="309"/>
        <v>7.0056477142280222</v>
      </c>
      <c r="AL549" s="19">
        <f t="shared" si="309"/>
        <v>7.5669643767175909</v>
      </c>
      <c r="AM549" s="19">
        <f t="shared" si="309"/>
        <v>8.0894251873144682</v>
      </c>
      <c r="AN549" s="19">
        <f t="shared" si="309"/>
        <v>8.5801311087769783</v>
      </c>
      <c r="AO549" s="19">
        <f t="shared" si="309"/>
        <v>9.0442523088670637</v>
      </c>
      <c r="AP549" s="43">
        <f t="shared" si="300"/>
        <v>0.52800000000000002</v>
      </c>
    </row>
    <row r="550" spans="1:42" x14ac:dyDescent="0.25">
      <c r="A550" s="15">
        <v>0.52900000000000003</v>
      </c>
      <c r="B550" s="6">
        <f t="shared" si="307"/>
        <v>3.2576577895742358</v>
      </c>
      <c r="C550" s="6">
        <f t="shared" si="281"/>
        <v>0.42168281415105802</v>
      </c>
      <c r="D550" s="6">
        <f t="shared" si="301"/>
        <v>1.6288288947871179</v>
      </c>
      <c r="E550" s="6">
        <f t="shared" si="282"/>
        <v>0.99831658305369242</v>
      </c>
      <c r="F550" s="6">
        <f t="shared" si="283"/>
        <v>0.42239387916526139</v>
      </c>
      <c r="G550" s="6">
        <f t="shared" si="284"/>
        <v>0.74019693958263066</v>
      </c>
      <c r="H550" s="6">
        <f t="shared" si="285"/>
        <v>0.53690323431233533</v>
      </c>
      <c r="I550" s="6">
        <f t="shared" si="286"/>
        <v>0.74761257529114222</v>
      </c>
      <c r="J550" s="6">
        <f t="shared" si="302"/>
        <v>1.0926995714914265</v>
      </c>
      <c r="K550" s="9"/>
      <c r="L550" s="15">
        <f t="shared" si="303"/>
        <v>0.52900000000000003</v>
      </c>
      <c r="M550" s="6">
        <f t="shared" si="308"/>
        <v>0.40620034792975218</v>
      </c>
      <c r="N550" s="15">
        <f t="shared" si="287"/>
        <v>2.0238935603809178</v>
      </c>
      <c r="O550" s="15">
        <f t="shared" si="288"/>
        <v>2.7651492679509606</v>
      </c>
      <c r="P550" s="15">
        <f t="shared" si="304"/>
        <v>2.0238935603809178</v>
      </c>
      <c r="Q550" s="15">
        <f t="shared" si="305"/>
        <v>0.52900000000000003</v>
      </c>
      <c r="S550" s="28">
        <f t="shared" si="306"/>
        <v>0.52900000000000003</v>
      </c>
      <c r="T550" s="19">
        <f t="shared" si="289"/>
        <v>2.7651492679509606</v>
      </c>
      <c r="U550" s="19">
        <f t="shared" si="290"/>
        <v>3.9105115967222845</v>
      </c>
      <c r="V550" s="19">
        <f t="shared" si="291"/>
        <v>5.5302985359019212</v>
      </c>
      <c r="W550" s="19">
        <f t="shared" si="292"/>
        <v>6.7732047691102926</v>
      </c>
      <c r="X550" s="19">
        <f t="shared" si="293"/>
        <v>7.8210231934445691</v>
      </c>
      <c r="Y550" s="19">
        <f t="shared" si="294"/>
        <v>8.7441697570722692</v>
      </c>
      <c r="Z550" s="19">
        <f t="shared" si="295"/>
        <v>9.5787580452059036</v>
      </c>
      <c r="AA550" s="19">
        <f t="shared" si="296"/>
        <v>10.34624118396127</v>
      </c>
      <c r="AB550" s="19">
        <f t="shared" si="297"/>
        <v>11.060597071803842</v>
      </c>
      <c r="AC550" s="19">
        <f t="shared" si="298"/>
        <v>11.731534790166851</v>
      </c>
      <c r="AD550" s="19">
        <f t="shared" si="299"/>
        <v>12.366123462144257</v>
      </c>
      <c r="AE550" s="19">
        <f t="shared" si="309"/>
        <v>2.0238935603809178</v>
      </c>
      <c r="AF550" s="19">
        <f t="shared" si="309"/>
        <v>2.8622177218902651</v>
      </c>
      <c r="AG550" s="19">
        <f t="shared" si="309"/>
        <v>4.0477871207618357</v>
      </c>
      <c r="AH550" s="19">
        <f t="shared" si="309"/>
        <v>4.9575065166379861</v>
      </c>
      <c r="AI550" s="19">
        <f t="shared" si="309"/>
        <v>5.7244354437805303</v>
      </c>
      <c r="AJ550" s="19">
        <f t="shared" si="309"/>
        <v>6.4001133925512192</v>
      </c>
      <c r="AK550" s="19">
        <f t="shared" si="309"/>
        <v>7.0109729513824393</v>
      </c>
      <c r="AL550" s="19">
        <f t="shared" si="309"/>
        <v>7.5727162902434753</v>
      </c>
      <c r="AM550" s="19">
        <f t="shared" si="309"/>
        <v>8.0955742415236713</v>
      </c>
      <c r="AN550" s="19">
        <f t="shared" si="309"/>
        <v>8.5866531656707945</v>
      </c>
      <c r="AO550" s="19">
        <f t="shared" si="309"/>
        <v>9.0511271604716157</v>
      </c>
      <c r="AP550" s="43">
        <f t="shared" si="300"/>
        <v>0.52900000000000003</v>
      </c>
    </row>
    <row r="551" spans="1:42" x14ac:dyDescent="0.25">
      <c r="A551" s="15">
        <v>0.53</v>
      </c>
      <c r="B551" s="6">
        <f t="shared" si="307"/>
        <v>3.2616647704803499</v>
      </c>
      <c r="C551" s="6">
        <f t="shared" si="281"/>
        <v>0.42268107196620508</v>
      </c>
      <c r="D551" s="6">
        <f t="shared" si="301"/>
        <v>1.6308323852401749</v>
      </c>
      <c r="E551" s="6">
        <f t="shared" si="282"/>
        <v>0.99819837707742243</v>
      </c>
      <c r="F551" s="6">
        <f t="shared" si="283"/>
        <v>0.42344395830791959</v>
      </c>
      <c r="G551" s="6">
        <f t="shared" si="284"/>
        <v>0.74172197915395977</v>
      </c>
      <c r="H551" s="6">
        <f t="shared" si="285"/>
        <v>0.53817425563842147</v>
      </c>
      <c r="I551" s="6">
        <f t="shared" si="286"/>
        <v>0.74922740816477762</v>
      </c>
      <c r="J551" s="6">
        <f t="shared" si="302"/>
        <v>1.0966469462901209</v>
      </c>
      <c r="K551" s="9"/>
      <c r="L551" s="15">
        <f t="shared" si="303"/>
        <v>0.53</v>
      </c>
      <c r="M551" s="6">
        <f t="shared" si="308"/>
        <v>0.40650789252662034</v>
      </c>
      <c r="N551" s="15">
        <f t="shared" si="287"/>
        <v>2.025425901582258</v>
      </c>
      <c r="O551" s="15">
        <f t="shared" si="288"/>
        <v>2.773793779711256</v>
      </c>
      <c r="P551" s="15">
        <f t="shared" si="304"/>
        <v>2.025425901582258</v>
      </c>
      <c r="Q551" s="15">
        <f t="shared" si="305"/>
        <v>0.53</v>
      </c>
      <c r="S551" s="28">
        <f t="shared" si="306"/>
        <v>0.53</v>
      </c>
      <c r="T551" s="19">
        <f t="shared" si="289"/>
        <v>2.773793779711256</v>
      </c>
      <c r="U551" s="19">
        <f t="shared" si="290"/>
        <v>3.9227367824937889</v>
      </c>
      <c r="V551" s="19">
        <f t="shared" si="291"/>
        <v>5.5475875594225119</v>
      </c>
      <c r="W551" s="19">
        <f t="shared" si="292"/>
        <v>6.7943794119985048</v>
      </c>
      <c r="X551" s="19">
        <f t="shared" si="293"/>
        <v>7.8454735649875778</v>
      </c>
      <c r="Y551" s="19">
        <f t="shared" si="294"/>
        <v>8.771506103494918</v>
      </c>
      <c r="Z551" s="19">
        <f t="shared" si="295"/>
        <v>9.6087035123568203</v>
      </c>
      <c r="AA551" s="19">
        <f t="shared" si="296"/>
        <v>10.378585985244236</v>
      </c>
      <c r="AB551" s="19">
        <f t="shared" si="297"/>
        <v>11.095175118845024</v>
      </c>
      <c r="AC551" s="19">
        <f t="shared" si="298"/>
        <v>11.768210347481363</v>
      </c>
      <c r="AD551" s="19">
        <f t="shared" si="299"/>
        <v>12.40478289400089</v>
      </c>
      <c r="AE551" s="19">
        <f t="shared" si="309"/>
        <v>2.025425901582258</v>
      </c>
      <c r="AF551" s="19">
        <f t="shared" si="309"/>
        <v>2.8643847795993835</v>
      </c>
      <c r="AG551" s="19">
        <f t="shared" si="309"/>
        <v>4.050851803164516</v>
      </c>
      <c r="AH551" s="19">
        <f t="shared" si="309"/>
        <v>4.9612599706931118</v>
      </c>
      <c r="AI551" s="19">
        <f t="shared" si="309"/>
        <v>5.7287695591987671</v>
      </c>
      <c r="AJ551" s="19">
        <f t="shared" si="309"/>
        <v>6.4049590808999737</v>
      </c>
      <c r="AK551" s="19">
        <f t="shared" si="309"/>
        <v>7.0162811370129425</v>
      </c>
      <c r="AL551" s="19">
        <f t="shared" si="309"/>
        <v>7.5784497860185276</v>
      </c>
      <c r="AM551" s="19">
        <f t="shared" si="309"/>
        <v>8.101703606329032</v>
      </c>
      <c r="AN551" s="19">
        <f t="shared" si="309"/>
        <v>8.5931543387981488</v>
      </c>
      <c r="AO551" s="19">
        <f t="shared" si="309"/>
        <v>9.0579799986534546</v>
      </c>
      <c r="AP551" s="43">
        <f t="shared" si="300"/>
        <v>0.53</v>
      </c>
    </row>
    <row r="552" spans="1:42" x14ac:dyDescent="0.25">
      <c r="A552" s="15">
        <v>0.53100000000000003</v>
      </c>
      <c r="B552" s="6">
        <f t="shared" si="307"/>
        <v>3.2656722339916393</v>
      </c>
      <c r="C552" s="6">
        <f t="shared" si="281"/>
        <v>0.42367920956464616</v>
      </c>
      <c r="D552" s="6">
        <f t="shared" si="301"/>
        <v>1.6328361169958197</v>
      </c>
      <c r="E552" s="6">
        <f t="shared" si="282"/>
        <v>0.99807614939943334</v>
      </c>
      <c r="F552" s="6">
        <f t="shared" si="283"/>
        <v>0.42449587621103285</v>
      </c>
      <c r="G552" s="6">
        <f t="shared" si="284"/>
        <v>0.74324793810551648</v>
      </c>
      <c r="H552" s="6">
        <f t="shared" si="285"/>
        <v>0.53944512389984367</v>
      </c>
      <c r="I552" s="6">
        <f t="shared" si="286"/>
        <v>0.75084380267464668</v>
      </c>
      <c r="J552" s="6">
        <f t="shared" si="302"/>
        <v>1.1006011292756805</v>
      </c>
      <c r="K552" s="9"/>
      <c r="L552" s="15">
        <f t="shared" si="303"/>
        <v>0.53100000000000003</v>
      </c>
      <c r="M552" s="6">
        <f t="shared" si="308"/>
        <v>0.40681444950946272</v>
      </c>
      <c r="N552" s="15">
        <f t="shared" si="287"/>
        <v>2.0269533219959199</v>
      </c>
      <c r="O552" s="15">
        <f t="shared" si="288"/>
        <v>2.782440659372035</v>
      </c>
      <c r="P552" s="15">
        <f t="shared" si="304"/>
        <v>2.0269533219959199</v>
      </c>
      <c r="Q552" s="15">
        <f t="shared" si="305"/>
        <v>0.53100000000000003</v>
      </c>
      <c r="S552" s="28">
        <f t="shared" si="306"/>
        <v>0.53100000000000003</v>
      </c>
      <c r="T552" s="19">
        <f t="shared" si="289"/>
        <v>2.782440659372035</v>
      </c>
      <c r="U552" s="19">
        <f t="shared" si="290"/>
        <v>3.9349653169822698</v>
      </c>
      <c r="V552" s="19">
        <f t="shared" si="291"/>
        <v>5.56488131874407</v>
      </c>
      <c r="W552" s="19">
        <f t="shared" si="292"/>
        <v>6.815559855034663</v>
      </c>
      <c r="X552" s="19">
        <f t="shared" si="293"/>
        <v>7.8699306339645396</v>
      </c>
      <c r="Y552" s="19">
        <f t="shared" si="294"/>
        <v>8.798849937876362</v>
      </c>
      <c r="Z552" s="19">
        <f t="shared" si="295"/>
        <v>9.6386571821556277</v>
      </c>
      <c r="AA552" s="19">
        <f t="shared" si="296"/>
        <v>10.410939646399534</v>
      </c>
      <c r="AB552" s="19">
        <f t="shared" si="297"/>
        <v>11.12976263748814</v>
      </c>
      <c r="AC552" s="19">
        <f t="shared" si="298"/>
        <v>11.804895950946806</v>
      </c>
      <c r="AD552" s="19">
        <f t="shared" si="299"/>
        <v>12.443452915430418</v>
      </c>
      <c r="AE552" s="19">
        <f t="shared" ref="AE552:AO561" si="310">$M552*AE$21^0.5/RMannings_n*(Diameter/1000)^(2/3)</f>
        <v>2.0269533219959199</v>
      </c>
      <c r="AF552" s="19">
        <f t="shared" si="310"/>
        <v>2.8665448782638299</v>
      </c>
      <c r="AG552" s="19">
        <f t="shared" si="310"/>
        <v>4.0539066439918399</v>
      </c>
      <c r="AH552" s="19">
        <f t="shared" si="310"/>
        <v>4.9650013713292944</v>
      </c>
      <c r="AI552" s="19">
        <f t="shared" si="310"/>
        <v>5.7330897565276597</v>
      </c>
      <c r="AJ552" s="19">
        <f t="shared" si="310"/>
        <v>6.409789208351782</v>
      </c>
      <c r="AK552" s="19">
        <f t="shared" si="310"/>
        <v>7.0215722765349051</v>
      </c>
      <c r="AL552" s="19">
        <f t="shared" si="310"/>
        <v>7.5841648698920148</v>
      </c>
      <c r="AM552" s="19">
        <f t="shared" si="310"/>
        <v>8.1078132879836797</v>
      </c>
      <c r="AN552" s="19">
        <f t="shared" si="310"/>
        <v>8.5996346347914869</v>
      </c>
      <c r="AO552" s="19">
        <f t="shared" si="310"/>
        <v>9.0648108304037951</v>
      </c>
      <c r="AP552" s="43">
        <f t="shared" si="300"/>
        <v>0.53100000000000003</v>
      </c>
    </row>
    <row r="553" spans="1:42" x14ac:dyDescent="0.25">
      <c r="A553" s="15">
        <v>0.53200000000000003</v>
      </c>
      <c r="B553" s="6">
        <f t="shared" si="307"/>
        <v>3.269680196378181</v>
      </c>
      <c r="C553" s="6">
        <f t="shared" si="281"/>
        <v>0.42467722292394472</v>
      </c>
      <c r="D553" s="6">
        <f t="shared" si="301"/>
        <v>1.6348400981890905</v>
      </c>
      <c r="E553" s="6">
        <f t="shared" si="282"/>
        <v>0.997949898542006</v>
      </c>
      <c r="F553" s="6">
        <f t="shared" si="283"/>
        <v>0.42554964286723568</v>
      </c>
      <c r="G553" s="6">
        <f t="shared" si="284"/>
        <v>0.74477482143361784</v>
      </c>
      <c r="H553" s="6">
        <f t="shared" si="285"/>
        <v>0.54071583397507661</v>
      </c>
      <c r="I553" s="6">
        <f t="shared" si="286"/>
        <v>0.75246176730214853</v>
      </c>
      <c r="J553" s="6">
        <f t="shared" si="302"/>
        <v>1.1045621241128216</v>
      </c>
      <c r="K553" s="9"/>
      <c r="L553" s="15">
        <f t="shared" si="303"/>
        <v>0.53200000000000003</v>
      </c>
      <c r="M553" s="6">
        <f t="shared" si="308"/>
        <v>0.40712001918352658</v>
      </c>
      <c r="N553" s="15">
        <f t="shared" si="287"/>
        <v>2.0284758231427991</v>
      </c>
      <c r="O553" s="15">
        <f t="shared" si="288"/>
        <v>2.7910898330636953</v>
      </c>
      <c r="P553" s="15">
        <f t="shared" si="304"/>
        <v>2.0284758231427991</v>
      </c>
      <c r="Q553" s="15">
        <f t="shared" si="305"/>
        <v>0.53200000000000003</v>
      </c>
      <c r="S553" s="28">
        <f t="shared" si="306"/>
        <v>0.53200000000000003</v>
      </c>
      <c r="T553" s="19">
        <f t="shared" si="289"/>
        <v>2.7910898330636953</v>
      </c>
      <c r="U553" s="19">
        <f t="shared" si="290"/>
        <v>3.9471970957203362</v>
      </c>
      <c r="V553" s="19">
        <f t="shared" si="291"/>
        <v>5.5821796661273906</v>
      </c>
      <c r="W553" s="19">
        <f t="shared" si="292"/>
        <v>6.8367459172759348</v>
      </c>
      <c r="X553" s="19">
        <f t="shared" si="293"/>
        <v>7.8943941914406723</v>
      </c>
      <c r="Y553" s="19">
        <f t="shared" si="294"/>
        <v>8.8262010266204136</v>
      </c>
      <c r="Z553" s="19">
        <f t="shared" si="295"/>
        <v>9.668618798710515</v>
      </c>
      <c r="AA553" s="19">
        <f t="shared" si="296"/>
        <v>10.443301891032423</v>
      </c>
      <c r="AB553" s="19">
        <f t="shared" si="297"/>
        <v>11.164359332254781</v>
      </c>
      <c r="AC553" s="19">
        <f t="shared" si="298"/>
        <v>11.841591287161005</v>
      </c>
      <c r="AD553" s="19">
        <f t="shared" si="299"/>
        <v>12.482133196077926</v>
      </c>
      <c r="AE553" s="19">
        <f t="shared" si="310"/>
        <v>2.0284758231427991</v>
      </c>
      <c r="AF553" s="19">
        <f t="shared" si="310"/>
        <v>2.8686980200344743</v>
      </c>
      <c r="AG553" s="19">
        <f t="shared" si="310"/>
        <v>4.0569516462855981</v>
      </c>
      <c r="AH553" s="19">
        <f t="shared" si="310"/>
        <v>4.9687307222719497</v>
      </c>
      <c r="AI553" s="19">
        <f t="shared" si="310"/>
        <v>5.7373960400689485</v>
      </c>
      <c r="AJ553" s="19">
        <f t="shared" si="310"/>
        <v>6.4146037797161366</v>
      </c>
      <c r="AK553" s="19">
        <f t="shared" si="310"/>
        <v>7.0268463752168566</v>
      </c>
      <c r="AL553" s="19">
        <f t="shared" si="310"/>
        <v>7.5898615475546052</v>
      </c>
      <c r="AM553" s="19">
        <f t="shared" si="310"/>
        <v>8.1139032925711962</v>
      </c>
      <c r="AN553" s="19">
        <f t="shared" si="310"/>
        <v>8.6060940601034197</v>
      </c>
      <c r="AO553" s="19">
        <f t="shared" si="310"/>
        <v>9.0716196625242791</v>
      </c>
      <c r="AP553" s="43">
        <f t="shared" si="300"/>
        <v>0.53200000000000003</v>
      </c>
    </row>
    <row r="554" spans="1:42" x14ac:dyDescent="0.25">
      <c r="A554" s="15">
        <v>0.53300000000000003</v>
      </c>
      <c r="B554" s="6">
        <f t="shared" si="307"/>
        <v>3.2736886739281963</v>
      </c>
      <c r="C554" s="6">
        <f t="shared" si="281"/>
        <v>0.4256751080201619</v>
      </c>
      <c r="D554" s="6">
        <f t="shared" si="301"/>
        <v>1.6368443369640981</v>
      </c>
      <c r="E554" s="6">
        <f t="shared" si="282"/>
        <v>0.99781962297802096</v>
      </c>
      <c r="F554" s="6">
        <f t="shared" si="283"/>
        <v>0.4266052683447159</v>
      </c>
      <c r="G554" s="6">
        <f t="shared" si="284"/>
        <v>0.74630263417235798</v>
      </c>
      <c r="H554" s="6">
        <f t="shared" si="285"/>
        <v>0.54198638074068217</v>
      </c>
      <c r="I554" s="6">
        <f t="shared" si="286"/>
        <v>0.75408131058212269</v>
      </c>
      <c r="J554" s="6">
        <f t="shared" si="302"/>
        <v>1.1085299345522059</v>
      </c>
      <c r="K554" s="9"/>
      <c r="L554" s="15">
        <f t="shared" si="303"/>
        <v>0.53300000000000003</v>
      </c>
      <c r="M554" s="6">
        <f t="shared" si="308"/>
        <v>0.40742460184555801</v>
      </c>
      <c r="N554" s="15">
        <f t="shared" si="287"/>
        <v>2.0299934065014318</v>
      </c>
      <c r="O554" s="15">
        <f t="shared" si="288"/>
        <v>2.7997412268003914</v>
      </c>
      <c r="P554" s="15">
        <f t="shared" si="304"/>
        <v>2.0299934065014318</v>
      </c>
      <c r="Q554" s="15">
        <f t="shared" si="305"/>
        <v>0.53300000000000003</v>
      </c>
      <c r="S554" s="28">
        <f t="shared" si="306"/>
        <v>0.53300000000000003</v>
      </c>
      <c r="T554" s="19">
        <f t="shared" si="289"/>
        <v>2.7997412268003914</v>
      </c>
      <c r="U554" s="19">
        <f t="shared" si="290"/>
        <v>3.9594320140762007</v>
      </c>
      <c r="V554" s="19">
        <f t="shared" si="291"/>
        <v>5.5994824536007828</v>
      </c>
      <c r="W554" s="19">
        <f t="shared" si="292"/>
        <v>6.8579374174947523</v>
      </c>
      <c r="X554" s="19">
        <f t="shared" si="293"/>
        <v>7.9188640281524014</v>
      </c>
      <c r="Y554" s="19">
        <f t="shared" si="294"/>
        <v>8.8535591357632892</v>
      </c>
      <c r="Z554" s="19">
        <f t="shared" si="295"/>
        <v>9.6985881057269943</v>
      </c>
      <c r="AA554" s="19">
        <f t="shared" si="296"/>
        <v>10.475672442313222</v>
      </c>
      <c r="AB554" s="19">
        <f t="shared" si="297"/>
        <v>11.198964907201566</v>
      </c>
      <c r="AC554" s="19">
        <f t="shared" si="298"/>
        <v>11.878296042228602</v>
      </c>
      <c r="AD554" s="19">
        <f t="shared" si="299"/>
        <v>12.520823405068663</v>
      </c>
      <c r="AE554" s="19">
        <f t="shared" si="310"/>
        <v>2.0299934065014318</v>
      </c>
      <c r="AF554" s="19">
        <f t="shared" si="310"/>
        <v>2.8708442070022842</v>
      </c>
      <c r="AG554" s="19">
        <f t="shared" si="310"/>
        <v>4.0599868130028636</v>
      </c>
      <c r="AH554" s="19">
        <f t="shared" si="310"/>
        <v>4.9724480271427405</v>
      </c>
      <c r="AI554" s="19">
        <f t="shared" si="310"/>
        <v>5.7416884140045683</v>
      </c>
      <c r="AJ554" s="19">
        <f t="shared" si="310"/>
        <v>6.4194027996685845</v>
      </c>
      <c r="AK554" s="19">
        <f t="shared" si="310"/>
        <v>7.0321034381806022</v>
      </c>
      <c r="AL554" s="19">
        <f t="shared" si="310"/>
        <v>7.5955398245384789</v>
      </c>
      <c r="AM554" s="19">
        <f t="shared" si="310"/>
        <v>8.1199736260057271</v>
      </c>
      <c r="AN554" s="19">
        <f t="shared" si="310"/>
        <v>8.6125326210068511</v>
      </c>
      <c r="AO554" s="19">
        <f t="shared" si="310"/>
        <v>9.0784065016271303</v>
      </c>
      <c r="AP554" s="43">
        <f t="shared" si="300"/>
        <v>0.53300000000000003</v>
      </c>
    </row>
    <row r="555" spans="1:42" x14ac:dyDescent="0.25">
      <c r="A555" s="15">
        <v>0.53400000000000003</v>
      </c>
      <c r="B555" s="6">
        <f t="shared" si="307"/>
        <v>3.2776976829486575</v>
      </c>
      <c r="C555" s="6">
        <f t="shared" si="281"/>
        <v>0.42667286082780692</v>
      </c>
      <c r="D555" s="6">
        <f t="shared" si="301"/>
        <v>1.6388488414743287</v>
      </c>
      <c r="E555" s="6">
        <f t="shared" si="282"/>
        <v>0.99768532113086639</v>
      </c>
      <c r="F555" s="6">
        <f t="shared" si="283"/>
        <v>0.42766276278794746</v>
      </c>
      <c r="G555" s="6">
        <f t="shared" si="284"/>
        <v>0.74783138139397376</v>
      </c>
      <c r="H555" s="6">
        <f t="shared" si="285"/>
        <v>0.54325675907124638</v>
      </c>
      <c r="I555" s="6">
        <f t="shared" si="286"/>
        <v>0.75570244110332563</v>
      </c>
      <c r="J555" s="6">
        <f t="shared" si="302"/>
        <v>1.1125045644313272</v>
      </c>
      <c r="K555" s="9"/>
      <c r="L555" s="15">
        <f t="shared" si="303"/>
        <v>0.53400000000000003</v>
      </c>
      <c r="M555" s="6">
        <f t="shared" si="308"/>
        <v>0.40772819778380553</v>
      </c>
      <c r="N555" s="15">
        <f t="shared" si="287"/>
        <v>2.0315060735080173</v>
      </c>
      <c r="O555" s="15">
        <f t="shared" si="288"/>
        <v>2.808394766479648</v>
      </c>
      <c r="P555" s="15">
        <f t="shared" si="304"/>
        <v>2.0315060735080173</v>
      </c>
      <c r="Q555" s="15">
        <f t="shared" si="305"/>
        <v>0.53400000000000003</v>
      </c>
      <c r="S555" s="28">
        <f t="shared" si="306"/>
        <v>0.53400000000000003</v>
      </c>
      <c r="T555" s="19">
        <f t="shared" si="289"/>
        <v>2.808394766479648</v>
      </c>
      <c r="U555" s="19">
        <f t="shared" si="290"/>
        <v>3.9716699672531397</v>
      </c>
      <c r="V555" s="19">
        <f t="shared" si="291"/>
        <v>5.6167895329592961</v>
      </c>
      <c r="W555" s="19">
        <f t="shared" si="292"/>
        <v>6.8791341741778558</v>
      </c>
      <c r="X555" s="19">
        <f t="shared" si="293"/>
        <v>7.9433399345062794</v>
      </c>
      <c r="Y555" s="19">
        <f t="shared" si="294"/>
        <v>8.8809240309723823</v>
      </c>
      <c r="Z555" s="19">
        <f t="shared" si="295"/>
        <v>9.7285648465065666</v>
      </c>
      <c r="AA555" s="19">
        <f t="shared" si="296"/>
        <v>10.508051022975854</v>
      </c>
      <c r="AB555" s="19">
        <f t="shared" si="297"/>
        <v>11.233579065918592</v>
      </c>
      <c r="AC555" s="19">
        <f t="shared" si="298"/>
        <v>11.915009901759419</v>
      </c>
      <c r="AD555" s="19">
        <f t="shared" si="299"/>
        <v>12.559523211006281</v>
      </c>
      <c r="AE555" s="19">
        <f t="shared" si="310"/>
        <v>2.0315060735080173</v>
      </c>
      <c r="AF555" s="19">
        <f t="shared" si="310"/>
        <v>2.8729834411983521</v>
      </c>
      <c r="AG555" s="19">
        <f t="shared" si="310"/>
        <v>4.0630121470160345</v>
      </c>
      <c r="AH555" s="19">
        <f t="shared" si="310"/>
        <v>4.9761532894596172</v>
      </c>
      <c r="AI555" s="19">
        <f t="shared" si="310"/>
        <v>5.7459668823967043</v>
      </c>
      <c r="AJ555" s="19">
        <f t="shared" si="310"/>
        <v>6.4241862727507844</v>
      </c>
      <c r="AK555" s="19">
        <f t="shared" si="310"/>
        <v>7.0373434704012823</v>
      </c>
      <c r="AL555" s="19">
        <f t="shared" si="310"/>
        <v>7.6011997062173995</v>
      </c>
      <c r="AM555" s="19">
        <f t="shared" si="310"/>
        <v>8.1260242940320691</v>
      </c>
      <c r="AN555" s="19">
        <f t="shared" si="310"/>
        <v>8.6189503235950564</v>
      </c>
      <c r="AO555" s="19">
        <f t="shared" si="310"/>
        <v>9.0851713541352233</v>
      </c>
      <c r="AP555" s="43">
        <f t="shared" si="300"/>
        <v>0.53400000000000003</v>
      </c>
    </row>
    <row r="556" spans="1:42" x14ac:dyDescent="0.25">
      <c r="A556" s="15">
        <v>0.53500000000000003</v>
      </c>
      <c r="B556" s="6">
        <f t="shared" si="307"/>
        <v>3.2817072397658937</v>
      </c>
      <c r="C556" s="6">
        <f t="shared" si="281"/>
        <v>0.42767047731978769</v>
      </c>
      <c r="D556" s="6">
        <f t="shared" si="301"/>
        <v>1.6408536198829469</v>
      </c>
      <c r="E556" s="6">
        <f t="shared" si="282"/>
        <v>0.99754699137434122</v>
      </c>
      <c r="F556" s="6">
        <f t="shared" si="283"/>
        <v>0.42872213641843299</v>
      </c>
      <c r="G556" s="6">
        <f t="shared" si="284"/>
        <v>0.74936106820921655</v>
      </c>
      <c r="H556" s="6">
        <f t="shared" si="285"/>
        <v>0.5445269638393162</v>
      </c>
      <c r="I556" s="6">
        <f t="shared" si="286"/>
        <v>0.75732516750891388</v>
      </c>
      <c r="J556" s="6">
        <f t="shared" si="302"/>
        <v>1.1164860176754057</v>
      </c>
      <c r="K556" s="9"/>
      <c r="L556" s="15">
        <f t="shared" si="303"/>
        <v>0.53500000000000003</v>
      </c>
      <c r="M556" s="6">
        <f t="shared" si="308"/>
        <v>0.40803080727802488</v>
      </c>
      <c r="N556" s="15">
        <f t="shared" si="287"/>
        <v>2.0330138255564392</v>
      </c>
      <c r="O556" s="15">
        <f t="shared" si="288"/>
        <v>2.8170503778819778</v>
      </c>
      <c r="P556" s="15">
        <f t="shared" si="304"/>
        <v>2.0330138255564392</v>
      </c>
      <c r="Q556" s="15">
        <f t="shared" si="305"/>
        <v>0.53500000000000003</v>
      </c>
      <c r="S556" s="28">
        <f t="shared" si="306"/>
        <v>0.53500000000000003</v>
      </c>
      <c r="T556" s="19">
        <f t="shared" si="289"/>
        <v>2.8170503778819778</v>
      </c>
      <c r="U556" s="19">
        <f t="shared" si="290"/>
        <v>3.9839108502889458</v>
      </c>
      <c r="V556" s="19">
        <f t="shared" si="291"/>
        <v>5.6341007557639555</v>
      </c>
      <c r="W556" s="19">
        <f t="shared" si="292"/>
        <v>6.9003360055253795</v>
      </c>
      <c r="X556" s="19">
        <f t="shared" si="293"/>
        <v>7.9678217005778915</v>
      </c>
      <c r="Y556" s="19">
        <f t="shared" si="294"/>
        <v>8.9082954775450691</v>
      </c>
      <c r="Z556" s="19">
        <f t="shared" si="295"/>
        <v>9.7585487639453827</v>
      </c>
      <c r="AA556" s="19">
        <f t="shared" si="296"/>
        <v>10.540437355316426</v>
      </c>
      <c r="AB556" s="19">
        <f t="shared" si="297"/>
        <v>11.268201511527911</v>
      </c>
      <c r="AC556" s="19">
        <f t="shared" si="298"/>
        <v>11.951732550866835</v>
      </c>
      <c r="AD556" s="19">
        <f t="shared" si="299"/>
        <v>12.598232281971145</v>
      </c>
      <c r="AE556" s="19">
        <f t="shared" si="310"/>
        <v>2.0330138255564392</v>
      </c>
      <c r="AF556" s="19">
        <f t="shared" si="310"/>
        <v>2.8751157245939258</v>
      </c>
      <c r="AG556" s="19">
        <f t="shared" si="310"/>
        <v>4.0660276511128783</v>
      </c>
      <c r="AH556" s="19">
        <f t="shared" si="310"/>
        <v>4.979846512636886</v>
      </c>
      <c r="AI556" s="19">
        <f t="shared" si="310"/>
        <v>5.7502314491878517</v>
      </c>
      <c r="AJ556" s="19">
        <f t="shared" si="310"/>
        <v>6.4289542033705818</v>
      </c>
      <c r="AK556" s="19">
        <f t="shared" si="310"/>
        <v>7.0425664767074467</v>
      </c>
      <c r="AL556" s="19">
        <f t="shared" si="310"/>
        <v>7.6068411978067996</v>
      </c>
      <c r="AM556" s="19">
        <f t="shared" si="310"/>
        <v>8.1320553022257567</v>
      </c>
      <c r="AN556" s="19">
        <f t="shared" si="310"/>
        <v>8.6253471737817762</v>
      </c>
      <c r="AO556" s="19">
        <f t="shared" si="310"/>
        <v>9.0919142262821939</v>
      </c>
      <c r="AP556" s="43">
        <f t="shared" si="300"/>
        <v>0.53500000000000003</v>
      </c>
    </row>
    <row r="557" spans="1:42" x14ac:dyDescent="0.25">
      <c r="A557" s="15">
        <v>0.53600000000000003</v>
      </c>
      <c r="B557" s="6">
        <f t="shared" si="307"/>
        <v>3.2857173607262</v>
      </c>
      <c r="C557" s="6">
        <f t="shared" si="281"/>
        <v>0.42866795346736103</v>
      </c>
      <c r="D557" s="6">
        <f t="shared" si="301"/>
        <v>1.6428586803631</v>
      </c>
      <c r="E557" s="6">
        <f t="shared" si="282"/>
        <v>0.9974046320325568</v>
      </c>
      <c r="F557" s="6">
        <f t="shared" si="283"/>
        <v>0.42978339953545419</v>
      </c>
      <c r="G557" s="6">
        <f t="shared" si="284"/>
        <v>0.75089169976772707</v>
      </c>
      <c r="H557" s="6">
        <f t="shared" si="285"/>
        <v>0.54579698991533665</v>
      </c>
      <c r="I557" s="6">
        <f t="shared" si="286"/>
        <v>0.75894949849693338</v>
      </c>
      <c r="J557" s="6">
        <f t="shared" si="302"/>
        <v>1.1204742982982954</v>
      </c>
      <c r="K557" s="9"/>
      <c r="L557" s="15">
        <f t="shared" si="303"/>
        <v>0.53600000000000003</v>
      </c>
      <c r="M557" s="6">
        <f t="shared" si="308"/>
        <v>0.40833243059948271</v>
      </c>
      <c r="N557" s="15">
        <f t="shared" si="287"/>
        <v>2.034516663998283</v>
      </c>
      <c r="O557" s="15">
        <f t="shared" si="288"/>
        <v>2.8257079866704924</v>
      </c>
      <c r="P557" s="15">
        <f t="shared" si="304"/>
        <v>2.034516663998283</v>
      </c>
      <c r="Q557" s="15">
        <f t="shared" si="305"/>
        <v>0.53600000000000003</v>
      </c>
      <c r="S557" s="28">
        <f t="shared" si="306"/>
        <v>0.53600000000000003</v>
      </c>
      <c r="T557" s="19">
        <f t="shared" si="289"/>
        <v>2.8257079866704924</v>
      </c>
      <c r="U557" s="19">
        <f t="shared" si="290"/>
        <v>3.9961545580553834</v>
      </c>
      <c r="V557" s="19">
        <f t="shared" si="291"/>
        <v>5.6514159733409848</v>
      </c>
      <c r="W557" s="19">
        <f t="shared" si="292"/>
        <v>6.9215427294498761</v>
      </c>
      <c r="X557" s="19">
        <f t="shared" si="293"/>
        <v>7.9923091161107669</v>
      </c>
      <c r="Y557" s="19">
        <f t="shared" si="294"/>
        <v>8.9356732404074659</v>
      </c>
      <c r="Z557" s="19">
        <f t="shared" si="295"/>
        <v>9.7885396005329071</v>
      </c>
      <c r="AA557" s="19">
        <f t="shared" si="296"/>
        <v>10.57283116119177</v>
      </c>
      <c r="AB557" s="19">
        <f t="shared" si="297"/>
        <v>11.30283194668197</v>
      </c>
      <c r="AC557" s="19">
        <f t="shared" si="298"/>
        <v>11.98846367416615</v>
      </c>
      <c r="AD557" s="19">
        <f t="shared" si="299"/>
        <v>12.636950285518582</v>
      </c>
      <c r="AE557" s="19">
        <f t="shared" si="310"/>
        <v>2.034516663998283</v>
      </c>
      <c r="AF557" s="19">
        <f t="shared" si="310"/>
        <v>2.8772410591004371</v>
      </c>
      <c r="AG557" s="19">
        <f t="shared" si="310"/>
        <v>4.069033327996566</v>
      </c>
      <c r="AH557" s="19">
        <f t="shared" si="310"/>
        <v>4.9835276999852427</v>
      </c>
      <c r="AI557" s="19">
        <f t="shared" si="310"/>
        <v>5.7544821182008743</v>
      </c>
      <c r="AJ557" s="19">
        <f t="shared" si="310"/>
        <v>6.4337065958020663</v>
      </c>
      <c r="AK557" s="19">
        <f t="shared" si="310"/>
        <v>7.047772461781129</v>
      </c>
      <c r="AL557" s="19">
        <f t="shared" si="310"/>
        <v>7.6124643043638525</v>
      </c>
      <c r="AM557" s="19">
        <f t="shared" si="310"/>
        <v>8.1380666559931321</v>
      </c>
      <c r="AN557" s="19">
        <f t="shared" si="310"/>
        <v>8.6317231773013106</v>
      </c>
      <c r="AO557" s="19">
        <f t="shared" si="310"/>
        <v>9.0986351241125192</v>
      </c>
      <c r="AP557" s="43">
        <f t="shared" si="300"/>
        <v>0.53600000000000003</v>
      </c>
    </row>
    <row r="558" spans="1:42" x14ac:dyDescent="0.25">
      <c r="A558" s="15">
        <v>0.53700000000000003</v>
      </c>
      <c r="B558" s="6">
        <f t="shared" si="307"/>
        <v>3.2897280621964491</v>
      </c>
      <c r="C558" s="6">
        <f t="shared" si="281"/>
        <v>0.42966528524008307</v>
      </c>
      <c r="D558" s="6">
        <f t="shared" si="301"/>
        <v>1.6448640310982245</v>
      </c>
      <c r="E558" s="6">
        <f t="shared" si="282"/>
        <v>0.99725824137983432</v>
      </c>
      <c r="F558" s="6">
        <f t="shared" si="283"/>
        <v>0.43084656251683234</v>
      </c>
      <c r="G558" s="6">
        <f t="shared" si="284"/>
        <v>0.75242328125841618</v>
      </c>
      <c r="H558" s="6">
        <f t="shared" si="285"/>
        <v>0.54706683216758722</v>
      </c>
      <c r="I558" s="6">
        <f t="shared" si="286"/>
        <v>0.76057544282081546</v>
      </c>
      <c r="J558" s="6">
        <f t="shared" si="302"/>
        <v>1.1244694104034019</v>
      </c>
      <c r="K558" s="9"/>
      <c r="L558" s="15">
        <f t="shared" si="303"/>
        <v>0.53700000000000003</v>
      </c>
      <c r="M558" s="6">
        <f t="shared" si="308"/>
        <v>0.40863306801095961</v>
      </c>
      <c r="N558" s="15">
        <f t="shared" si="287"/>
        <v>2.0360145901428535</v>
      </c>
      <c r="O558" s="15">
        <f t="shared" si="288"/>
        <v>2.8343675183905082</v>
      </c>
      <c r="P558" s="15">
        <f t="shared" si="304"/>
        <v>2.0360145901428535</v>
      </c>
      <c r="Q558" s="15">
        <f t="shared" si="305"/>
        <v>0.53700000000000003</v>
      </c>
      <c r="S558" s="28">
        <f t="shared" si="306"/>
        <v>0.53700000000000003</v>
      </c>
      <c r="T558" s="19">
        <f t="shared" si="289"/>
        <v>2.8343675183905082</v>
      </c>
      <c r="U558" s="19">
        <f t="shared" si="290"/>
        <v>4.0084009852576301</v>
      </c>
      <c r="V558" s="19">
        <f t="shared" si="291"/>
        <v>5.6687350367810163</v>
      </c>
      <c r="W558" s="19">
        <f t="shared" si="292"/>
        <v>6.9427541635753611</v>
      </c>
      <c r="X558" s="19">
        <f t="shared" si="293"/>
        <v>8.0168019705152602</v>
      </c>
      <c r="Y558" s="19">
        <f t="shared" si="294"/>
        <v>8.963057084113192</v>
      </c>
      <c r="Z558" s="19">
        <f t="shared" si="295"/>
        <v>9.8185370983505518</v>
      </c>
      <c r="AA558" s="19">
        <f t="shared" si="296"/>
        <v>10.605232162017971</v>
      </c>
      <c r="AB558" s="19">
        <f t="shared" si="297"/>
        <v>11.337470073562033</v>
      </c>
      <c r="AC558" s="19">
        <f t="shared" si="298"/>
        <v>12.025202955772889</v>
      </c>
      <c r="AD558" s="19">
        <f t="shared" si="299"/>
        <v>12.675676888677124</v>
      </c>
      <c r="AE558" s="19">
        <f t="shared" si="310"/>
        <v>2.0360145901428535</v>
      </c>
      <c r="AF558" s="19">
        <f t="shared" si="310"/>
        <v>2.8793594465695223</v>
      </c>
      <c r="AG558" s="19">
        <f t="shared" si="310"/>
        <v>4.0720291802857069</v>
      </c>
      <c r="AH558" s="19">
        <f t="shared" si="310"/>
        <v>4.987196854711816</v>
      </c>
      <c r="AI558" s="19">
        <f t="shared" si="310"/>
        <v>5.7587188931390445</v>
      </c>
      <c r="AJ558" s="19">
        <f t="shared" si="310"/>
        <v>6.4384434541856246</v>
      </c>
      <c r="AK558" s="19">
        <f t="shared" si="310"/>
        <v>7.052961430157894</v>
      </c>
      <c r="AL558" s="19">
        <f t="shared" si="310"/>
        <v>7.6180690307875274</v>
      </c>
      <c r="AM558" s="19">
        <f t="shared" si="310"/>
        <v>8.1440583605714139</v>
      </c>
      <c r="AN558" s="19">
        <f t="shared" si="310"/>
        <v>8.6380783397085654</v>
      </c>
      <c r="AO558" s="19">
        <f t="shared" si="310"/>
        <v>9.1053340534815881</v>
      </c>
      <c r="AP558" s="43">
        <f t="shared" si="300"/>
        <v>0.53700000000000003</v>
      </c>
    </row>
    <row r="559" spans="1:42" x14ac:dyDescent="0.25">
      <c r="A559" s="15">
        <v>0.53800000000000003</v>
      </c>
      <c r="B559" s="6">
        <f t="shared" si="307"/>
        <v>3.2937393605647016</v>
      </c>
      <c r="C559" s="6">
        <f t="shared" si="281"/>
        <v>0.43066246860575913</v>
      </c>
      <c r="D559" s="6">
        <f t="shared" si="301"/>
        <v>1.6468696802823508</v>
      </c>
      <c r="E559" s="6">
        <f t="shared" si="282"/>
        <v>0.99710781764059997</v>
      </c>
      <c r="F559" s="6">
        <f t="shared" si="283"/>
        <v>0.43191163581969649</v>
      </c>
      <c r="G559" s="6">
        <f t="shared" si="284"/>
        <v>0.75395581790984822</v>
      </c>
      <c r="H559" s="6">
        <f t="shared" si="285"/>
        <v>0.54833648546211811</v>
      </c>
      <c r="I559" s="6">
        <f t="shared" si="286"/>
        <v>0.76220300928987683</v>
      </c>
      <c r="J559" s="6">
        <f t="shared" si="302"/>
        <v>1.1284713581846093</v>
      </c>
      <c r="K559" s="9"/>
      <c r="L559" s="15">
        <f t="shared" si="303"/>
        <v>0.53800000000000003</v>
      </c>
      <c r="M559" s="6">
        <f t="shared" si="308"/>
        <v>0.40893271976675333</v>
      </c>
      <c r="N559" s="15">
        <f t="shared" si="287"/>
        <v>2.0375076052571899</v>
      </c>
      <c r="O559" s="15">
        <f t="shared" si="288"/>
        <v>2.843028898469147</v>
      </c>
      <c r="P559" s="15">
        <f t="shared" si="304"/>
        <v>2.0375076052571899</v>
      </c>
      <c r="Q559" s="15">
        <f t="shared" si="305"/>
        <v>0.53800000000000003</v>
      </c>
      <c r="S559" s="28">
        <f t="shared" si="306"/>
        <v>0.53800000000000003</v>
      </c>
      <c r="T559" s="19">
        <f t="shared" si="289"/>
        <v>2.843028898469147</v>
      </c>
      <c r="U559" s="19">
        <f t="shared" si="290"/>
        <v>4.0206500264337084</v>
      </c>
      <c r="V559" s="19">
        <f t="shared" si="291"/>
        <v>5.6860577969382939</v>
      </c>
      <c r="W559" s="19">
        <f t="shared" si="292"/>
        <v>6.9639701252363322</v>
      </c>
      <c r="X559" s="19">
        <f t="shared" si="293"/>
        <v>8.0413000528674168</v>
      </c>
      <c r="Y559" s="19">
        <f t="shared" si="294"/>
        <v>8.9904467728420983</v>
      </c>
      <c r="Z559" s="19">
        <f t="shared" si="295"/>
        <v>9.8485409990702841</v>
      </c>
      <c r="AA559" s="19">
        <f t="shared" si="296"/>
        <v>10.637640078768866</v>
      </c>
      <c r="AB559" s="19">
        <f t="shared" si="297"/>
        <v>11.372115593876588</v>
      </c>
      <c r="AC559" s="19">
        <f t="shared" si="298"/>
        <v>12.061950079301127</v>
      </c>
      <c r="AD559" s="19">
        <f t="shared" si="299"/>
        <v>12.714411757946719</v>
      </c>
      <c r="AE559" s="19">
        <f t="shared" si="310"/>
        <v>2.0375076052571899</v>
      </c>
      <c r="AF559" s="19">
        <f t="shared" si="310"/>
        <v>2.8814708887930442</v>
      </c>
      <c r="AG559" s="19">
        <f t="shared" si="310"/>
        <v>4.0750152105143798</v>
      </c>
      <c r="AH559" s="19">
        <f t="shared" si="310"/>
        <v>4.9908539799202032</v>
      </c>
      <c r="AI559" s="19">
        <f t="shared" si="310"/>
        <v>5.7629417775860885</v>
      </c>
      <c r="AJ559" s="19">
        <f t="shared" si="310"/>
        <v>6.4431647825279832</v>
      </c>
      <c r="AK559" s="19">
        <f t="shared" si="310"/>
        <v>7.0581333862268902</v>
      </c>
      <c r="AL559" s="19">
        <f t="shared" si="310"/>
        <v>7.623655381818649</v>
      </c>
      <c r="AM559" s="19">
        <f t="shared" si="310"/>
        <v>8.1500304210287595</v>
      </c>
      <c r="AN559" s="19">
        <f t="shared" si="310"/>
        <v>8.6444126663791341</v>
      </c>
      <c r="AO559" s="19">
        <f t="shared" si="310"/>
        <v>9.1120110200557676</v>
      </c>
      <c r="AP559" s="43">
        <f t="shared" si="300"/>
        <v>0.53800000000000003</v>
      </c>
    </row>
    <row r="560" spans="1:42" x14ac:dyDescent="0.25">
      <c r="A560" s="15">
        <v>0.53900000000000003</v>
      </c>
      <c r="B560" s="6">
        <f t="shared" si="307"/>
        <v>3.2977512722408258</v>
      </c>
      <c r="C560" s="6">
        <f t="shared" si="281"/>
        <v>0.43165949953039412</v>
      </c>
      <c r="D560" s="6">
        <f t="shared" si="301"/>
        <v>1.6488756361204129</v>
      </c>
      <c r="E560" s="6">
        <f t="shared" si="282"/>
        <v>0.99695335898927584</v>
      </c>
      <c r="F560" s="6">
        <f t="shared" si="283"/>
        <v>0.43297862998126219</v>
      </c>
      <c r="G560" s="6">
        <f t="shared" si="284"/>
        <v>0.7554893149906311</v>
      </c>
      <c r="H560" s="6">
        <f t="shared" si="285"/>
        <v>0.5496059446626872</v>
      </c>
      <c r="I560" s="6">
        <f t="shared" si="286"/>
        <v>0.76383220676982833</v>
      </c>
      <c r="J560" s="6">
        <f t="shared" si="302"/>
        <v>1.1324801459272211</v>
      </c>
      <c r="K560" s="9"/>
      <c r="L560" s="15">
        <f t="shared" si="303"/>
        <v>0.53900000000000003</v>
      </c>
      <c r="M560" s="6">
        <f t="shared" si="308"/>
        <v>0.40923138611268051</v>
      </c>
      <c r="N560" s="15">
        <f t="shared" si="287"/>
        <v>2.038995710566073</v>
      </c>
      <c r="O560" s="15">
        <f t="shared" si="288"/>
        <v>2.8516920522149314</v>
      </c>
      <c r="P560" s="15">
        <f t="shared" si="304"/>
        <v>2.038995710566073</v>
      </c>
      <c r="Q560" s="15">
        <f t="shared" si="305"/>
        <v>0.53900000000000003</v>
      </c>
      <c r="S560" s="28">
        <f t="shared" si="306"/>
        <v>0.53900000000000003</v>
      </c>
      <c r="T560" s="19">
        <f t="shared" si="289"/>
        <v>2.8516920522149314</v>
      </c>
      <c r="U560" s="19">
        <f t="shared" si="290"/>
        <v>4.0329015759539217</v>
      </c>
      <c r="V560" s="19">
        <f t="shared" si="291"/>
        <v>5.7033841044298628</v>
      </c>
      <c r="W560" s="19">
        <f t="shared" si="292"/>
        <v>6.9851904314767879</v>
      </c>
      <c r="X560" s="19">
        <f t="shared" si="293"/>
        <v>8.0658031519078435</v>
      </c>
      <c r="Y560" s="19">
        <f t="shared" si="294"/>
        <v>9.0178420703989985</v>
      </c>
      <c r="Z560" s="19">
        <f t="shared" si="295"/>
        <v>9.8785510439532427</v>
      </c>
      <c r="AA560" s="19">
        <f t="shared" si="296"/>
        <v>10.670054631974541</v>
      </c>
      <c r="AB560" s="19">
        <f t="shared" si="297"/>
        <v>11.406768208859726</v>
      </c>
      <c r="AC560" s="19">
        <f t="shared" si="298"/>
        <v>12.098704727861763</v>
      </c>
      <c r="AD560" s="19">
        <f t="shared" si="299"/>
        <v>12.753154559296933</v>
      </c>
      <c r="AE560" s="19">
        <f t="shared" si="310"/>
        <v>2.038995710566073</v>
      </c>
      <c r="AF560" s="19">
        <f t="shared" si="310"/>
        <v>2.8835753875031069</v>
      </c>
      <c r="AG560" s="19">
        <f t="shared" si="310"/>
        <v>4.077991421132146</v>
      </c>
      <c r="AH560" s="19">
        <f t="shared" si="310"/>
        <v>4.9944990786104944</v>
      </c>
      <c r="AI560" s="19">
        <f t="shared" si="310"/>
        <v>5.7671507750062139</v>
      </c>
      <c r="AJ560" s="19">
        <f t="shared" si="310"/>
        <v>6.4478705847022439</v>
      </c>
      <c r="AK560" s="19">
        <f t="shared" si="310"/>
        <v>7.0632883342308874</v>
      </c>
      <c r="AL560" s="19">
        <f t="shared" si="310"/>
        <v>7.6292233620399292</v>
      </c>
      <c r="AM560" s="19">
        <f t="shared" si="310"/>
        <v>8.1559828422642919</v>
      </c>
      <c r="AN560" s="19">
        <f t="shared" si="310"/>
        <v>8.6507261625093204</v>
      </c>
      <c r="AO560" s="19">
        <f t="shared" si="310"/>
        <v>9.1186660293124504</v>
      </c>
      <c r="AP560" s="43">
        <f t="shared" si="300"/>
        <v>0.53900000000000003</v>
      </c>
    </row>
    <row r="561" spans="1:42" x14ac:dyDescent="0.25">
      <c r="A561" s="15">
        <v>0.54</v>
      </c>
      <c r="B561" s="6">
        <f t="shared" si="307"/>
        <v>3.3017638136571112</v>
      </c>
      <c r="C561" s="6">
        <f t="shared" si="281"/>
        <v>0.43265637397814233</v>
      </c>
      <c r="D561" s="6">
        <f t="shared" si="301"/>
        <v>1.6508819068285556</v>
      </c>
      <c r="E561" s="6">
        <f t="shared" si="282"/>
        <v>0.996794863550169</v>
      </c>
      <c r="F561" s="6">
        <f t="shared" si="283"/>
        <v>0.43404755561961883</v>
      </c>
      <c r="G561" s="6">
        <f t="shared" si="284"/>
        <v>0.75702377780980945</v>
      </c>
      <c r="H561" s="6">
        <f t="shared" si="285"/>
        <v>0.55087520463069628</v>
      </c>
      <c r="I561" s="6">
        <f t="shared" si="286"/>
        <v>0.76546304418328848</v>
      </c>
      <c r="J561" s="6">
        <f t="shared" si="302"/>
        <v>1.1364957780089104</v>
      </c>
      <c r="K561" s="9"/>
      <c r="L561" s="15">
        <f t="shared" si="303"/>
        <v>0.54</v>
      </c>
      <c r="M561" s="6">
        <f t="shared" si="308"/>
        <v>0.40952906728607952</v>
      </c>
      <c r="N561" s="15">
        <f t="shared" si="287"/>
        <v>2.0404789072520422</v>
      </c>
      <c r="O561" s="15">
        <f t="shared" si="288"/>
        <v>2.8603569048173845</v>
      </c>
      <c r="P561" s="15">
        <f t="shared" si="304"/>
        <v>2.0404789072520422</v>
      </c>
      <c r="Q561" s="15">
        <f t="shared" si="305"/>
        <v>0.54</v>
      </c>
      <c r="S561" s="28">
        <f t="shared" si="306"/>
        <v>0.54</v>
      </c>
      <c r="T561" s="19">
        <f t="shared" si="289"/>
        <v>2.8603569048173845</v>
      </c>
      <c r="U561" s="19">
        <f t="shared" si="290"/>
        <v>4.045155528020274</v>
      </c>
      <c r="V561" s="19">
        <f t="shared" si="291"/>
        <v>5.7207138096347689</v>
      </c>
      <c r="W561" s="19">
        <f t="shared" si="292"/>
        <v>7.006414899049223</v>
      </c>
      <c r="X561" s="19">
        <f t="shared" si="293"/>
        <v>8.090311056040548</v>
      </c>
      <c r="Y561" s="19">
        <f t="shared" si="294"/>
        <v>9.0452427402123874</v>
      </c>
      <c r="Z561" s="19">
        <f t="shared" si="295"/>
        <v>9.9085669738483322</v>
      </c>
      <c r="AA561" s="19">
        <f t="shared" si="296"/>
        <v>10.702475541719817</v>
      </c>
      <c r="AB561" s="19">
        <f t="shared" si="297"/>
        <v>11.441427619269538</v>
      </c>
      <c r="AC561" s="19">
        <f t="shared" si="298"/>
        <v>12.135466584060818</v>
      </c>
      <c r="AD561" s="19">
        <f t="shared" si="299"/>
        <v>12.791904958165135</v>
      </c>
      <c r="AE561" s="19">
        <f t="shared" si="310"/>
        <v>2.0404789072520422</v>
      </c>
      <c r="AF561" s="19">
        <f t="shared" si="310"/>
        <v>2.8856729443720712</v>
      </c>
      <c r="AG561" s="19">
        <f t="shared" si="310"/>
        <v>4.0809578145040843</v>
      </c>
      <c r="AH561" s="19">
        <f t="shared" si="310"/>
        <v>4.9981321536793049</v>
      </c>
      <c r="AI561" s="19">
        <f t="shared" si="310"/>
        <v>5.7713458887441424</v>
      </c>
      <c r="AJ561" s="19">
        <f t="shared" si="310"/>
        <v>6.4525608644479195</v>
      </c>
      <c r="AK561" s="19">
        <f t="shared" si="310"/>
        <v>7.0684262782663208</v>
      </c>
      <c r="AL561" s="19">
        <f t="shared" si="310"/>
        <v>7.6347729758760252</v>
      </c>
      <c r="AM561" s="19">
        <f t="shared" si="310"/>
        <v>8.1619156290081687</v>
      </c>
      <c r="AN561" s="19">
        <f t="shared" si="310"/>
        <v>8.6570188331162115</v>
      </c>
      <c r="AO561" s="19">
        <f t="shared" si="310"/>
        <v>9.1252990865401102</v>
      </c>
      <c r="AP561" s="43">
        <f t="shared" si="300"/>
        <v>0.54</v>
      </c>
    </row>
    <row r="562" spans="1:42" x14ac:dyDescent="0.25">
      <c r="A562" s="15">
        <v>0.54100000000000004</v>
      </c>
      <c r="B562" s="6">
        <f t="shared" si="307"/>
        <v>3.3057770012688903</v>
      </c>
      <c r="C562" s="6">
        <f t="shared" si="281"/>
        <v>0.43365308791125712</v>
      </c>
      <c r="D562" s="6">
        <f t="shared" si="301"/>
        <v>1.6528885006344451</v>
      </c>
      <c r="E562" s="6">
        <f t="shared" si="282"/>
        <v>0.99663232939735602</v>
      </c>
      <c r="F562" s="6">
        <f t="shared" si="283"/>
        <v>0.43511842343452639</v>
      </c>
      <c r="G562" s="6">
        <f t="shared" si="284"/>
        <v>0.75855921171726326</v>
      </c>
      <c r="H562" s="6">
        <f t="shared" si="285"/>
        <v>0.55214426022512653</v>
      </c>
      <c r="I562" s="6">
        <f t="shared" si="286"/>
        <v>0.76709553051030388</v>
      </c>
      <c r="J562" s="6">
        <f t="shared" si="302"/>
        <v>1.1405182589006815</v>
      </c>
      <c r="K562" s="9"/>
      <c r="L562" s="15">
        <f t="shared" si="303"/>
        <v>0.54100000000000004</v>
      </c>
      <c r="M562" s="6">
        <f t="shared" si="308"/>
        <v>0.40982576351581107</v>
      </c>
      <c r="N562" s="15">
        <f t="shared" si="287"/>
        <v>2.0419571964553955</v>
      </c>
      <c r="O562" s="15">
        <f t="shared" si="288"/>
        <v>2.8690233813466066</v>
      </c>
      <c r="P562" s="15">
        <f t="shared" si="304"/>
        <v>2.0419571964553955</v>
      </c>
      <c r="Q562" s="15">
        <f t="shared" si="305"/>
        <v>0.54100000000000004</v>
      </c>
      <c r="S562" s="28">
        <f t="shared" si="306"/>
        <v>0.54100000000000004</v>
      </c>
      <c r="T562" s="19">
        <f t="shared" si="289"/>
        <v>2.8690233813466066</v>
      </c>
      <c r="U562" s="19">
        <f t="shared" si="290"/>
        <v>4.0574117766658881</v>
      </c>
      <c r="V562" s="19">
        <f t="shared" si="291"/>
        <v>5.7380467626932132</v>
      </c>
      <c r="W562" s="19">
        <f t="shared" si="292"/>
        <v>7.027643344413625</v>
      </c>
      <c r="X562" s="19">
        <f t="shared" si="293"/>
        <v>8.1148235533317763</v>
      </c>
      <c r="Y562" s="19">
        <f t="shared" si="294"/>
        <v>9.0726485453331183</v>
      </c>
      <c r="Z562" s="19">
        <f t="shared" si="295"/>
        <v>9.9385885291907634</v>
      </c>
      <c r="AA562" s="19">
        <f t="shared" si="296"/>
        <v>10.734902527642683</v>
      </c>
      <c r="AB562" s="19">
        <f t="shared" si="297"/>
        <v>11.476093525386426</v>
      </c>
      <c r="AC562" s="19">
        <f t="shared" si="298"/>
        <v>12.17223532999766</v>
      </c>
      <c r="AD562" s="19">
        <f t="shared" si="299"/>
        <v>12.83066261945463</v>
      </c>
      <c r="AE562" s="19">
        <f t="shared" ref="AE562:AO571" si="311">$M562*AE$21^0.5/RMannings_n*(Diameter/1000)^(2/3)</f>
        <v>2.0419571964553955</v>
      </c>
      <c r="AF562" s="19">
        <f t="shared" si="311"/>
        <v>2.8877635610125632</v>
      </c>
      <c r="AG562" s="19">
        <f t="shared" si="311"/>
        <v>4.0839143929107911</v>
      </c>
      <c r="AH562" s="19">
        <f t="shared" si="311"/>
        <v>5.0017532079197871</v>
      </c>
      <c r="AI562" s="19">
        <f t="shared" si="311"/>
        <v>5.7755271220251263</v>
      </c>
      <c r="AJ562" s="19">
        <f t="shared" si="311"/>
        <v>6.4572356253709513</v>
      </c>
      <c r="AK562" s="19">
        <f t="shared" si="311"/>
        <v>7.073547222283298</v>
      </c>
      <c r="AL562" s="19">
        <f t="shared" si="311"/>
        <v>7.6403042275935409</v>
      </c>
      <c r="AM562" s="19">
        <f t="shared" si="311"/>
        <v>8.1678287858215821</v>
      </c>
      <c r="AN562" s="19">
        <f t="shared" si="311"/>
        <v>8.6632906830376886</v>
      </c>
      <c r="AO562" s="19">
        <f t="shared" si="311"/>
        <v>9.1319101968383158</v>
      </c>
      <c r="AP562" s="43">
        <f t="shared" si="300"/>
        <v>0.54100000000000004</v>
      </c>
    </row>
    <row r="563" spans="1:42" x14ac:dyDescent="0.25">
      <c r="A563" s="15">
        <v>0.54200000000000004</v>
      </c>
      <c r="B563" s="6">
        <f t="shared" si="307"/>
        <v>3.3097908515551602</v>
      </c>
      <c r="C563" s="6">
        <f t="shared" si="281"/>
        <v>0.43464963729004091</v>
      </c>
      <c r="D563" s="6">
        <f t="shared" si="301"/>
        <v>1.6548954257775801</v>
      </c>
      <c r="E563" s="6">
        <f t="shared" si="282"/>
        <v>0.99646575455456576</v>
      </c>
      <c r="F563" s="6">
        <f t="shared" si="283"/>
        <v>0.43619124420822214</v>
      </c>
      <c r="G563" s="6">
        <f t="shared" si="284"/>
        <v>0.76009562210411108</v>
      </c>
      <c r="H563" s="6">
        <f t="shared" si="285"/>
        <v>0.55341310630247531</v>
      </c>
      <c r="I563" s="6">
        <f t="shared" si="286"/>
        <v>0.76872967478887611</v>
      </c>
      <c r="J563" s="6">
        <f t="shared" si="302"/>
        <v>1.144547593167843</v>
      </c>
      <c r="K563" s="9"/>
      <c r="L563" s="15">
        <f t="shared" si="303"/>
        <v>0.54200000000000004</v>
      </c>
      <c r="M563" s="6">
        <f t="shared" si="308"/>
        <v>0.41012147502225965</v>
      </c>
      <c r="N563" s="15">
        <f t="shared" si="287"/>
        <v>2.0434305792741996</v>
      </c>
      <c r="O563" s="15">
        <f t="shared" si="288"/>
        <v>2.8776914067528652</v>
      </c>
      <c r="P563" s="15">
        <f t="shared" si="304"/>
        <v>2.0434305792741996</v>
      </c>
      <c r="Q563" s="15">
        <f t="shared" si="305"/>
        <v>0.54200000000000004</v>
      </c>
      <c r="S563" s="28">
        <f t="shared" si="306"/>
        <v>0.54200000000000004</v>
      </c>
      <c r="T563" s="19">
        <f t="shared" si="289"/>
        <v>2.8776914067528652</v>
      </c>
      <c r="U563" s="19">
        <f t="shared" si="290"/>
        <v>4.0696702157544129</v>
      </c>
      <c r="V563" s="19">
        <f t="shared" si="291"/>
        <v>5.7553828135057303</v>
      </c>
      <c r="W563" s="19">
        <f t="shared" si="292"/>
        <v>7.0488755837364394</v>
      </c>
      <c r="X563" s="19">
        <f t="shared" si="293"/>
        <v>8.1393404315088258</v>
      </c>
      <c r="Y563" s="19">
        <f t="shared" si="294"/>
        <v>9.1000592484331033</v>
      </c>
      <c r="Z563" s="19">
        <f t="shared" si="295"/>
        <v>9.9686154500006374</v>
      </c>
      <c r="AA563" s="19">
        <f t="shared" si="296"/>
        <v>10.767335308932754</v>
      </c>
      <c r="AB563" s="19">
        <f t="shared" si="297"/>
        <v>11.510765627011461</v>
      </c>
      <c r="AC563" s="19">
        <f t="shared" si="298"/>
        <v>12.209010647263238</v>
      </c>
      <c r="AD563" s="19">
        <f t="shared" si="299"/>
        <v>12.869427207532809</v>
      </c>
      <c r="AE563" s="19">
        <f t="shared" si="311"/>
        <v>2.0434305792741996</v>
      </c>
      <c r="AF563" s="19">
        <f t="shared" si="311"/>
        <v>2.8898472389774832</v>
      </c>
      <c r="AG563" s="19">
        <f t="shared" si="311"/>
        <v>4.0868611585483992</v>
      </c>
      <c r="AH563" s="19">
        <f t="shared" si="311"/>
        <v>5.0053622440216401</v>
      </c>
      <c r="AI563" s="19">
        <f t="shared" si="311"/>
        <v>5.7796944779549664</v>
      </c>
      <c r="AJ563" s="19">
        <f t="shared" si="311"/>
        <v>6.4618948709437314</v>
      </c>
      <c r="AK563" s="19">
        <f t="shared" si="311"/>
        <v>7.0786511700856316</v>
      </c>
      <c r="AL563" s="19">
        <f t="shared" si="311"/>
        <v>7.6458171213010635</v>
      </c>
      <c r="AM563" s="19">
        <f t="shared" si="311"/>
        <v>8.1737223170967983</v>
      </c>
      <c r="AN563" s="19">
        <f t="shared" si="311"/>
        <v>8.6695417169324482</v>
      </c>
      <c r="AO563" s="19">
        <f t="shared" si="311"/>
        <v>9.1384993651177666</v>
      </c>
      <c r="AP563" s="43">
        <f t="shared" si="300"/>
        <v>0.54200000000000004</v>
      </c>
    </row>
    <row r="564" spans="1:42" x14ac:dyDescent="0.25">
      <c r="A564" s="15">
        <v>0.54300000000000004</v>
      </c>
      <c r="B564" s="6">
        <f t="shared" si="307"/>
        <v>3.3138053810192067</v>
      </c>
      <c r="C564" s="6">
        <f t="shared" si="281"/>
        <v>0.43564601807279457</v>
      </c>
      <c r="D564" s="6">
        <f t="shared" si="301"/>
        <v>1.6569026905096034</v>
      </c>
      <c r="E564" s="6">
        <f t="shared" si="282"/>
        <v>0.99629513699505734</v>
      </c>
      <c r="F564" s="6">
        <f t="shared" si="283"/>
        <v>0.43726602880623699</v>
      </c>
      <c r="G564" s="6">
        <f t="shared" si="284"/>
        <v>0.76163301440311848</v>
      </c>
      <c r="H564" s="6">
        <f t="shared" si="285"/>
        <v>0.55468173771669149</v>
      </c>
      <c r="I564" s="6">
        <f t="shared" si="286"/>
        <v>0.77036548611549538</v>
      </c>
      <c r="J564" s="6">
        <f t="shared" si="302"/>
        <v>1.1485837854709937</v>
      </c>
      <c r="K564" s="9"/>
      <c r="L564" s="15">
        <f t="shared" si="303"/>
        <v>0.54300000000000004</v>
      </c>
      <c r="M564" s="6">
        <f t="shared" si="308"/>
        <v>0.41041620201733409</v>
      </c>
      <c r="N564" s="15">
        <f t="shared" si="287"/>
        <v>2.0448990567642893</v>
      </c>
      <c r="O564" s="15">
        <f t="shared" si="288"/>
        <v>2.8863609058661708</v>
      </c>
      <c r="P564" s="15">
        <f t="shared" si="304"/>
        <v>2.0448990567642893</v>
      </c>
      <c r="Q564" s="15">
        <f t="shared" si="305"/>
        <v>0.54300000000000004</v>
      </c>
      <c r="S564" s="28">
        <f t="shared" si="306"/>
        <v>0.54300000000000004</v>
      </c>
      <c r="T564" s="19">
        <f t="shared" si="289"/>
        <v>2.8863609058661708</v>
      </c>
      <c r="U564" s="19">
        <f t="shared" si="290"/>
        <v>4.0819307389794321</v>
      </c>
      <c r="V564" s="19">
        <f t="shared" si="291"/>
        <v>5.7727218117323416</v>
      </c>
      <c r="W564" s="19">
        <f t="shared" si="292"/>
        <v>7.0701114328895489</v>
      </c>
      <c r="X564" s="19">
        <f t="shared" si="293"/>
        <v>8.1638614779588643</v>
      </c>
      <c r="Y564" s="19">
        <f t="shared" si="294"/>
        <v>9.1274746118039616</v>
      </c>
      <c r="Z564" s="19">
        <f t="shared" si="295"/>
        <v>9.9986474758814765</v>
      </c>
      <c r="AA564" s="19">
        <f t="shared" si="296"/>
        <v>10.799773604329685</v>
      </c>
      <c r="AB564" s="19">
        <f t="shared" si="297"/>
        <v>11.545443623464683</v>
      </c>
      <c r="AC564" s="19">
        <f t="shared" si="298"/>
        <v>12.245792216938295</v>
      </c>
      <c r="AD564" s="19">
        <f t="shared" si="299"/>
        <v>12.908198386229261</v>
      </c>
      <c r="AE564" s="19">
        <f t="shared" si="311"/>
        <v>2.0448990567642893</v>
      </c>
      <c r="AF564" s="19">
        <f t="shared" si="311"/>
        <v>2.891923979760008</v>
      </c>
      <c r="AG564" s="19">
        <f t="shared" si="311"/>
        <v>4.0897981135285786</v>
      </c>
      <c r="AH564" s="19">
        <f t="shared" si="311"/>
        <v>5.0089592645711232</v>
      </c>
      <c r="AI564" s="19">
        <f t="shared" si="311"/>
        <v>5.7838479595200161</v>
      </c>
      <c r="AJ564" s="19">
        <f t="shared" si="311"/>
        <v>6.4665386045051036</v>
      </c>
      <c r="AK564" s="19">
        <f t="shared" si="311"/>
        <v>7.0837381253308465</v>
      </c>
      <c r="AL564" s="19">
        <f t="shared" si="311"/>
        <v>7.6513116609491698</v>
      </c>
      <c r="AM564" s="19">
        <f t="shared" si="311"/>
        <v>8.1795962270571572</v>
      </c>
      <c r="AN564" s="19">
        <f t="shared" si="311"/>
        <v>8.6757719392800237</v>
      </c>
      <c r="AO564" s="19">
        <f t="shared" si="311"/>
        <v>9.145066596100305</v>
      </c>
      <c r="AP564" s="43">
        <f t="shared" si="300"/>
        <v>0.54300000000000004</v>
      </c>
    </row>
    <row r="565" spans="1:42" x14ac:dyDescent="0.25">
      <c r="A565" s="15">
        <v>0.54400000000000004</v>
      </c>
      <c r="B565" s="6">
        <f t="shared" si="307"/>
        <v>3.3178206061892319</v>
      </c>
      <c r="C565" s="6">
        <f t="shared" si="281"/>
        <v>0.43664222621576693</v>
      </c>
      <c r="D565" s="6">
        <f t="shared" si="301"/>
        <v>1.658910303094616</v>
      </c>
      <c r="E565" s="6">
        <f t="shared" si="282"/>
        <v>0.99612047464149633</v>
      </c>
      <c r="F565" s="6">
        <f t="shared" si="283"/>
        <v>0.43834278817822153</v>
      </c>
      <c r="G565" s="6">
        <f t="shared" si="284"/>
        <v>0.76317139408911083</v>
      </c>
      <c r="H565" s="6">
        <f t="shared" si="285"/>
        <v>0.55595014931911102</v>
      </c>
      <c r="I565" s="6">
        <f t="shared" si="286"/>
        <v>0.77200297364568049</v>
      </c>
      <c r="J565" s="6">
        <f t="shared" si="302"/>
        <v>1.1526268405670201</v>
      </c>
      <c r="K565" s="9"/>
      <c r="L565" s="15">
        <f t="shared" si="303"/>
        <v>0.54400000000000004</v>
      </c>
      <c r="M565" s="6">
        <f t="shared" si="308"/>
        <v>0.41070994470446742</v>
      </c>
      <c r="N565" s="15">
        <f t="shared" si="287"/>
        <v>2.0463626299392712</v>
      </c>
      <c r="O565" s="15">
        <f t="shared" si="288"/>
        <v>2.8950318033958493</v>
      </c>
      <c r="P565" s="15">
        <f t="shared" si="304"/>
        <v>2.0463626299392712</v>
      </c>
      <c r="Q565" s="15">
        <f t="shared" si="305"/>
        <v>0.54400000000000004</v>
      </c>
      <c r="S565" s="28">
        <f t="shared" si="306"/>
        <v>0.54400000000000004</v>
      </c>
      <c r="T565" s="19">
        <f t="shared" si="289"/>
        <v>2.8950318033958493</v>
      </c>
      <c r="U565" s="19">
        <f t="shared" si="290"/>
        <v>4.0941932398638503</v>
      </c>
      <c r="V565" s="19">
        <f t="shared" si="291"/>
        <v>5.7900636067916986</v>
      </c>
      <c r="W565" s="19">
        <f t="shared" si="292"/>
        <v>7.0913507074492177</v>
      </c>
      <c r="X565" s="19">
        <f t="shared" si="293"/>
        <v>8.1883864797277006</v>
      </c>
      <c r="Y565" s="19">
        <f t="shared" si="294"/>
        <v>9.1548943973556707</v>
      </c>
      <c r="Z565" s="19">
        <f t="shared" si="295"/>
        <v>10.028684346018728</v>
      </c>
      <c r="AA565" s="19">
        <f t="shared" si="296"/>
        <v>10.832217132121567</v>
      </c>
      <c r="AB565" s="19">
        <f t="shared" si="297"/>
        <v>11.580127213583397</v>
      </c>
      <c r="AC565" s="19">
        <f t="shared" si="298"/>
        <v>12.282579719591549</v>
      </c>
      <c r="AD565" s="19">
        <f t="shared" si="299"/>
        <v>12.946975818833852</v>
      </c>
      <c r="AE565" s="19">
        <f t="shared" si="311"/>
        <v>2.0463626299392712</v>
      </c>
      <c r="AF565" s="19">
        <f t="shared" si="311"/>
        <v>2.8939937847935924</v>
      </c>
      <c r="AG565" s="19">
        <f t="shared" si="311"/>
        <v>4.0927252598785424</v>
      </c>
      <c r="AH565" s="19">
        <f t="shared" si="311"/>
        <v>5.012544272051052</v>
      </c>
      <c r="AI565" s="19">
        <f t="shared" si="311"/>
        <v>5.7879875695871847</v>
      </c>
      <c r="AJ565" s="19">
        <f t="shared" si="311"/>
        <v>6.4711668292603699</v>
      </c>
      <c r="AK565" s="19">
        <f t="shared" si="311"/>
        <v>7.088808091530173</v>
      </c>
      <c r="AL565" s="19">
        <f t="shared" si="311"/>
        <v>7.6567878503304243</v>
      </c>
      <c r="AM565" s="19">
        <f t="shared" si="311"/>
        <v>8.1854505197570848</v>
      </c>
      <c r="AN565" s="19">
        <f t="shared" si="311"/>
        <v>8.6819813543807758</v>
      </c>
      <c r="AO565" s="19">
        <f t="shared" si="311"/>
        <v>9.1516118943189131</v>
      </c>
      <c r="AP565" s="43">
        <f t="shared" si="300"/>
        <v>0.54400000000000004</v>
      </c>
    </row>
    <row r="566" spans="1:42" x14ac:dyDescent="0.25">
      <c r="A566" s="15">
        <v>0.54500000000000004</v>
      </c>
      <c r="B566" s="6">
        <f t="shared" si="307"/>
        <v>3.3218365436189838</v>
      </c>
      <c r="C566" s="6">
        <f t="shared" si="281"/>
        <v>0.4376382576731041</v>
      </c>
      <c r="D566" s="6">
        <f t="shared" si="301"/>
        <v>1.6609182718094919</v>
      </c>
      <c r="E566" s="6">
        <f t="shared" si="282"/>
        <v>0.99594176536582701</v>
      </c>
      <c r="F566" s="6">
        <f t="shared" si="283"/>
        <v>0.43942153335878209</v>
      </c>
      <c r="G566" s="6">
        <f t="shared" si="284"/>
        <v>0.76471076667939109</v>
      </c>
      <c r="H566" s="6">
        <f t="shared" si="285"/>
        <v>0.55721833595839287</v>
      </c>
      <c r="I566" s="6">
        <f t="shared" si="286"/>
        <v>0.77364214659452557</v>
      </c>
      <c r="J566" s="6">
        <f t="shared" si="302"/>
        <v>1.1566767633101034</v>
      </c>
      <c r="K566" s="9"/>
      <c r="L566" s="15">
        <f t="shared" si="303"/>
        <v>0.54500000000000004</v>
      </c>
      <c r="M566" s="6">
        <f t="shared" si="308"/>
        <v>0.41100270327861677</v>
      </c>
      <c r="N566" s="15">
        <f t="shared" si="287"/>
        <v>2.0478212997705181</v>
      </c>
      <c r="O566" s="15">
        <f t="shared" si="288"/>
        <v>2.9037040239301088</v>
      </c>
      <c r="P566" s="15">
        <f t="shared" si="304"/>
        <v>2.0478212997705181</v>
      </c>
      <c r="Q566" s="15">
        <f t="shared" si="305"/>
        <v>0.54500000000000004</v>
      </c>
      <c r="S566" s="28">
        <f t="shared" si="306"/>
        <v>0.54500000000000004</v>
      </c>
      <c r="T566" s="19">
        <f t="shared" si="289"/>
        <v>2.9037040239301088</v>
      </c>
      <c r="U566" s="19">
        <f t="shared" si="290"/>
        <v>4.1064576117592901</v>
      </c>
      <c r="V566" s="19">
        <f t="shared" si="291"/>
        <v>5.8074080478602177</v>
      </c>
      <c r="W566" s="19">
        <f t="shared" si="292"/>
        <v>7.1125932226950415</v>
      </c>
      <c r="X566" s="19">
        <f t="shared" si="293"/>
        <v>8.2129152235185803</v>
      </c>
      <c r="Y566" s="19">
        <f t="shared" si="294"/>
        <v>9.1823183666152115</v>
      </c>
      <c r="Z566" s="19">
        <f t="shared" si="295"/>
        <v>10.058725799178287</v>
      </c>
      <c r="AA566" s="19">
        <f t="shared" si="296"/>
        <v>10.864665610143309</v>
      </c>
      <c r="AB566" s="19">
        <f t="shared" si="297"/>
        <v>11.614816095720435</v>
      </c>
      <c r="AC566" s="19">
        <f t="shared" si="298"/>
        <v>12.31937283527787</v>
      </c>
      <c r="AD566" s="19">
        <f t="shared" si="299"/>
        <v>12.985759168094797</v>
      </c>
      <c r="AE566" s="19">
        <f t="shared" si="311"/>
        <v>2.0478212997705181</v>
      </c>
      <c r="AF566" s="19">
        <f t="shared" si="311"/>
        <v>2.8960566554519662</v>
      </c>
      <c r="AG566" s="19">
        <f t="shared" si="311"/>
        <v>4.0956425995410362</v>
      </c>
      <c r="AH566" s="19">
        <f t="shared" si="311"/>
        <v>5.0161172688407998</v>
      </c>
      <c r="AI566" s="19">
        <f t="shared" si="311"/>
        <v>5.7921133109039324</v>
      </c>
      <c r="AJ566" s="19">
        <f t="shared" si="311"/>
        <v>6.4757795482812828</v>
      </c>
      <c r="AK566" s="19">
        <f t="shared" si="311"/>
        <v>7.0938610720485471</v>
      </c>
      <c r="AL566" s="19">
        <f t="shared" si="311"/>
        <v>7.662245693079373</v>
      </c>
      <c r="AM566" s="19">
        <f t="shared" si="311"/>
        <v>8.1912851990820723</v>
      </c>
      <c r="AN566" s="19">
        <f t="shared" si="311"/>
        <v>8.6881699663558987</v>
      </c>
      <c r="AO566" s="19">
        <f t="shared" si="311"/>
        <v>9.1581352641177052</v>
      </c>
      <c r="AP566" s="43">
        <f t="shared" si="300"/>
        <v>0.54500000000000004</v>
      </c>
    </row>
    <row r="567" spans="1:42" x14ac:dyDescent="0.25">
      <c r="A567" s="15">
        <v>0.54600000000000004</v>
      </c>
      <c r="B567" s="6">
        <f t="shared" si="307"/>
        <v>3.3258532098883884</v>
      </c>
      <c r="C567" s="6">
        <f t="shared" si="281"/>
        <v>0.43863410839679884</v>
      </c>
      <c r="D567" s="6">
        <f t="shared" si="301"/>
        <v>1.6629266049441942</v>
      </c>
      <c r="E567" s="6">
        <f t="shared" si="282"/>
        <v>0.99575900698914088</v>
      </c>
      <c r="F567" s="6">
        <f t="shared" si="283"/>
        <v>0.44050227546832754</v>
      </c>
      <c r="G567" s="6">
        <f t="shared" si="284"/>
        <v>0.76625113773416387</v>
      </c>
      <c r="H567" s="6">
        <f t="shared" si="285"/>
        <v>0.55848629248045423</v>
      </c>
      <c r="I567" s="6">
        <f t="shared" si="286"/>
        <v>0.77528301423725465</v>
      </c>
      <c r="J567" s="6">
        <f t="shared" si="302"/>
        <v>1.1607335586527434</v>
      </c>
      <c r="K567" s="9"/>
      <c r="L567" s="15">
        <f t="shared" si="303"/>
        <v>0.54600000000000004</v>
      </c>
      <c r="M567" s="6">
        <f t="shared" si="308"/>
        <v>0.41129447792626234</v>
      </c>
      <c r="N567" s="15">
        <f t="shared" si="287"/>
        <v>2.0492750671871685</v>
      </c>
      <c r="O567" s="15">
        <f t="shared" si="288"/>
        <v>2.9123774919356054</v>
      </c>
      <c r="P567" s="15">
        <f t="shared" si="304"/>
        <v>2.0492750671871685</v>
      </c>
      <c r="Q567" s="15">
        <f t="shared" si="305"/>
        <v>0.54600000000000004</v>
      </c>
      <c r="S567" s="28">
        <f t="shared" si="306"/>
        <v>0.54600000000000004</v>
      </c>
      <c r="T567" s="19">
        <f t="shared" si="289"/>
        <v>2.9123774919356054</v>
      </c>
      <c r="U567" s="19">
        <f t="shared" si="290"/>
        <v>4.118723747845471</v>
      </c>
      <c r="V567" s="19">
        <f t="shared" si="291"/>
        <v>5.8247549838712107</v>
      </c>
      <c r="W567" s="19">
        <f t="shared" si="292"/>
        <v>7.133838793608863</v>
      </c>
      <c r="X567" s="19">
        <f t="shared" si="293"/>
        <v>8.237447495690942</v>
      </c>
      <c r="Y567" s="19">
        <f t="shared" si="294"/>
        <v>9.2097462807251773</v>
      </c>
      <c r="Z567" s="19">
        <f t="shared" si="295"/>
        <v>10.088771573704975</v>
      </c>
      <c r="AA567" s="19">
        <f t="shared" si="296"/>
        <v>10.897118755775024</v>
      </c>
      <c r="AB567" s="19">
        <f t="shared" si="297"/>
        <v>11.649509967742421</v>
      </c>
      <c r="AC567" s="19">
        <f t="shared" si="298"/>
        <v>12.356171243536417</v>
      </c>
      <c r="AD567" s="19">
        <f t="shared" si="299"/>
        <v>13.024548096216716</v>
      </c>
      <c r="AE567" s="19">
        <f t="shared" si="311"/>
        <v>2.0492750671871685</v>
      </c>
      <c r="AF567" s="19">
        <f t="shared" si="311"/>
        <v>2.8981125930491287</v>
      </c>
      <c r="AG567" s="19">
        <f t="shared" si="311"/>
        <v>4.0985501343743369</v>
      </c>
      <c r="AH567" s="19">
        <f t="shared" si="311"/>
        <v>5.0196782572162775</v>
      </c>
      <c r="AI567" s="19">
        <f t="shared" si="311"/>
        <v>5.7962251860982574</v>
      </c>
      <c r="AJ567" s="19">
        <f t="shared" si="311"/>
        <v>6.4803767645060368</v>
      </c>
      <c r="AK567" s="19">
        <f t="shared" si="311"/>
        <v>7.0988970701046012</v>
      </c>
      <c r="AL567" s="19">
        <f t="shared" si="311"/>
        <v>7.6676851926725345</v>
      </c>
      <c r="AM567" s="19">
        <f t="shared" si="311"/>
        <v>8.1971002687486738</v>
      </c>
      <c r="AN567" s="19">
        <f t="shared" si="311"/>
        <v>8.6943377791473875</v>
      </c>
      <c r="AO567" s="19">
        <f t="shared" si="311"/>
        <v>9.1646367096519139</v>
      </c>
      <c r="AP567" s="43">
        <f t="shared" si="300"/>
        <v>0.54600000000000004</v>
      </c>
    </row>
    <row r="568" spans="1:42" x14ac:dyDescent="0.25">
      <c r="A568" s="15">
        <v>0.54700000000000004</v>
      </c>
      <c r="B568" s="6">
        <f t="shared" si="307"/>
        <v>3.3298706216041842</v>
      </c>
      <c r="C568" s="6">
        <f t="shared" si="281"/>
        <v>0.4396297743366393</v>
      </c>
      <c r="D568" s="6">
        <f t="shared" si="301"/>
        <v>1.6649353108020921</v>
      </c>
      <c r="E568" s="6">
        <f t="shared" si="282"/>
        <v>0.99557219728154323</v>
      </c>
      <c r="F568" s="6">
        <f t="shared" si="283"/>
        <v>0.44158502571392522</v>
      </c>
      <c r="G568" s="6">
        <f t="shared" si="284"/>
        <v>0.76779251285696271</v>
      </c>
      <c r="H568" s="6">
        <f t="shared" si="285"/>
        <v>0.55975401372840494</v>
      </c>
      <c r="I568" s="6">
        <f t="shared" si="286"/>
        <v>0.77692558590978178</v>
      </c>
      <c r="J568" s="6">
        <f t="shared" si="302"/>
        <v>1.1647972316467892</v>
      </c>
      <c r="K568" s="9"/>
      <c r="L568" s="15">
        <f t="shared" si="303"/>
        <v>0.54700000000000004</v>
      </c>
      <c r="M568" s="6">
        <f t="shared" si="308"/>
        <v>0.41158526882540591</v>
      </c>
      <c r="N568" s="15">
        <f t="shared" si="287"/>
        <v>2.050723933076116</v>
      </c>
      <c r="O568" s="15">
        <f t="shared" si="288"/>
        <v>2.9210521317569946</v>
      </c>
      <c r="P568" s="15">
        <f t="shared" si="304"/>
        <v>2.050723933076116</v>
      </c>
      <c r="Q568" s="15">
        <f t="shared" si="305"/>
        <v>0.54700000000000004</v>
      </c>
      <c r="S568" s="28">
        <f t="shared" si="306"/>
        <v>0.54700000000000004</v>
      </c>
      <c r="T568" s="19">
        <f t="shared" si="289"/>
        <v>2.9210521317569946</v>
      </c>
      <c r="U568" s="19">
        <f t="shared" si="290"/>
        <v>4.1309915411295828</v>
      </c>
      <c r="V568" s="19">
        <f t="shared" si="291"/>
        <v>5.8421042635139893</v>
      </c>
      <c r="W568" s="19">
        <f t="shared" si="292"/>
        <v>7.1550872348736947</v>
      </c>
      <c r="X568" s="19">
        <f t="shared" si="293"/>
        <v>8.2619830822591656</v>
      </c>
      <c r="Y568" s="19">
        <f t="shared" si="294"/>
        <v>9.2371779004423651</v>
      </c>
      <c r="Z568" s="19">
        <f t="shared" si="295"/>
        <v>10.118821407520988</v>
      </c>
      <c r="AA568" s="19">
        <f t="shared" si="296"/>
        <v>10.929576285940328</v>
      </c>
      <c r="AB568" s="19">
        <f t="shared" si="297"/>
        <v>11.684208527027979</v>
      </c>
      <c r="AC568" s="19">
        <f t="shared" si="298"/>
        <v>12.392974623388746</v>
      </c>
      <c r="AD568" s="19">
        <f t="shared" si="299"/>
        <v>13.063342264858626</v>
      </c>
      <c r="AE568" s="19">
        <f t="shared" si="311"/>
        <v>2.050723933076116</v>
      </c>
      <c r="AF568" s="19">
        <f t="shared" si="311"/>
        <v>2.9001615988393388</v>
      </c>
      <c r="AG568" s="19">
        <f t="shared" si="311"/>
        <v>4.101447866152232</v>
      </c>
      <c r="AH568" s="19">
        <f t="shared" si="311"/>
        <v>5.0232272393499233</v>
      </c>
      <c r="AI568" s="19">
        <f t="shared" si="311"/>
        <v>5.8003231976786775</v>
      </c>
      <c r="AJ568" s="19">
        <f t="shared" si="311"/>
        <v>6.4849584807392358</v>
      </c>
      <c r="AK568" s="19">
        <f t="shared" si="311"/>
        <v>7.1039160887706227</v>
      </c>
      <c r="AL568" s="19">
        <f t="shared" si="311"/>
        <v>7.67310635242836</v>
      </c>
      <c r="AM568" s="19">
        <f t="shared" si="311"/>
        <v>8.202895732304464</v>
      </c>
      <c r="AN568" s="19">
        <f t="shared" si="311"/>
        <v>8.7004847965180137</v>
      </c>
      <c r="AO568" s="19">
        <f t="shared" si="311"/>
        <v>9.171116234887851</v>
      </c>
      <c r="AP568" s="43">
        <f t="shared" si="300"/>
        <v>0.54700000000000004</v>
      </c>
    </row>
    <row r="569" spans="1:42" x14ac:dyDescent="0.25">
      <c r="A569" s="15">
        <v>0.54800000000000004</v>
      </c>
      <c r="B569" s="6">
        <f t="shared" si="307"/>
        <v>3.3338887954005609</v>
      </c>
      <c r="C569" s="6">
        <f t="shared" si="281"/>
        <v>0.44062525144015852</v>
      </c>
      <c r="D569" s="6">
        <f t="shared" si="301"/>
        <v>1.6669443977002805</v>
      </c>
      <c r="E569" s="6">
        <f t="shared" si="282"/>
        <v>0.99538133396201478</v>
      </c>
      <c r="F569" s="6">
        <f t="shared" si="283"/>
        <v>0.44266979539016893</v>
      </c>
      <c r="G569" s="6">
        <f t="shared" si="284"/>
        <v>0.76933489769508445</v>
      </c>
      <c r="H569" s="6">
        <f t="shared" si="285"/>
        <v>0.56102149454248407</v>
      </c>
      <c r="I569" s="6">
        <f t="shared" si="286"/>
        <v>0.77856987100927955</v>
      </c>
      <c r="J569" s="6">
        <f t="shared" si="302"/>
        <v>1.1688677874444882</v>
      </c>
      <c r="K569" s="9"/>
      <c r="L569" s="15">
        <f t="shared" si="303"/>
        <v>0.54800000000000004</v>
      </c>
      <c r="M569" s="6">
        <f t="shared" si="308"/>
        <v>0.41187507614556967</v>
      </c>
      <c r="N569" s="15">
        <f t="shared" si="287"/>
        <v>2.0521678982820051</v>
      </c>
      <c r="O569" s="15">
        <f t="shared" si="288"/>
        <v>2.929727867616494</v>
      </c>
      <c r="P569" s="15">
        <f t="shared" si="304"/>
        <v>2.0521678982820051</v>
      </c>
      <c r="Q569" s="15">
        <f t="shared" si="305"/>
        <v>0.54800000000000004</v>
      </c>
      <c r="S569" s="28">
        <f t="shared" si="306"/>
        <v>0.54800000000000004</v>
      </c>
      <c r="T569" s="19">
        <f t="shared" si="289"/>
        <v>2.929727867616494</v>
      </c>
      <c r="U569" s="19">
        <f t="shared" si="290"/>
        <v>4.1432608844456533</v>
      </c>
      <c r="V569" s="19">
        <f t="shared" si="291"/>
        <v>5.8594557352329879</v>
      </c>
      <c r="W569" s="19">
        <f t="shared" si="292"/>
        <v>7.1763383608726352</v>
      </c>
      <c r="X569" s="19">
        <f t="shared" si="293"/>
        <v>8.2865217688913066</v>
      </c>
      <c r="Y569" s="19">
        <f t="shared" si="294"/>
        <v>9.2646129861363828</v>
      </c>
      <c r="Z569" s="19">
        <f t="shared" si="295"/>
        <v>10.148875038124388</v>
      </c>
      <c r="AA569" s="19">
        <f t="shared" si="296"/>
        <v>10.962037917104725</v>
      </c>
      <c r="AB569" s="19">
        <f t="shared" si="297"/>
        <v>11.718911470465976</v>
      </c>
      <c r="AC569" s="19">
        <f t="shared" si="298"/>
        <v>12.429782653336957</v>
      </c>
      <c r="AD569" s="19">
        <f t="shared" si="299"/>
        <v>13.102141335131972</v>
      </c>
      <c r="AE569" s="19">
        <f t="shared" si="311"/>
        <v>2.0521678982820051</v>
      </c>
      <c r="AF569" s="19">
        <f t="shared" si="311"/>
        <v>2.9022036740171022</v>
      </c>
      <c r="AG569" s="19">
        <f t="shared" si="311"/>
        <v>4.1043357965640102</v>
      </c>
      <c r="AH569" s="19">
        <f t="shared" si="311"/>
        <v>5.0267642173106841</v>
      </c>
      <c r="AI569" s="19">
        <f t="shared" si="311"/>
        <v>5.8044073480342044</v>
      </c>
      <c r="AJ569" s="19">
        <f t="shared" si="311"/>
        <v>6.4895246996518798</v>
      </c>
      <c r="AK569" s="19">
        <f t="shared" si="311"/>
        <v>7.1089181309725458</v>
      </c>
      <c r="AL569" s="19">
        <f t="shared" si="311"/>
        <v>7.6785091755072203</v>
      </c>
      <c r="AM569" s="19">
        <f t="shared" si="311"/>
        <v>8.2086715931280203</v>
      </c>
      <c r="AN569" s="19">
        <f t="shared" si="311"/>
        <v>8.7066110220513036</v>
      </c>
      <c r="AO569" s="19">
        <f t="shared" si="311"/>
        <v>9.1775738436028753</v>
      </c>
      <c r="AP569" s="43">
        <f t="shared" si="300"/>
        <v>0.54800000000000004</v>
      </c>
    </row>
    <row r="570" spans="1:42" x14ac:dyDescent="0.25">
      <c r="A570" s="15">
        <v>0.54900000000000004</v>
      </c>
      <c r="B570" s="6">
        <f t="shared" si="307"/>
        <v>3.3379077479397985</v>
      </c>
      <c r="C570" s="6">
        <f t="shared" si="281"/>
        <v>0.44162053565258247</v>
      </c>
      <c r="D570" s="6">
        <f t="shared" si="301"/>
        <v>1.6689538739698992</v>
      </c>
      <c r="E570" s="6">
        <f t="shared" si="282"/>
        <v>0.99518641469827152</v>
      </c>
      <c r="F570" s="6">
        <f t="shared" si="283"/>
        <v>0.44375659588005578</v>
      </c>
      <c r="G570" s="6">
        <f t="shared" si="284"/>
        <v>0.77087829794002793</v>
      </c>
      <c r="H570" s="6">
        <f t="shared" si="285"/>
        <v>0.56228872975999278</v>
      </c>
      <c r="I570" s="6">
        <f t="shared" si="286"/>
        <v>0.78021587899475409</v>
      </c>
      <c r="J570" s="6">
        <f t="shared" si="302"/>
        <v>1.1729452312995421</v>
      </c>
      <c r="K570" s="9"/>
      <c r="L570" s="15">
        <f t="shared" si="303"/>
        <v>0.54900000000000004</v>
      </c>
      <c r="M570" s="6">
        <f t="shared" si="308"/>
        <v>0.41216390004779363</v>
      </c>
      <c r="N570" s="15">
        <f t="shared" si="287"/>
        <v>2.0536069636072183</v>
      </c>
      <c r="O570" s="15">
        <f t="shared" si="288"/>
        <v>2.938404623613422</v>
      </c>
      <c r="P570" s="15">
        <f t="shared" si="304"/>
        <v>2.0536069636072183</v>
      </c>
      <c r="Q570" s="15">
        <f t="shared" si="305"/>
        <v>0.54900000000000004</v>
      </c>
      <c r="S570" s="28">
        <f t="shared" si="306"/>
        <v>0.54900000000000004</v>
      </c>
      <c r="T570" s="19">
        <f t="shared" si="289"/>
        <v>2.938404623613422</v>
      </c>
      <c r="U570" s="19">
        <f t="shared" si="290"/>
        <v>4.1555316704539109</v>
      </c>
      <c r="V570" s="19">
        <f t="shared" si="291"/>
        <v>5.8768092472268441</v>
      </c>
      <c r="W570" s="19">
        <f t="shared" si="292"/>
        <v>7.1975919856877404</v>
      </c>
      <c r="X570" s="19">
        <f t="shared" si="293"/>
        <v>8.3110633409078218</v>
      </c>
      <c r="Y570" s="19">
        <f t="shared" si="294"/>
        <v>9.2920512977882002</v>
      </c>
      <c r="Z570" s="19">
        <f t="shared" si="295"/>
        <v>10.1789322025875</v>
      </c>
      <c r="AA570" s="19">
        <f t="shared" si="296"/>
        <v>10.994503365273863</v>
      </c>
      <c r="AB570" s="19">
        <f t="shared" si="297"/>
        <v>11.753618494453688</v>
      </c>
      <c r="AC570" s="19">
        <f t="shared" si="298"/>
        <v>12.466595011361735</v>
      </c>
      <c r="AD570" s="19">
        <f t="shared" si="299"/>
        <v>13.140944967598591</v>
      </c>
      <c r="AE570" s="19">
        <f t="shared" si="311"/>
        <v>2.0536069636072183</v>
      </c>
      <c r="AF570" s="19">
        <f t="shared" si="311"/>
        <v>2.9042388197171589</v>
      </c>
      <c r="AG570" s="19">
        <f t="shared" si="311"/>
        <v>4.1072139272144366</v>
      </c>
      <c r="AH570" s="19">
        <f t="shared" si="311"/>
        <v>5.0302891930639877</v>
      </c>
      <c r="AI570" s="19">
        <f t="shared" si="311"/>
        <v>5.8084776394343178</v>
      </c>
      <c r="AJ570" s="19">
        <f t="shared" si="311"/>
        <v>6.4940754237813243</v>
      </c>
      <c r="AK570" s="19">
        <f t="shared" si="311"/>
        <v>7.1139031994899042</v>
      </c>
      <c r="AL570" s="19">
        <f t="shared" si="311"/>
        <v>7.6838936649113529</v>
      </c>
      <c r="AM570" s="19">
        <f t="shared" si="311"/>
        <v>8.2144278544288731</v>
      </c>
      <c r="AN570" s="19">
        <f t="shared" si="311"/>
        <v>8.7127164591514781</v>
      </c>
      <c r="AO570" s="19">
        <f t="shared" si="311"/>
        <v>9.1840095393853538</v>
      </c>
      <c r="AP570" s="43">
        <f t="shared" si="300"/>
        <v>0.54900000000000004</v>
      </c>
    </row>
    <row r="571" spans="1:42" x14ac:dyDescent="0.25">
      <c r="A571" s="15">
        <v>0.55000000000000004</v>
      </c>
      <c r="B571" s="6">
        <f t="shared" si="307"/>
        <v>3.341927495912913</v>
      </c>
      <c r="C571" s="6">
        <f t="shared" si="281"/>
        <v>0.44261562291677964</v>
      </c>
      <c r="D571" s="6">
        <f t="shared" si="301"/>
        <v>1.6709637479564565</v>
      </c>
      <c r="E571" s="6">
        <f t="shared" si="282"/>
        <v>0.99498743710661997</v>
      </c>
      <c r="F571" s="6">
        <f t="shared" si="283"/>
        <v>0.44484543865587545</v>
      </c>
      <c r="G571" s="6">
        <f t="shared" si="284"/>
        <v>0.77242271932793782</v>
      </c>
      <c r="H571" s="6">
        <f t="shared" si="285"/>
        <v>0.56355571421523099</v>
      </c>
      <c r="I571" s="6">
        <f t="shared" si="286"/>
        <v>0.78186361938762761</v>
      </c>
      <c r="J571" s="6">
        <f t="shared" si="302"/>
        <v>1.1770295685681824</v>
      </c>
      <c r="K571" s="9"/>
      <c r="L571" s="15">
        <f t="shared" si="303"/>
        <v>0.55000000000000004</v>
      </c>
      <c r="M571" s="6">
        <f t="shared" si="308"/>
        <v>0.41245174068463292</v>
      </c>
      <c r="N571" s="15">
        <f t="shared" si="287"/>
        <v>2.0550411298118609</v>
      </c>
      <c r="O571" s="15">
        <f t="shared" si="288"/>
        <v>2.9470823237237456</v>
      </c>
      <c r="P571" s="15">
        <f t="shared" si="304"/>
        <v>2.0550411298118609</v>
      </c>
      <c r="Q571" s="15">
        <f t="shared" si="305"/>
        <v>0.55000000000000004</v>
      </c>
      <c r="S571" s="28">
        <f t="shared" si="306"/>
        <v>0.55000000000000004</v>
      </c>
      <c r="T571" s="19">
        <f t="shared" si="289"/>
        <v>2.9470823237237456</v>
      </c>
      <c r="U571" s="19">
        <f t="shared" si="290"/>
        <v>4.1678037916401367</v>
      </c>
      <c r="V571" s="19">
        <f t="shared" si="291"/>
        <v>5.8941646474474911</v>
      </c>
      <c r="W571" s="19">
        <f t="shared" si="292"/>
        <v>7.2188479230989291</v>
      </c>
      <c r="X571" s="19">
        <f t="shared" si="293"/>
        <v>8.3356075832802734</v>
      </c>
      <c r="Y571" s="19">
        <f t="shared" si="294"/>
        <v>9.3194925949887146</v>
      </c>
      <c r="Z571" s="19">
        <f t="shared" si="295"/>
        <v>10.208992637555353</v>
      </c>
      <c r="AA571" s="19">
        <f t="shared" si="296"/>
        <v>11.026972345991865</v>
      </c>
      <c r="AB571" s="19">
        <f t="shared" si="297"/>
        <v>11.788329294894982</v>
      </c>
      <c r="AC571" s="19">
        <f t="shared" si="298"/>
        <v>12.503411374920411</v>
      </c>
      <c r="AD571" s="19">
        <f t="shared" si="299"/>
        <v>13.179752822268673</v>
      </c>
      <c r="AE571" s="19">
        <f t="shared" si="311"/>
        <v>2.0550411298118609</v>
      </c>
      <c r="AF571" s="19">
        <f t="shared" si="311"/>
        <v>2.9062670370144619</v>
      </c>
      <c r="AG571" s="19">
        <f t="shared" si="311"/>
        <v>4.1100822596237219</v>
      </c>
      <c r="AH571" s="19">
        <f t="shared" si="311"/>
        <v>5.0338021684717074</v>
      </c>
      <c r="AI571" s="19">
        <f t="shared" si="311"/>
        <v>5.8125340740289237</v>
      </c>
      <c r="AJ571" s="19">
        <f t="shared" si="311"/>
        <v>6.498610655531234</v>
      </c>
      <c r="AK571" s="19">
        <f t="shared" si="311"/>
        <v>7.118871296955783</v>
      </c>
      <c r="AL571" s="19">
        <f t="shared" si="311"/>
        <v>7.6892598234848162</v>
      </c>
      <c r="AM571" s="19">
        <f t="shared" si="311"/>
        <v>8.2201645192474437</v>
      </c>
      <c r="AN571" s="19">
        <f t="shared" si="311"/>
        <v>8.7188011110433852</v>
      </c>
      <c r="AO571" s="19">
        <f t="shared" si="311"/>
        <v>9.1904233256345815</v>
      </c>
      <c r="AP571" s="43">
        <f t="shared" si="300"/>
        <v>0.55000000000000004</v>
      </c>
    </row>
    <row r="572" spans="1:42" x14ac:dyDescent="0.25">
      <c r="A572" s="15">
        <v>0.55100000000000005</v>
      </c>
      <c r="B572" s="6">
        <f t="shared" si="307"/>
        <v>3.3459480560402994</v>
      </c>
      <c r="C572" s="6">
        <f t="shared" si="281"/>
        <v>0.4436105091732086</v>
      </c>
      <c r="D572" s="6">
        <f t="shared" si="301"/>
        <v>1.6729740280201497</v>
      </c>
      <c r="E572" s="6">
        <f t="shared" si="282"/>
        <v>0.99478439875180991</v>
      </c>
      <c r="F572" s="6">
        <f t="shared" si="283"/>
        <v>0.44593633528010884</v>
      </c>
      <c r="G572" s="6">
        <f t="shared" si="284"/>
        <v>0.77396816764005449</v>
      </c>
      <c r="H572" s="6">
        <f t="shared" si="285"/>
        <v>0.56482244273942983</v>
      </c>
      <c r="I572" s="6">
        <f t="shared" si="286"/>
        <v>0.78351310177232758</v>
      </c>
      <c r="J572" s="6">
        <f t="shared" si="302"/>
        <v>1.1811208047102504</v>
      </c>
      <c r="K572" s="9"/>
      <c r="L572" s="15">
        <f t="shared" si="303"/>
        <v>0.55100000000000005</v>
      </c>
      <c r="M572" s="6">
        <f t="shared" si="308"/>
        <v>0.41273859820015485</v>
      </c>
      <c r="N572" s="15">
        <f t="shared" si="287"/>
        <v>2.0564703976137491</v>
      </c>
      <c r="O572" s="15">
        <f t="shared" si="288"/>
        <v>2.9557608917996139</v>
      </c>
      <c r="P572" s="15">
        <f t="shared" si="304"/>
        <v>2.0564703976137491</v>
      </c>
      <c r="Q572" s="15">
        <f t="shared" si="305"/>
        <v>0.55100000000000005</v>
      </c>
      <c r="S572" s="28">
        <f t="shared" si="306"/>
        <v>0.55100000000000005</v>
      </c>
      <c r="T572" s="19">
        <f t="shared" si="289"/>
        <v>2.9557608917996139</v>
      </c>
      <c r="U572" s="19">
        <f t="shared" si="290"/>
        <v>4.1800771403150083</v>
      </c>
      <c r="V572" s="19">
        <f t="shared" si="291"/>
        <v>5.9115217835992278</v>
      </c>
      <c r="W572" s="19">
        <f t="shared" si="292"/>
        <v>7.2401059865828135</v>
      </c>
      <c r="X572" s="19">
        <f t="shared" si="293"/>
        <v>8.3601542806300166</v>
      </c>
      <c r="Y572" s="19">
        <f t="shared" si="294"/>
        <v>9.3469366369372846</v>
      </c>
      <c r="Z572" s="19">
        <f t="shared" si="295"/>
        <v>10.239056079244053</v>
      </c>
      <c r="AA572" s="19">
        <f t="shared" si="296"/>
        <v>11.059444574339556</v>
      </c>
      <c r="AB572" s="19">
        <f t="shared" si="297"/>
        <v>11.823043567198456</v>
      </c>
      <c r="AC572" s="19">
        <f t="shared" si="298"/>
        <v>12.540231420945023</v>
      </c>
      <c r="AD572" s="19">
        <f t="shared" si="299"/>
        <v>13.218564558598676</v>
      </c>
      <c r="AE572" s="19">
        <f t="shared" ref="AE572:AO581" si="312">$M572*AE$21^0.5/RMannings_n*(Diameter/1000)^(2/3)</f>
        <v>2.0564703976137491</v>
      </c>
      <c r="AF572" s="19">
        <f t="shared" si="312"/>
        <v>2.9082883269241551</v>
      </c>
      <c r="AG572" s="19">
        <f t="shared" si="312"/>
        <v>4.1129407952274981</v>
      </c>
      <c r="AH572" s="19">
        <f t="shared" si="312"/>
        <v>5.037303145292122</v>
      </c>
      <c r="AI572" s="19">
        <f t="shared" si="312"/>
        <v>5.8165766538483101</v>
      </c>
      <c r="AJ572" s="19">
        <f t="shared" si="312"/>
        <v>6.5031303971715424</v>
      </c>
      <c r="AK572" s="19">
        <f t="shared" si="312"/>
        <v>7.1238224258567682</v>
      </c>
      <c r="AL572" s="19">
        <f t="shared" si="312"/>
        <v>7.6946076539134278</v>
      </c>
      <c r="AM572" s="19">
        <f t="shared" si="312"/>
        <v>8.2258815904549962</v>
      </c>
      <c r="AN572" s="19">
        <f t="shared" si="312"/>
        <v>8.7248649807724643</v>
      </c>
      <c r="AO572" s="19">
        <f t="shared" si="312"/>
        <v>9.1968152055607284</v>
      </c>
      <c r="AP572" s="43">
        <f t="shared" si="300"/>
        <v>0.55100000000000005</v>
      </c>
    </row>
    <row r="573" spans="1:42" x14ac:dyDescent="0.25">
      <c r="A573" s="15">
        <v>0.55200000000000005</v>
      </c>
      <c r="B573" s="6">
        <f t="shared" si="307"/>
        <v>3.3499694450723849</v>
      </c>
      <c r="C573" s="6">
        <f t="shared" si="281"/>
        <v>0.44460519035986712</v>
      </c>
      <c r="D573" s="6">
        <f t="shared" si="301"/>
        <v>1.6749847225361925</v>
      </c>
      <c r="E573" s="6">
        <f t="shared" si="282"/>
        <v>0.99457729714688337</v>
      </c>
      <c r="F573" s="6">
        <f t="shared" si="283"/>
        <v>0.44702929740633918</v>
      </c>
      <c r="G573" s="6">
        <f t="shared" si="284"/>
        <v>0.77551464870316966</v>
      </c>
      <c r="H573" s="6">
        <f t="shared" si="285"/>
        <v>0.56608891016068763</v>
      </c>
      <c r="I573" s="6">
        <f t="shared" si="286"/>
        <v>0.7851643357968856</v>
      </c>
      <c r="J573" s="6">
        <f t="shared" si="302"/>
        <v>1.1852189452902993</v>
      </c>
      <c r="K573" s="9"/>
      <c r="L573" s="15">
        <f t="shared" si="303"/>
        <v>0.55200000000000005</v>
      </c>
      <c r="M573" s="6">
        <f t="shared" si="308"/>
        <v>0.41302447272993487</v>
      </c>
      <c r="N573" s="15">
        <f t="shared" si="287"/>
        <v>2.0578947676883872</v>
      </c>
      <c r="O573" s="15">
        <f t="shared" si="288"/>
        <v>2.9644402515688908</v>
      </c>
      <c r="P573" s="15">
        <f t="shared" si="304"/>
        <v>2.0578947676883872</v>
      </c>
      <c r="Q573" s="15">
        <f t="shared" si="305"/>
        <v>0.55200000000000005</v>
      </c>
      <c r="S573" s="28">
        <f t="shared" si="306"/>
        <v>0.55200000000000005</v>
      </c>
      <c r="T573" s="19">
        <f t="shared" si="289"/>
        <v>2.9644402515688908</v>
      </c>
      <c r="U573" s="19">
        <f t="shared" si="290"/>
        <v>4.1923516086134347</v>
      </c>
      <c r="V573" s="19">
        <f t="shared" si="291"/>
        <v>5.9288805031377816</v>
      </c>
      <c r="W573" s="19">
        <f t="shared" si="292"/>
        <v>7.2613659893115816</v>
      </c>
      <c r="X573" s="19">
        <f t="shared" si="293"/>
        <v>8.3847032172268694</v>
      </c>
      <c r="Y573" s="19">
        <f t="shared" si="294"/>
        <v>9.3743831824402335</v>
      </c>
      <c r="Z573" s="19">
        <f t="shared" si="295"/>
        <v>10.269122263439165</v>
      </c>
      <c r="AA573" s="19">
        <f t="shared" si="296"/>
        <v>11.09191976493274</v>
      </c>
      <c r="AB573" s="19">
        <f t="shared" si="297"/>
        <v>11.857761006275563</v>
      </c>
      <c r="AC573" s="19">
        <f t="shared" si="298"/>
        <v>12.577054825840305</v>
      </c>
      <c r="AD573" s="19">
        <f t="shared" si="299"/>
        <v>13.257379835489234</v>
      </c>
      <c r="AE573" s="19">
        <f t="shared" si="312"/>
        <v>2.0578947676883872</v>
      </c>
      <c r="AF573" s="19">
        <f t="shared" si="312"/>
        <v>2.9103026904015468</v>
      </c>
      <c r="AG573" s="19">
        <f t="shared" si="312"/>
        <v>4.1157895353767744</v>
      </c>
      <c r="AH573" s="19">
        <f t="shared" si="312"/>
        <v>5.0407921251798751</v>
      </c>
      <c r="AI573" s="19">
        <f t="shared" si="312"/>
        <v>5.8206053808030935</v>
      </c>
      <c r="AJ573" s="19">
        <f t="shared" si="312"/>
        <v>6.5076346508383827</v>
      </c>
      <c r="AK573" s="19">
        <f t="shared" si="312"/>
        <v>7.1287565885328759</v>
      </c>
      <c r="AL573" s="19">
        <f t="shared" si="312"/>
        <v>7.6999371587246976</v>
      </c>
      <c r="AM573" s="19">
        <f t="shared" si="312"/>
        <v>8.2315790707535488</v>
      </c>
      <c r="AN573" s="19">
        <f t="shared" si="312"/>
        <v>8.7309080712046399</v>
      </c>
      <c r="AO573" s="19">
        <f t="shared" si="312"/>
        <v>9.2031851821847432</v>
      </c>
      <c r="AP573" s="43">
        <f t="shared" si="300"/>
        <v>0.55200000000000005</v>
      </c>
    </row>
    <row r="574" spans="1:42" x14ac:dyDescent="0.25">
      <c r="A574" s="15">
        <v>0.55300000000000005</v>
      </c>
      <c r="B574" s="6">
        <f t="shared" si="307"/>
        <v>3.3539916797902793</v>
      </c>
      <c r="C574" s="6">
        <f t="shared" si="281"/>
        <v>0.44559966241223997</v>
      </c>
      <c r="D574" s="6">
        <f t="shared" si="301"/>
        <v>1.6769958398951397</v>
      </c>
      <c r="E574" s="6">
        <f t="shared" si="282"/>
        <v>0.99436612975302008</v>
      </c>
      <c r="F574" s="6">
        <f t="shared" si="283"/>
        <v>0.44812433678017338</v>
      </c>
      <c r="G574" s="6">
        <f t="shared" si="284"/>
        <v>0.77706216839008668</v>
      </c>
      <c r="H574" s="6">
        <f t="shared" si="285"/>
        <v>0.56735511130390259</v>
      </c>
      <c r="I574" s="6">
        <f t="shared" si="286"/>
        <v>0.78681733117354125</v>
      </c>
      <c r="J574" s="6">
        <f t="shared" si="302"/>
        <v>1.1893239959787028</v>
      </c>
      <c r="K574" s="9"/>
      <c r="L574" s="15">
        <f t="shared" si="303"/>
        <v>0.55300000000000005</v>
      </c>
      <c r="M574" s="6">
        <f t="shared" si="308"/>
        <v>0.41330936440105304</v>
      </c>
      <c r="N574" s="15">
        <f t="shared" si="287"/>
        <v>2.0593142406689515</v>
      </c>
      <c r="O574" s="15">
        <f t="shared" si="288"/>
        <v>2.9731203266346822</v>
      </c>
      <c r="P574" s="15">
        <f t="shared" si="304"/>
        <v>2.0593142406689515</v>
      </c>
      <c r="Q574" s="15">
        <f t="shared" si="305"/>
        <v>0.55300000000000005</v>
      </c>
      <c r="S574" s="28">
        <f t="shared" si="306"/>
        <v>0.55300000000000005</v>
      </c>
      <c r="T574" s="19">
        <f t="shared" si="289"/>
        <v>2.9731203266346822</v>
      </c>
      <c r="U574" s="19">
        <f t="shared" si="290"/>
        <v>4.2046270884938943</v>
      </c>
      <c r="V574" s="19">
        <f t="shared" si="291"/>
        <v>5.9462406532693644</v>
      </c>
      <c r="W574" s="19">
        <f t="shared" si="292"/>
        <v>7.2826277441518261</v>
      </c>
      <c r="X574" s="19">
        <f t="shared" si="293"/>
        <v>8.4092541769877887</v>
      </c>
      <c r="Y574" s="19">
        <f t="shared" si="294"/>
        <v>9.4018319899093701</v>
      </c>
      <c r="Z574" s="19">
        <f t="shared" si="295"/>
        <v>10.299190925494093</v>
      </c>
      <c r="AA574" s="19">
        <f t="shared" si="296"/>
        <v>11.124397631920415</v>
      </c>
      <c r="AB574" s="19">
        <f t="shared" si="297"/>
        <v>11.892481306538729</v>
      </c>
      <c r="AC574" s="19">
        <f t="shared" si="298"/>
        <v>12.613881265481682</v>
      </c>
      <c r="AD574" s="19">
        <f t="shared" si="299"/>
        <v>13.296198311283057</v>
      </c>
      <c r="AE574" s="19">
        <f t="shared" si="312"/>
        <v>2.0593142406689515</v>
      </c>
      <c r="AF574" s="19">
        <f t="shared" si="312"/>
        <v>2.9123101283420834</v>
      </c>
      <c r="AG574" s="19">
        <f t="shared" si="312"/>
        <v>4.118628481337903</v>
      </c>
      <c r="AH574" s="19">
        <f t="shared" si="312"/>
        <v>5.044269109685926</v>
      </c>
      <c r="AI574" s="19">
        <f t="shared" si="312"/>
        <v>5.8246202566841667</v>
      </c>
      <c r="AJ574" s="19">
        <f t="shared" si="312"/>
        <v>6.5121234185340349</v>
      </c>
      <c r="AK574" s="19">
        <f t="shared" si="312"/>
        <v>7.1336737871774947</v>
      </c>
      <c r="AL574" s="19">
        <f t="shared" si="312"/>
        <v>7.7052483402877545</v>
      </c>
      <c r="AM574" s="19">
        <f t="shared" si="312"/>
        <v>8.2372569626758061</v>
      </c>
      <c r="AN574" s="19">
        <f t="shared" si="312"/>
        <v>8.7369303850262501</v>
      </c>
      <c r="AO574" s="19">
        <f t="shared" si="312"/>
        <v>9.2095332583382756</v>
      </c>
      <c r="AP574" s="43">
        <f t="shared" si="300"/>
        <v>0.55300000000000005</v>
      </c>
    </row>
    <row r="575" spans="1:42" x14ac:dyDescent="0.25">
      <c r="A575" s="15">
        <v>0.55400000000000005</v>
      </c>
      <c r="B575" s="6">
        <f t="shared" si="307"/>
        <v>3.358014777006431</v>
      </c>
      <c r="C575" s="6">
        <f t="shared" si="281"/>
        <v>0.44659392126324715</v>
      </c>
      <c r="D575" s="6">
        <f t="shared" si="301"/>
        <v>1.6790073885032155</v>
      </c>
      <c r="E575" s="6">
        <f t="shared" si="282"/>
        <v>0.99415089397937972</v>
      </c>
      <c r="F575" s="6">
        <f t="shared" si="283"/>
        <v>0.44922146524017531</v>
      </c>
      <c r="G575" s="6">
        <f t="shared" si="284"/>
        <v>0.77861073262008773</v>
      </c>
      <c r="H575" s="6">
        <f t="shared" si="285"/>
        <v>0.56862104099070787</v>
      </c>
      <c r="I575" s="6">
        <f t="shared" si="286"/>
        <v>0.78847209767935555</v>
      </c>
      <c r="J575" s="6">
        <f t="shared" si="302"/>
        <v>1.1934359625527835</v>
      </c>
      <c r="K575" s="9"/>
      <c r="L575" s="15">
        <f t="shared" si="303"/>
        <v>0.55400000000000005</v>
      </c>
      <c r="M575" s="6">
        <f t="shared" si="308"/>
        <v>0.41359327333208923</v>
      </c>
      <c r="N575" s="15">
        <f t="shared" si="287"/>
        <v>2.0607288171462672</v>
      </c>
      <c r="O575" s="15">
        <f t="shared" si="288"/>
        <v>2.9818010404748594</v>
      </c>
      <c r="P575" s="15">
        <f t="shared" si="304"/>
        <v>2.0607288171462672</v>
      </c>
      <c r="Q575" s="15">
        <f t="shared" si="305"/>
        <v>0.55400000000000005</v>
      </c>
      <c r="S575" s="28">
        <f t="shared" si="306"/>
        <v>0.55400000000000005</v>
      </c>
      <c r="T575" s="19">
        <f t="shared" si="289"/>
        <v>2.9818010404748594</v>
      </c>
      <c r="U575" s="19">
        <f t="shared" si="290"/>
        <v>4.2169034717377523</v>
      </c>
      <c r="V575" s="19">
        <f t="shared" si="291"/>
        <v>5.9636020809497188</v>
      </c>
      <c r="W575" s="19">
        <f t="shared" si="292"/>
        <v>7.3038910636633751</v>
      </c>
      <c r="X575" s="19">
        <f t="shared" si="293"/>
        <v>8.4338069434755045</v>
      </c>
      <c r="Y575" s="19">
        <f t="shared" si="294"/>
        <v>9.4292828173604768</v>
      </c>
      <c r="Z575" s="19">
        <f t="shared" si="295"/>
        <v>10.329261800328398</v>
      </c>
      <c r="AA575" s="19">
        <f t="shared" si="296"/>
        <v>11.156877888982985</v>
      </c>
      <c r="AB575" s="19">
        <f t="shared" si="297"/>
        <v>11.927204161899438</v>
      </c>
      <c r="AC575" s="19">
        <f t="shared" si="298"/>
        <v>12.650710415213254</v>
      </c>
      <c r="AD575" s="19">
        <f t="shared" si="299"/>
        <v>13.335019643762774</v>
      </c>
      <c r="AE575" s="19">
        <f t="shared" si="312"/>
        <v>2.0607288171462672</v>
      </c>
      <c r="AF575" s="19">
        <f t="shared" si="312"/>
        <v>2.9143106415813169</v>
      </c>
      <c r="AG575" s="19">
        <f t="shared" si="312"/>
        <v>4.1214576342925344</v>
      </c>
      <c r="AH575" s="19">
        <f t="shared" si="312"/>
        <v>5.0477341002574923</v>
      </c>
      <c r="AI575" s="19">
        <f t="shared" si="312"/>
        <v>5.8286212831626338</v>
      </c>
      <c r="AJ575" s="19">
        <f t="shared" si="312"/>
        <v>6.5165967021268489</v>
      </c>
      <c r="AK575" s="19">
        <f t="shared" si="312"/>
        <v>7.1385740238372986</v>
      </c>
      <c r="AL575" s="19">
        <f t="shared" si="312"/>
        <v>7.7105412008132586</v>
      </c>
      <c r="AM575" s="19">
        <f t="shared" si="312"/>
        <v>8.2429152685850688</v>
      </c>
      <c r="AN575" s="19">
        <f t="shared" si="312"/>
        <v>8.7429319247439494</v>
      </c>
      <c r="AO575" s="19">
        <f t="shared" si="312"/>
        <v>9.2158594366635747</v>
      </c>
      <c r="AP575" s="43">
        <f t="shared" si="300"/>
        <v>0.55400000000000005</v>
      </c>
    </row>
    <row r="576" spans="1:42" x14ac:dyDescent="0.25">
      <c r="A576" s="15">
        <v>0.55500000000000005</v>
      </c>
      <c r="B576" s="6">
        <f t="shared" si="307"/>
        <v>3.3620387535652867</v>
      </c>
      <c r="C576" s="6">
        <f t="shared" si="281"/>
        <v>0.44758796284319174</v>
      </c>
      <c r="D576" s="6">
        <f t="shared" si="301"/>
        <v>1.6810193767826433</v>
      </c>
      <c r="E576" s="6">
        <f t="shared" si="282"/>
        <v>0.99393158718294083</v>
      </c>
      <c r="F576" s="6">
        <f t="shared" si="283"/>
        <v>0.45032069471881037</v>
      </c>
      <c r="G576" s="6">
        <f t="shared" si="284"/>
        <v>0.7801603473594052</v>
      </c>
      <c r="H576" s="6">
        <f t="shared" si="285"/>
        <v>0.5698866940394044</v>
      </c>
      <c r="I576" s="6">
        <f t="shared" si="286"/>
        <v>0.79012864515683101</v>
      </c>
      <c r="J576" s="6">
        <f t="shared" si="302"/>
        <v>1.1975548508979481</v>
      </c>
      <c r="K576" s="9"/>
      <c r="L576" s="15">
        <f t="shared" si="303"/>
        <v>0.55500000000000005</v>
      </c>
      <c r="M576" s="6">
        <f t="shared" si="308"/>
        <v>0.41387619963311795</v>
      </c>
      <c r="N576" s="15">
        <f t="shared" si="287"/>
        <v>2.0621384976687795</v>
      </c>
      <c r="O576" s="15">
        <f t="shared" si="288"/>
        <v>2.9904823164415681</v>
      </c>
      <c r="P576" s="15">
        <f t="shared" si="304"/>
        <v>2.0621384976687795</v>
      </c>
      <c r="Q576" s="15">
        <f t="shared" si="305"/>
        <v>0.55500000000000005</v>
      </c>
      <c r="S576" s="28">
        <f t="shared" si="306"/>
        <v>0.55500000000000005</v>
      </c>
      <c r="T576" s="19">
        <f t="shared" si="289"/>
        <v>2.9904823164415681</v>
      </c>
      <c r="U576" s="19">
        <f t="shared" si="290"/>
        <v>4.2291806499485762</v>
      </c>
      <c r="V576" s="19">
        <f t="shared" si="291"/>
        <v>5.9809646328831363</v>
      </c>
      <c r="W576" s="19">
        <f t="shared" si="292"/>
        <v>7.3251557600981005</v>
      </c>
      <c r="X576" s="19">
        <f t="shared" si="293"/>
        <v>8.4583612998971525</v>
      </c>
      <c r="Y576" s="19">
        <f t="shared" si="294"/>
        <v>9.4567354224117572</v>
      </c>
      <c r="Z576" s="19">
        <f t="shared" si="295"/>
        <v>10.359334622426132</v>
      </c>
      <c r="AA576" s="19">
        <f t="shared" si="296"/>
        <v>11.189360249330443</v>
      </c>
      <c r="AB576" s="19">
        <f t="shared" si="297"/>
        <v>11.961929265766273</v>
      </c>
      <c r="AC576" s="19">
        <f t="shared" si="298"/>
        <v>12.687541949845725</v>
      </c>
      <c r="AD576" s="19">
        <f t="shared" si="299"/>
        <v>13.37384349014877</v>
      </c>
      <c r="AE576" s="19">
        <f t="shared" si="312"/>
        <v>2.0621384976687795</v>
      </c>
      <c r="AF576" s="19">
        <f t="shared" si="312"/>
        <v>2.9163042308948675</v>
      </c>
      <c r="AG576" s="19">
        <f t="shared" si="312"/>
        <v>4.1242769953375591</v>
      </c>
      <c r="AH576" s="19">
        <f t="shared" si="312"/>
        <v>5.0511870982379881</v>
      </c>
      <c r="AI576" s="19">
        <f t="shared" si="312"/>
        <v>5.8326084617897349</v>
      </c>
      <c r="AJ576" s="19">
        <f t="shared" si="312"/>
        <v>6.5210545033511647</v>
      </c>
      <c r="AK576" s="19">
        <f t="shared" si="312"/>
        <v>7.1434573004121633</v>
      </c>
      <c r="AL576" s="19">
        <f t="shared" si="312"/>
        <v>7.7158157423533078</v>
      </c>
      <c r="AM576" s="19">
        <f t="shared" si="312"/>
        <v>8.2485539906751182</v>
      </c>
      <c r="AN576" s="19">
        <f t="shared" si="312"/>
        <v>8.7489126926846001</v>
      </c>
      <c r="AO576" s="19">
        <f t="shared" si="312"/>
        <v>9.2221637196133663</v>
      </c>
      <c r="AP576" s="43">
        <f t="shared" si="300"/>
        <v>0.55500000000000005</v>
      </c>
    </row>
    <row r="577" spans="1:42" x14ac:dyDescent="0.25">
      <c r="A577" s="15">
        <v>0.55600000000000005</v>
      </c>
      <c r="B577" s="6">
        <f t="shared" si="307"/>
        <v>3.3660636263439532</v>
      </c>
      <c r="C577" s="6">
        <f t="shared" si="281"/>
        <v>0.44858178307970759</v>
      </c>
      <c r="D577" s="6">
        <f t="shared" si="301"/>
        <v>1.6830318131719766</v>
      </c>
      <c r="E577" s="6">
        <f t="shared" si="282"/>
        <v>0.99370820666833581</v>
      </c>
      <c r="F577" s="6">
        <f t="shared" si="283"/>
        <v>0.45142203724340191</v>
      </c>
      <c r="G577" s="6">
        <f t="shared" si="284"/>
        <v>0.781711018621701</v>
      </c>
      <c r="H577" s="6">
        <f t="shared" si="285"/>
        <v>0.57115206526489437</v>
      </c>
      <c r="I577" s="6">
        <f t="shared" si="286"/>
        <v>0.79178698351454146</v>
      </c>
      <c r="J577" s="6">
        <f t="shared" si="302"/>
        <v>1.201680667008844</v>
      </c>
      <c r="K577" s="9"/>
      <c r="L577" s="15">
        <f t="shared" si="303"/>
        <v>0.55600000000000005</v>
      </c>
      <c r="M577" s="6">
        <f t="shared" si="308"/>
        <v>0.41415814340570317</v>
      </c>
      <c r="N577" s="15">
        <f t="shared" si="287"/>
        <v>2.0635432827425322</v>
      </c>
      <c r="O577" s="15">
        <f t="shared" si="288"/>
        <v>2.9991640777607467</v>
      </c>
      <c r="P577" s="15">
        <f t="shared" si="304"/>
        <v>2.0635432827425322</v>
      </c>
      <c r="Q577" s="15">
        <f t="shared" si="305"/>
        <v>0.55600000000000005</v>
      </c>
      <c r="S577" s="28">
        <f t="shared" si="306"/>
        <v>0.55600000000000005</v>
      </c>
      <c r="T577" s="19">
        <f t="shared" si="289"/>
        <v>2.9991640777607467</v>
      </c>
      <c r="U577" s="19">
        <f t="shared" si="290"/>
        <v>4.241458514551443</v>
      </c>
      <c r="V577" s="19">
        <f t="shared" si="291"/>
        <v>5.9983281555214933</v>
      </c>
      <c r="W577" s="19">
        <f t="shared" si="292"/>
        <v>7.3464216453987179</v>
      </c>
      <c r="X577" s="19">
        <f t="shared" si="293"/>
        <v>8.4829170291028859</v>
      </c>
      <c r="Y577" s="19">
        <f t="shared" si="294"/>
        <v>9.4841895622823067</v>
      </c>
      <c r="Z577" s="19">
        <f t="shared" si="295"/>
        <v>10.389409125834137</v>
      </c>
      <c r="AA577" s="19">
        <f t="shared" si="296"/>
        <v>11.221844425700553</v>
      </c>
      <c r="AB577" s="19">
        <f t="shared" si="297"/>
        <v>11.996656311042987</v>
      </c>
      <c r="AC577" s="19">
        <f t="shared" si="298"/>
        <v>12.724375543654332</v>
      </c>
      <c r="AD577" s="19">
        <f t="shared" si="299"/>
        <v>13.412669507096991</v>
      </c>
      <c r="AE577" s="19">
        <f t="shared" si="312"/>
        <v>2.0635432827425322</v>
      </c>
      <c r="AF577" s="19">
        <f t="shared" si="312"/>
        <v>2.918290896998387</v>
      </c>
      <c r="AG577" s="19">
        <f t="shared" si="312"/>
        <v>4.1270865654850644</v>
      </c>
      <c r="AH577" s="19">
        <f t="shared" si="312"/>
        <v>5.0546281048669597</v>
      </c>
      <c r="AI577" s="19">
        <f t="shared" si="312"/>
        <v>5.8365817939967739</v>
      </c>
      <c r="AJ577" s="19">
        <f t="shared" si="312"/>
        <v>6.52549682380723</v>
      </c>
      <c r="AK577" s="19">
        <f t="shared" si="312"/>
        <v>7.1483236186550698</v>
      </c>
      <c r="AL577" s="19">
        <f t="shared" si="312"/>
        <v>7.7210719668013432</v>
      </c>
      <c r="AM577" s="19">
        <f t="shared" si="312"/>
        <v>8.2541731309701287</v>
      </c>
      <c r="AN577" s="19">
        <f t="shared" si="312"/>
        <v>8.7548726909951622</v>
      </c>
      <c r="AO577" s="19">
        <f t="shared" si="312"/>
        <v>9.2284461094507417</v>
      </c>
      <c r="AP577" s="43">
        <f t="shared" si="300"/>
        <v>0.55600000000000005</v>
      </c>
    </row>
    <row r="578" spans="1:42" x14ac:dyDescent="0.25">
      <c r="A578" s="15">
        <v>0.55700000000000005</v>
      </c>
      <c r="B578" s="6">
        <f t="shared" si="307"/>
        <v>3.370089412252864</v>
      </c>
      <c r="C578" s="6">
        <f t="shared" si="281"/>
        <v>0.44957537789770696</v>
      </c>
      <c r="D578" s="6">
        <f t="shared" si="301"/>
        <v>1.685044706126432</v>
      </c>
      <c r="E578" s="6">
        <f t="shared" si="282"/>
        <v>0.99348074968768263</v>
      </c>
      <c r="F578" s="6">
        <f t="shared" si="283"/>
        <v>0.4525255049370997</v>
      </c>
      <c r="G578" s="6">
        <f t="shared" si="284"/>
        <v>0.78326275246854993</v>
      </c>
      <c r="H578" s="6">
        <f t="shared" si="285"/>
        <v>0.57241714947861511</v>
      </c>
      <c r="I578" s="6">
        <f t="shared" si="286"/>
        <v>0.79344712272776752</v>
      </c>
      <c r="J578" s="6">
        <f t="shared" si="302"/>
        <v>1.2058134169905235</v>
      </c>
      <c r="K578" s="9"/>
      <c r="L578" s="15">
        <f t="shared" si="303"/>
        <v>0.55700000000000005</v>
      </c>
      <c r="M578" s="6">
        <f t="shared" si="308"/>
        <v>0.41443910474289219</v>
      </c>
      <c r="N578" s="15">
        <f t="shared" si="287"/>
        <v>2.064943172831132</v>
      </c>
      <c r="O578" s="15">
        <f t="shared" si="288"/>
        <v>3.0078462475316221</v>
      </c>
      <c r="P578" s="15">
        <f t="shared" si="304"/>
        <v>2.064943172831132</v>
      </c>
      <c r="Q578" s="15">
        <f t="shared" si="305"/>
        <v>0.55700000000000005</v>
      </c>
      <c r="S578" s="28">
        <f t="shared" si="306"/>
        <v>0.55700000000000005</v>
      </c>
      <c r="T578" s="19">
        <f t="shared" si="289"/>
        <v>3.0078462475316221</v>
      </c>
      <c r="U578" s="19">
        <f t="shared" si="290"/>
        <v>4.2537369567922418</v>
      </c>
      <c r="V578" s="19">
        <f t="shared" si="291"/>
        <v>6.0156924950632442</v>
      </c>
      <c r="W578" s="19">
        <f t="shared" si="292"/>
        <v>7.3676885311975822</v>
      </c>
      <c r="X578" s="19">
        <f t="shared" si="293"/>
        <v>8.5074739135844837</v>
      </c>
      <c r="Y578" s="19">
        <f t="shared" si="294"/>
        <v>9.5116449937905383</v>
      </c>
      <c r="Z578" s="19">
        <f t="shared" si="295"/>
        <v>10.419485044160329</v>
      </c>
      <c r="AA578" s="19">
        <f t="shared" si="296"/>
        <v>11.254330130356976</v>
      </c>
      <c r="AB578" s="19">
        <f t="shared" si="297"/>
        <v>12.031384990126488</v>
      </c>
      <c r="AC578" s="19">
        <f t="shared" si="298"/>
        <v>12.761210870376727</v>
      </c>
      <c r="AD578" s="19">
        <f t="shared" si="299"/>
        <v>13.451497350696734</v>
      </c>
      <c r="AE578" s="19">
        <f t="shared" si="312"/>
        <v>2.064943172831132</v>
      </c>
      <c r="AF578" s="19">
        <f t="shared" si="312"/>
        <v>2.9202706405475172</v>
      </c>
      <c r="AG578" s="19">
        <f t="shared" si="312"/>
        <v>4.1298863456622641</v>
      </c>
      <c r="AH578" s="19">
        <f t="shared" si="312"/>
        <v>5.0580571212800107</v>
      </c>
      <c r="AI578" s="19">
        <f t="shared" si="312"/>
        <v>5.8405412810950343</v>
      </c>
      <c r="AJ578" s="19">
        <f t="shared" si="312"/>
        <v>6.5299236649611023</v>
      </c>
      <c r="AK578" s="19">
        <f t="shared" si="312"/>
        <v>7.1531729801720054</v>
      </c>
      <c r="AL578" s="19">
        <f t="shared" si="312"/>
        <v>7.7263098758920261</v>
      </c>
      <c r="AM578" s="19">
        <f t="shared" si="312"/>
        <v>8.2597726913245282</v>
      </c>
      <c r="AN578" s="19">
        <f t="shared" si="312"/>
        <v>8.7608119216425528</v>
      </c>
      <c r="AO578" s="19">
        <f t="shared" si="312"/>
        <v>9.2347066082490183</v>
      </c>
      <c r="AP578" s="43">
        <f t="shared" si="300"/>
        <v>0.55700000000000005</v>
      </c>
    </row>
    <row r="579" spans="1:42" x14ac:dyDescent="0.25">
      <c r="A579" s="15">
        <v>0.55800000000000005</v>
      </c>
      <c r="B579" s="6">
        <f t="shared" si="307"/>
        <v>3.3741161282364476</v>
      </c>
      <c r="C579" s="6">
        <f t="shared" si="281"/>
        <v>0.45056874321932794</v>
      </c>
      <c r="D579" s="6">
        <f t="shared" si="301"/>
        <v>1.6870580641182238</v>
      </c>
      <c r="E579" s="6">
        <f t="shared" si="282"/>
        <v>0.9932492134404135</v>
      </c>
      <c r="F579" s="6">
        <f t="shared" si="283"/>
        <v>0.45363111001986034</v>
      </c>
      <c r="G579" s="6">
        <f t="shared" si="284"/>
        <v>0.78481555500993028</v>
      </c>
      <c r="H579" s="6">
        <f t="shared" si="285"/>
        <v>0.57368194148847151</v>
      </c>
      <c r="I579" s="6">
        <f t="shared" si="286"/>
        <v>0.79510907283914245</v>
      </c>
      <c r="J579" s="6">
        <f t="shared" si="302"/>
        <v>1.2099531070596286</v>
      </c>
      <c r="K579" s="9"/>
      <c r="L579" s="15">
        <f t="shared" si="303"/>
        <v>0.55800000000000005</v>
      </c>
      <c r="M579" s="6">
        <f t="shared" si="308"/>
        <v>0.41471908372920913</v>
      </c>
      <c r="N579" s="15">
        <f t="shared" si="287"/>
        <v>2.0663381683557223</v>
      </c>
      <c r="O579" s="15">
        <f t="shared" si="288"/>
        <v>3.0165287487262176</v>
      </c>
      <c r="P579" s="15">
        <f t="shared" si="304"/>
        <v>2.0663381683557223</v>
      </c>
      <c r="Q579" s="15">
        <f t="shared" si="305"/>
        <v>0.55800000000000005</v>
      </c>
      <c r="S579" s="28">
        <f t="shared" si="306"/>
        <v>0.55800000000000005</v>
      </c>
      <c r="T579" s="19">
        <f t="shared" si="289"/>
        <v>3.0165287487262176</v>
      </c>
      <c r="U579" s="19">
        <f t="shared" si="290"/>
        <v>4.26601586773696</v>
      </c>
      <c r="V579" s="19">
        <f t="shared" si="291"/>
        <v>6.0330574974524351</v>
      </c>
      <c r="W579" s="19">
        <f t="shared" si="292"/>
        <v>7.3889562288154451</v>
      </c>
      <c r="X579" s="19">
        <f t="shared" si="293"/>
        <v>8.5320317354739199</v>
      </c>
      <c r="Y579" s="19">
        <f t="shared" si="294"/>
        <v>9.5391014733525932</v>
      </c>
      <c r="Z579" s="19">
        <f t="shared" si="295"/>
        <v>10.449562110571959</v>
      </c>
      <c r="AA579" s="19">
        <f t="shared" si="296"/>
        <v>11.286817075087406</v>
      </c>
      <c r="AB579" s="19">
        <f t="shared" si="297"/>
        <v>12.06611499490487</v>
      </c>
      <c r="AC579" s="19">
        <f t="shared" si="298"/>
        <v>12.798047603210877</v>
      </c>
      <c r="AD579" s="19">
        <f t="shared" si="299"/>
        <v>13.49032667646841</v>
      </c>
      <c r="AE579" s="19">
        <f t="shared" si="312"/>
        <v>2.0663381683557223</v>
      </c>
      <c r="AF579" s="19">
        <f t="shared" si="312"/>
        <v>2.9222434621378426</v>
      </c>
      <c r="AG579" s="19">
        <f t="shared" si="312"/>
        <v>4.1326763367114445</v>
      </c>
      <c r="AH579" s="19">
        <f t="shared" si="312"/>
        <v>5.0614741485087213</v>
      </c>
      <c r="AI579" s="19">
        <f t="shared" si="312"/>
        <v>5.8444869242756852</v>
      </c>
      <c r="AJ579" s="19">
        <f t="shared" si="312"/>
        <v>6.5343350281445485</v>
      </c>
      <c r="AK579" s="19">
        <f t="shared" si="312"/>
        <v>7.1580053864218467</v>
      </c>
      <c r="AL579" s="19">
        <f t="shared" si="312"/>
        <v>7.7315294712011244</v>
      </c>
      <c r="AM579" s="19">
        <f t="shared" si="312"/>
        <v>8.265352673422889</v>
      </c>
      <c r="AN579" s="19">
        <f t="shared" si="312"/>
        <v>8.766730386413526</v>
      </c>
      <c r="AO579" s="19">
        <f t="shared" si="312"/>
        <v>9.2409452178915998</v>
      </c>
      <c r="AP579" s="43">
        <f t="shared" si="300"/>
        <v>0.55800000000000005</v>
      </c>
    </row>
    <row r="580" spans="1:42" x14ac:dyDescent="0.25">
      <c r="A580" s="15">
        <v>0.55900000000000005</v>
      </c>
      <c r="B580" s="6">
        <f t="shared" si="307"/>
        <v>3.3781437912738022</v>
      </c>
      <c r="C580" s="6">
        <f t="shared" si="281"/>
        <v>0.45156187496388173</v>
      </c>
      <c r="D580" s="6">
        <f t="shared" si="301"/>
        <v>1.6890718956369011</v>
      </c>
      <c r="E580" s="6">
        <f t="shared" si="282"/>
        <v>0.99301359507309872</v>
      </c>
      <c r="F580" s="6">
        <f t="shared" si="283"/>
        <v>0.45473886480943987</v>
      </c>
      <c r="G580" s="6">
        <f t="shared" si="284"/>
        <v>0.78636943240472001</v>
      </c>
      <c r="H580" s="6">
        <f t="shared" si="285"/>
        <v>0.57494643609876928</v>
      </c>
      <c r="I580" s="6">
        <f t="shared" si="286"/>
        <v>0.79677284395930537</v>
      </c>
      <c r="J580" s="6">
        <f t="shared" si="302"/>
        <v>1.2140997435455847</v>
      </c>
      <c r="K580" s="9"/>
      <c r="L580" s="15">
        <f t="shared" si="303"/>
        <v>0.55900000000000005</v>
      </c>
      <c r="M580" s="6">
        <f t="shared" si="308"/>
        <v>0.41499808044064829</v>
      </c>
      <c r="N580" s="15">
        <f t="shared" si="287"/>
        <v>2.0677282696949431</v>
      </c>
      <c r="O580" s="15">
        <f t="shared" si="288"/>
        <v>3.0252115041888397</v>
      </c>
      <c r="P580" s="15">
        <f t="shared" si="304"/>
        <v>2.0677282696949431</v>
      </c>
      <c r="Q580" s="15">
        <f t="shared" si="305"/>
        <v>0.55900000000000005</v>
      </c>
      <c r="S580" s="28">
        <f t="shared" si="306"/>
        <v>0.55900000000000005</v>
      </c>
      <c r="T580" s="19">
        <f t="shared" si="289"/>
        <v>3.0252115041888397</v>
      </c>
      <c r="U580" s="19">
        <f t="shared" si="290"/>
        <v>4.2782951382709689</v>
      </c>
      <c r="V580" s="19">
        <f t="shared" si="291"/>
        <v>6.0504230083776793</v>
      </c>
      <c r="W580" s="19">
        <f t="shared" si="292"/>
        <v>7.4102245492602323</v>
      </c>
      <c r="X580" s="19">
        <f t="shared" si="293"/>
        <v>8.5565902765419377</v>
      </c>
      <c r="Y580" s="19">
        <f t="shared" si="294"/>
        <v>9.5665587569807471</v>
      </c>
      <c r="Z580" s="19">
        <f t="shared" si="295"/>
        <v>10.479640057793876</v>
      </c>
      <c r="AA580" s="19">
        <f t="shared" si="296"/>
        <v>11.31930497120168</v>
      </c>
      <c r="AB580" s="19">
        <f t="shared" si="297"/>
        <v>12.100846016755359</v>
      </c>
      <c r="AC580" s="19">
        <f t="shared" si="298"/>
        <v>12.834885414812902</v>
      </c>
      <c r="AD580" s="19">
        <f t="shared" si="299"/>
        <v>13.529157139361271</v>
      </c>
      <c r="AE580" s="19">
        <f t="shared" si="312"/>
        <v>2.0677282696949431</v>
      </c>
      <c r="AF580" s="19">
        <f t="shared" si="312"/>
        <v>2.9242093623048415</v>
      </c>
      <c r="AG580" s="19">
        <f t="shared" si="312"/>
        <v>4.1354565393898861</v>
      </c>
      <c r="AH580" s="19">
        <f t="shared" si="312"/>
        <v>5.0648791874805719</v>
      </c>
      <c r="AI580" s="19">
        <f t="shared" si="312"/>
        <v>5.848418724609683</v>
      </c>
      <c r="AJ580" s="19">
        <f t="shared" si="312"/>
        <v>6.5387309145549368</v>
      </c>
      <c r="AK580" s="19">
        <f t="shared" si="312"/>
        <v>7.1628208387162475</v>
      </c>
      <c r="AL580" s="19">
        <f t="shared" si="312"/>
        <v>7.7367307541453849</v>
      </c>
      <c r="AM580" s="19">
        <f t="shared" si="312"/>
        <v>8.2709130787797722</v>
      </c>
      <c r="AN580" s="19">
        <f t="shared" si="312"/>
        <v>8.7726280869145228</v>
      </c>
      <c r="AO580" s="19">
        <f t="shared" si="312"/>
        <v>9.2471619400718232</v>
      </c>
      <c r="AP580" s="43">
        <f t="shared" si="300"/>
        <v>0.55900000000000005</v>
      </c>
    </row>
    <row r="581" spans="1:42" x14ac:dyDescent="0.25">
      <c r="A581" s="15">
        <v>0.56000000000000005</v>
      </c>
      <c r="B581" s="6">
        <f t="shared" si="307"/>
        <v>3.3821724183793695</v>
      </c>
      <c r="C581" s="6">
        <f t="shared" si="281"/>
        <v>0.45255476904779929</v>
      </c>
      <c r="D581" s="6">
        <f t="shared" si="301"/>
        <v>1.6910862091896848</v>
      </c>
      <c r="E581" s="6">
        <f t="shared" si="282"/>
        <v>0.99277389167926855</v>
      </c>
      <c r="F581" s="6">
        <f t="shared" si="283"/>
        <v>0.45584878172239879</v>
      </c>
      <c r="G581" s="6">
        <f t="shared" si="284"/>
        <v>0.78792439086119948</v>
      </c>
      <c r="H581" s="6">
        <f t="shared" si="285"/>
        <v>0.57621062811014667</v>
      </c>
      <c r="I581" s="6">
        <f t="shared" si="286"/>
        <v>0.79843844626756311</v>
      </c>
      <c r="J581" s="6">
        <f t="shared" si="302"/>
        <v>1.2182533328918128</v>
      </c>
      <c r="K581" s="9"/>
      <c r="L581" s="15">
        <f t="shared" si="303"/>
        <v>0.56000000000000005</v>
      </c>
      <c r="M581" s="6">
        <f t="shared" si="308"/>
        <v>0.41527609494466639</v>
      </c>
      <c r="N581" s="15">
        <f t="shared" si="287"/>
        <v>2.0691134771848985</v>
      </c>
      <c r="O581" s="15">
        <f t="shared" si="288"/>
        <v>3.0338944366355665</v>
      </c>
      <c r="P581" s="15">
        <f t="shared" si="304"/>
        <v>2.0691134771848985</v>
      </c>
      <c r="Q581" s="15">
        <f t="shared" si="305"/>
        <v>0.56000000000000005</v>
      </c>
      <c r="S581" s="28">
        <f t="shared" si="306"/>
        <v>0.56000000000000005</v>
      </c>
      <c r="T581" s="19">
        <f t="shared" si="289"/>
        <v>3.0338944366355665</v>
      </c>
      <c r="U581" s="19">
        <f t="shared" si="290"/>
        <v>4.290574659098298</v>
      </c>
      <c r="V581" s="19">
        <f t="shared" si="291"/>
        <v>6.0677888732711329</v>
      </c>
      <c r="W581" s="19">
        <f t="shared" si="292"/>
        <v>7.4314933032257677</v>
      </c>
      <c r="X581" s="19">
        <f t="shared" si="293"/>
        <v>8.5811493181965961</v>
      </c>
      <c r="Y581" s="19">
        <f t="shared" si="294"/>
        <v>9.5940166002817797</v>
      </c>
      <c r="Z581" s="19">
        <f t="shared" si="295"/>
        <v>10.509718618106714</v>
      </c>
      <c r="AA581" s="19">
        <f t="shared" si="296"/>
        <v>11.351793529529832</v>
      </c>
      <c r="AB581" s="19">
        <f t="shared" si="297"/>
        <v>12.135577746542266</v>
      </c>
      <c r="AC581" s="19">
        <f t="shared" si="298"/>
        <v>12.871723977294893</v>
      </c>
      <c r="AD581" s="19">
        <f t="shared" si="299"/>
        <v>13.56798839375111</v>
      </c>
      <c r="AE581" s="19">
        <f t="shared" si="312"/>
        <v>2.0691134771848985</v>
      </c>
      <c r="AF581" s="19">
        <f t="shared" si="312"/>
        <v>2.9261683415238369</v>
      </c>
      <c r="AG581" s="19">
        <f t="shared" si="312"/>
        <v>4.1382269543697969</v>
      </c>
      <c r="AH581" s="19">
        <f t="shared" si="312"/>
        <v>5.0682722390188442</v>
      </c>
      <c r="AI581" s="19">
        <f t="shared" si="312"/>
        <v>5.8523366830476737</v>
      </c>
      <c r="AJ581" s="19">
        <f t="shared" si="312"/>
        <v>6.5431113252551194</v>
      </c>
      <c r="AK581" s="19">
        <f t="shared" si="312"/>
        <v>7.1676193382195024</v>
      </c>
      <c r="AL581" s="19">
        <f t="shared" si="312"/>
        <v>7.74191372598239</v>
      </c>
      <c r="AM581" s="19">
        <f t="shared" si="312"/>
        <v>8.2764539087395939</v>
      </c>
      <c r="AN581" s="19">
        <f t="shared" si="312"/>
        <v>8.7785050245715102</v>
      </c>
      <c r="AO581" s="19">
        <f t="shared" si="312"/>
        <v>9.2533567762927866</v>
      </c>
      <c r="AP581" s="43">
        <f t="shared" si="300"/>
        <v>0.56000000000000005</v>
      </c>
    </row>
    <row r="582" spans="1:42" x14ac:dyDescent="0.25">
      <c r="A582" s="15">
        <v>0.56100000000000005</v>
      </c>
      <c r="B582" s="6">
        <f t="shared" si="307"/>
        <v>3.3862020266036179</v>
      </c>
      <c r="C582" s="6">
        <f t="shared" si="281"/>
        <v>0.45354742138457876</v>
      </c>
      <c r="D582" s="6">
        <f t="shared" si="301"/>
        <v>1.693101013301809</v>
      </c>
      <c r="E582" s="6">
        <f t="shared" si="282"/>
        <v>0.99253010029923017</v>
      </c>
      <c r="F582" s="6">
        <f t="shared" si="283"/>
        <v>0.45696087327512008</v>
      </c>
      <c r="G582" s="6">
        <f t="shared" si="284"/>
        <v>0.78948043663756007</v>
      </c>
      <c r="H582" s="6">
        <f t="shared" si="285"/>
        <v>0.57747451231950808</v>
      </c>
      <c r="I582" s="6">
        <f t="shared" si="286"/>
        <v>0.80010589001256027</v>
      </c>
      <c r="J582" s="6">
        <f t="shared" si="302"/>
        <v>1.2224138816569567</v>
      </c>
      <c r="K582" s="9"/>
      <c r="L582" s="15">
        <f t="shared" si="303"/>
        <v>0.56100000000000005</v>
      </c>
      <c r="M582" s="6">
        <f t="shared" si="308"/>
        <v>0.41555312730017502</v>
      </c>
      <c r="N582" s="15">
        <f t="shared" si="287"/>
        <v>2.070493791119115</v>
      </c>
      <c r="O582" s="15">
        <f t="shared" si="288"/>
        <v>3.042577468653731</v>
      </c>
      <c r="P582" s="15">
        <f t="shared" si="304"/>
        <v>2.070493791119115</v>
      </c>
      <c r="Q582" s="15">
        <f t="shared" si="305"/>
        <v>0.56100000000000005</v>
      </c>
      <c r="S582" s="28">
        <f t="shared" si="306"/>
        <v>0.56100000000000005</v>
      </c>
      <c r="T582" s="19">
        <f t="shared" si="289"/>
        <v>3.042577468653731</v>
      </c>
      <c r="U582" s="19">
        <f t="shared" si="290"/>
        <v>4.3028543207409067</v>
      </c>
      <c r="V582" s="19">
        <f t="shared" si="291"/>
        <v>6.085154937307462</v>
      </c>
      <c r="W582" s="19">
        <f t="shared" si="292"/>
        <v>7.4527623010905222</v>
      </c>
      <c r="X582" s="19">
        <f t="shared" si="293"/>
        <v>8.6057086414818134</v>
      </c>
      <c r="Y582" s="19">
        <f t="shared" si="294"/>
        <v>9.6214747584553511</v>
      </c>
      <c r="Z582" s="19">
        <f t="shared" si="295"/>
        <v>10.539797523345133</v>
      </c>
      <c r="AA582" s="19">
        <f t="shared" si="296"/>
        <v>11.384282460420195</v>
      </c>
      <c r="AB582" s="19">
        <f t="shared" si="297"/>
        <v>12.170309874614924</v>
      </c>
      <c r="AC582" s="19">
        <f t="shared" si="298"/>
        <v>12.908562962222723</v>
      </c>
      <c r="AD582" s="19">
        <f t="shared" si="299"/>
        <v>13.606820093437955</v>
      </c>
      <c r="AE582" s="19">
        <f t="shared" ref="AE582:AO591" si="313">$M582*AE$21^0.5/RMannings_n*(Diameter/1000)^(2/3)</f>
        <v>2.070493791119115</v>
      </c>
      <c r="AF582" s="19">
        <f t="shared" si="313"/>
        <v>2.9281204002099384</v>
      </c>
      <c r="AG582" s="19">
        <f t="shared" si="313"/>
        <v>4.14098758223823</v>
      </c>
      <c r="AH582" s="19">
        <f t="shared" si="313"/>
        <v>5.0716533038425284</v>
      </c>
      <c r="AI582" s="19">
        <f t="shared" si="313"/>
        <v>5.8562408004198767</v>
      </c>
      <c r="AJ582" s="19">
        <f t="shared" si="313"/>
        <v>6.5474762611733119</v>
      </c>
      <c r="AK582" s="19">
        <f t="shared" si="313"/>
        <v>7.1724008859484192</v>
      </c>
      <c r="AL582" s="19">
        <f t="shared" si="313"/>
        <v>7.7470783878104195</v>
      </c>
      <c r="AM582" s="19">
        <f t="shared" si="313"/>
        <v>8.2819751644764601</v>
      </c>
      <c r="AN582" s="19">
        <f t="shared" si="313"/>
        <v>8.7843612006298155</v>
      </c>
      <c r="AO582" s="19">
        <f t="shared" si="313"/>
        <v>9.2595297278671822</v>
      </c>
      <c r="AP582" s="43">
        <f t="shared" si="300"/>
        <v>0.56100000000000005</v>
      </c>
    </row>
    <row r="583" spans="1:42" x14ac:dyDescent="0.25">
      <c r="A583" s="15">
        <v>0.56200000000000006</v>
      </c>
      <c r="B583" s="6">
        <f t="shared" si="307"/>
        <v>3.3902326330337242</v>
      </c>
      <c r="C583" s="6">
        <f t="shared" si="281"/>
        <v>0.45453982788473191</v>
      </c>
      <c r="D583" s="6">
        <f t="shared" si="301"/>
        <v>1.6951163165168621</v>
      </c>
      <c r="E583" s="6">
        <f t="shared" si="282"/>
        <v>0.99228221791988191</v>
      </c>
      <c r="F583" s="6">
        <f t="shared" si="283"/>
        <v>0.45807515208483962</v>
      </c>
      <c r="G583" s="6">
        <f t="shared" si="284"/>
        <v>0.79103757604241987</v>
      </c>
      <c r="H583" s="6">
        <f t="shared" si="285"/>
        <v>0.57873808351995526</v>
      </c>
      <c r="I583" s="6">
        <f t="shared" si="286"/>
        <v>0.80177518551295923</v>
      </c>
      <c r="J583" s="6">
        <f t="shared" si="302"/>
        <v>1.2265813965161241</v>
      </c>
      <c r="K583" s="9"/>
      <c r="L583" s="15">
        <f t="shared" si="303"/>
        <v>0.56200000000000006</v>
      </c>
      <c r="M583" s="6">
        <f t="shared" si="308"/>
        <v>0.41582917755753218</v>
      </c>
      <c r="N583" s="15">
        <f t="shared" si="287"/>
        <v>2.0718692117485018</v>
      </c>
      <c r="O583" s="15">
        <f t="shared" si="288"/>
        <v>3.0512605227013991</v>
      </c>
      <c r="P583" s="15">
        <f t="shared" si="304"/>
        <v>2.0718692117485018</v>
      </c>
      <c r="Q583" s="15">
        <f t="shared" si="305"/>
        <v>0.56200000000000006</v>
      </c>
      <c r="S583" s="28">
        <f t="shared" si="306"/>
        <v>0.56200000000000006</v>
      </c>
      <c r="T583" s="19">
        <f t="shared" si="289"/>
        <v>3.0512605227013991</v>
      </c>
      <c r="U583" s="19">
        <f t="shared" si="290"/>
        <v>4.3151340135379375</v>
      </c>
      <c r="V583" s="19">
        <f t="shared" si="291"/>
        <v>6.1025210454027983</v>
      </c>
      <c r="W583" s="19">
        <f t="shared" si="292"/>
        <v>7.4740313529163149</v>
      </c>
      <c r="X583" s="19">
        <f t="shared" si="293"/>
        <v>8.6302680270758749</v>
      </c>
      <c r="Y583" s="19">
        <f t="shared" si="294"/>
        <v>9.6489329862923263</v>
      </c>
      <c r="Z583" s="19">
        <f t="shared" si="295"/>
        <v>10.569876504895987</v>
      </c>
      <c r="AA583" s="19">
        <f t="shared" si="296"/>
        <v>11.416771473737407</v>
      </c>
      <c r="AB583" s="19">
        <f t="shared" si="297"/>
        <v>12.205042090805597</v>
      </c>
      <c r="AC583" s="19">
        <f t="shared" si="298"/>
        <v>12.945402040613812</v>
      </c>
      <c r="AD583" s="19">
        <f t="shared" si="299"/>
        <v>13.645651891643736</v>
      </c>
      <c r="AE583" s="19">
        <f t="shared" si="313"/>
        <v>2.0718692117485018</v>
      </c>
      <c r="AF583" s="19">
        <f t="shared" si="313"/>
        <v>2.9300655387179853</v>
      </c>
      <c r="AG583" s="19">
        <f t="shared" si="313"/>
        <v>4.1437384234970036</v>
      </c>
      <c r="AH583" s="19">
        <f t="shared" si="313"/>
        <v>5.0750223825662237</v>
      </c>
      <c r="AI583" s="19">
        <f t="shared" si="313"/>
        <v>5.8601310774359705</v>
      </c>
      <c r="AJ583" s="19">
        <f t="shared" si="313"/>
        <v>6.5518257231029562</v>
      </c>
      <c r="AK583" s="19">
        <f t="shared" si="313"/>
        <v>7.177165482772172</v>
      </c>
      <c r="AL583" s="19">
        <f t="shared" si="313"/>
        <v>7.7522247405682849</v>
      </c>
      <c r="AM583" s="19">
        <f t="shared" si="313"/>
        <v>8.2874768469940072</v>
      </c>
      <c r="AN583" s="19">
        <f t="shared" si="313"/>
        <v>8.7901966161539544</v>
      </c>
      <c r="AO583" s="19">
        <f t="shared" si="313"/>
        <v>9.2656807959171115</v>
      </c>
      <c r="AP583" s="43">
        <f t="shared" si="300"/>
        <v>0.56200000000000006</v>
      </c>
    </row>
    <row r="584" spans="1:42" x14ac:dyDescent="0.25">
      <c r="A584" s="15">
        <v>0.56299999999999994</v>
      </c>
      <c r="B584" s="6">
        <f t="shared" si="307"/>
        <v>3.3942642547942632</v>
      </c>
      <c r="C584" s="6">
        <f t="shared" si="281"/>
        <v>0.45553198445573034</v>
      </c>
      <c r="D584" s="6">
        <f t="shared" si="301"/>
        <v>1.6971321273971316</v>
      </c>
      <c r="E584" s="6">
        <f t="shared" si="282"/>
        <v>0.99203024147452279</v>
      </c>
      <c r="F584" s="6">
        <f t="shared" si="283"/>
        <v>0.45919163087068982</v>
      </c>
      <c r="G584" s="6">
        <f t="shared" si="284"/>
        <v>0.79259581543534485</v>
      </c>
      <c r="H584" s="6">
        <f t="shared" si="285"/>
        <v>0.58000133650071928</v>
      </c>
      <c r="I584" s="6">
        <f t="shared" si="286"/>
        <v>0.80344634315812724</v>
      </c>
      <c r="J584" s="6">
        <f t="shared" si="302"/>
        <v>1.2307558842621424</v>
      </c>
      <c r="K584" s="9"/>
      <c r="L584" s="15">
        <f t="shared" si="303"/>
        <v>0.56299999999999994</v>
      </c>
      <c r="M584" s="6">
        <f t="shared" si="308"/>
        <v>0.41610424575853339</v>
      </c>
      <c r="N584" s="15">
        <f t="shared" si="287"/>
        <v>2.0732397392813047</v>
      </c>
      <c r="O584" s="15">
        <f t="shared" si="288"/>
        <v>3.0599435211068315</v>
      </c>
      <c r="P584" s="15">
        <f t="shared" si="304"/>
        <v>2.0732397392813047</v>
      </c>
      <c r="Q584" s="15">
        <f t="shared" si="305"/>
        <v>0.56299999999999994</v>
      </c>
      <c r="S584" s="28">
        <f t="shared" si="306"/>
        <v>0.56299999999999994</v>
      </c>
      <c r="T584" s="19">
        <f t="shared" si="289"/>
        <v>3.0599435211068315</v>
      </c>
      <c r="U584" s="19">
        <f t="shared" si="290"/>
        <v>4.3274136276449653</v>
      </c>
      <c r="V584" s="19">
        <f t="shared" si="291"/>
        <v>6.1198870422136631</v>
      </c>
      <c r="W584" s="19">
        <f t="shared" si="292"/>
        <v>7.4953002684470267</v>
      </c>
      <c r="X584" s="19">
        <f t="shared" si="293"/>
        <v>8.6548272552899306</v>
      </c>
      <c r="Y584" s="19">
        <f t="shared" si="294"/>
        <v>9.6763910381731044</v>
      </c>
      <c r="Z584" s="19">
        <f t="shared" si="295"/>
        <v>10.599955293696487</v>
      </c>
      <c r="AA584" s="19">
        <f t="shared" si="296"/>
        <v>11.449260278860441</v>
      </c>
      <c r="AB584" s="19">
        <f t="shared" si="297"/>
        <v>12.239774084427326</v>
      </c>
      <c r="AC584" s="19">
        <f t="shared" si="298"/>
        <v>12.982240882934892</v>
      </c>
      <c r="AD584" s="19">
        <f t="shared" si="299"/>
        <v>13.684483441009878</v>
      </c>
      <c r="AE584" s="19">
        <f t="shared" si="313"/>
        <v>2.0732397392813047</v>
      </c>
      <c r="AF584" s="19">
        <f t="shared" si="313"/>
        <v>2.9320037573424811</v>
      </c>
      <c r="AG584" s="19">
        <f t="shared" si="313"/>
        <v>4.1464794785626093</v>
      </c>
      <c r="AH584" s="19">
        <f t="shared" si="313"/>
        <v>5.0783794757000269</v>
      </c>
      <c r="AI584" s="19">
        <f t="shared" si="313"/>
        <v>5.8640075146849622</v>
      </c>
      <c r="AJ584" s="19">
        <f t="shared" si="313"/>
        <v>6.5561597117025849</v>
      </c>
      <c r="AK584" s="19">
        <f t="shared" si="313"/>
        <v>7.1819131294121465</v>
      </c>
      <c r="AL584" s="19">
        <f t="shared" si="313"/>
        <v>7.7573527850351747</v>
      </c>
      <c r="AM584" s="19">
        <f t="shared" si="313"/>
        <v>8.2929589571252187</v>
      </c>
      <c r="AN584" s="19">
        <f t="shared" si="313"/>
        <v>8.7960112720274424</v>
      </c>
      <c r="AO584" s="19">
        <f t="shared" si="313"/>
        <v>9.2718099813738775</v>
      </c>
      <c r="AP584" s="43">
        <f t="shared" si="300"/>
        <v>0.56299999999999994</v>
      </c>
    </row>
    <row r="585" spans="1:42" x14ac:dyDescent="0.25">
      <c r="A585" s="15">
        <v>0.56399999999999995</v>
      </c>
      <c r="B585" s="6">
        <f t="shared" si="307"/>
        <v>3.3982969090479003</v>
      </c>
      <c r="C585" s="6">
        <f t="shared" si="281"/>
        <v>0.45652388700195262</v>
      </c>
      <c r="D585" s="6">
        <f t="shared" si="301"/>
        <v>1.6991484545239501</v>
      </c>
      <c r="E585" s="6">
        <f t="shared" si="282"/>
        <v>0.99177416784265959</v>
      </c>
      <c r="F585" s="6">
        <f t="shared" si="283"/>
        <v>0.46031032245475667</v>
      </c>
      <c r="G585" s="6">
        <f t="shared" si="284"/>
        <v>0.79415516122737828</v>
      </c>
      <c r="H585" s="6">
        <f t="shared" si="285"/>
        <v>0.58126426604709303</v>
      </c>
      <c r="I585" s="6">
        <f t="shared" si="286"/>
        <v>0.80511937340883466</v>
      </c>
      <c r="J585" s="6">
        <f t="shared" si="302"/>
        <v>1.2349373518068356</v>
      </c>
      <c r="K585" s="9"/>
      <c r="L585" s="15">
        <f t="shared" si="303"/>
        <v>0.56399999999999995</v>
      </c>
      <c r="M585" s="6">
        <f t="shared" si="308"/>
        <v>0.4163783319364025</v>
      </c>
      <c r="N585" s="15">
        <f t="shared" si="287"/>
        <v>2.0746053738830619</v>
      </c>
      <c r="O585" s="15">
        <f t="shared" si="288"/>
        <v>3.0686263860679603</v>
      </c>
      <c r="P585" s="15">
        <f t="shared" si="304"/>
        <v>2.0746053738830619</v>
      </c>
      <c r="Q585" s="15">
        <f t="shared" si="305"/>
        <v>0.56399999999999995</v>
      </c>
      <c r="S585" s="28">
        <f t="shared" si="306"/>
        <v>0.56399999999999995</v>
      </c>
      <c r="T585" s="19">
        <f t="shared" si="289"/>
        <v>3.0686263860679603</v>
      </c>
      <c r="U585" s="19">
        <f t="shared" si="290"/>
        <v>4.3396930530332476</v>
      </c>
      <c r="V585" s="19">
        <f t="shared" si="291"/>
        <v>6.1372527721359207</v>
      </c>
      <c r="W585" s="19">
        <f t="shared" si="292"/>
        <v>7.5165688571072806</v>
      </c>
      <c r="X585" s="19">
        <f t="shared" si="293"/>
        <v>8.6793861060664952</v>
      </c>
      <c r="Y585" s="19">
        <f t="shared" si="294"/>
        <v>9.7038486680659393</v>
      </c>
      <c r="Z585" s="19">
        <f t="shared" si="295"/>
        <v>10.630033620232355</v>
      </c>
      <c r="AA585" s="19">
        <f t="shared" si="296"/>
        <v>11.481748584680609</v>
      </c>
      <c r="AB585" s="19">
        <f t="shared" si="297"/>
        <v>12.274505544271841</v>
      </c>
      <c r="AC585" s="19">
        <f t="shared" si="298"/>
        <v>13.019079159099739</v>
      </c>
      <c r="AD585" s="19">
        <f t="shared" si="299"/>
        <v>13.723314393594947</v>
      </c>
      <c r="AE585" s="19">
        <f t="shared" si="313"/>
        <v>2.0746053738830619</v>
      </c>
      <c r="AF585" s="19">
        <f t="shared" si="313"/>
        <v>2.9339350563175324</v>
      </c>
      <c r="AG585" s="19">
        <f t="shared" si="313"/>
        <v>4.1492107477661238</v>
      </c>
      <c r="AH585" s="19">
        <f t="shared" si="313"/>
        <v>5.0817245836494198</v>
      </c>
      <c r="AI585" s="19">
        <f t="shared" si="313"/>
        <v>5.8678701126350647</v>
      </c>
      <c r="AJ585" s="19">
        <f t="shared" si="313"/>
        <v>6.5604782274956746</v>
      </c>
      <c r="AK585" s="19">
        <f t="shared" si="313"/>
        <v>7.1866438264417818</v>
      </c>
      <c r="AL585" s="19">
        <f t="shared" si="313"/>
        <v>7.7624625218304741</v>
      </c>
      <c r="AM585" s="19">
        <f t="shared" si="313"/>
        <v>8.2984214955322475</v>
      </c>
      <c r="AN585" s="19">
        <f t="shared" si="313"/>
        <v>8.8018051689525958</v>
      </c>
      <c r="AO585" s="19">
        <f t="shared" si="313"/>
        <v>9.2779172849777876</v>
      </c>
      <c r="AP585" s="43">
        <f t="shared" si="300"/>
        <v>0.56399999999999995</v>
      </c>
    </row>
    <row r="586" spans="1:42" x14ac:dyDescent="0.25">
      <c r="A586" s="15">
        <v>0.56499999999999995</v>
      </c>
      <c r="B586" s="6">
        <f t="shared" si="307"/>
        <v>3.4023306129960842</v>
      </c>
      <c r="C586" s="6">
        <f t="shared" si="281"/>
        <v>0.45751553142462931</v>
      </c>
      <c r="D586" s="6">
        <f t="shared" si="301"/>
        <v>1.7011653064980421</v>
      </c>
      <c r="E586" s="6">
        <f t="shared" si="282"/>
        <v>0.99151399384980943</v>
      </c>
      <c r="F586" s="6">
        <f t="shared" si="283"/>
        <v>0.46143123976314948</v>
      </c>
      <c r="G586" s="6">
        <f t="shared" si="284"/>
        <v>0.79571561988157469</v>
      </c>
      <c r="H586" s="6">
        <f t="shared" si="285"/>
        <v>0.58252686694036104</v>
      </c>
      <c r="I586" s="6">
        <f t="shared" si="286"/>
        <v>0.80679428679795995</v>
      </c>
      <c r="J586" s="6">
        <f t="shared" si="302"/>
        <v>1.2391258061823081</v>
      </c>
      <c r="K586" s="9"/>
      <c r="L586" s="15">
        <f t="shared" si="303"/>
        <v>0.56499999999999995</v>
      </c>
      <c r="M586" s="6">
        <f t="shared" si="308"/>
        <v>0.41665143611578181</v>
      </c>
      <c r="N586" s="15">
        <f t="shared" si="287"/>
        <v>2.0759661156765539</v>
      </c>
      <c r="O586" s="15">
        <f t="shared" si="288"/>
        <v>3.0773090396518339</v>
      </c>
      <c r="P586" s="15">
        <f t="shared" si="304"/>
        <v>2.0759661156765539</v>
      </c>
      <c r="Q586" s="15">
        <f t="shared" si="305"/>
        <v>0.56499999999999995</v>
      </c>
      <c r="S586" s="28">
        <f t="shared" si="306"/>
        <v>0.56499999999999995</v>
      </c>
      <c r="T586" s="19">
        <f t="shared" si="289"/>
        <v>3.0773090396518339</v>
      </c>
      <c r="U586" s="19">
        <f t="shared" si="290"/>
        <v>4.351972179488949</v>
      </c>
      <c r="V586" s="19">
        <f t="shared" si="291"/>
        <v>6.1546180793036678</v>
      </c>
      <c r="W586" s="19">
        <f t="shared" si="292"/>
        <v>7.5378369280011182</v>
      </c>
      <c r="X586" s="19">
        <f t="shared" si="293"/>
        <v>8.703944358977898</v>
      </c>
      <c r="Y586" s="19">
        <f t="shared" si="294"/>
        <v>9.7313056295252043</v>
      </c>
      <c r="Z586" s="19">
        <f t="shared" si="295"/>
        <v>10.660111214535931</v>
      </c>
      <c r="AA586" s="19">
        <f t="shared" si="296"/>
        <v>11.514236099599509</v>
      </c>
      <c r="AB586" s="19">
        <f t="shared" si="297"/>
        <v>12.309236158607336</v>
      </c>
      <c r="AC586" s="19">
        <f t="shared" si="298"/>
        <v>13.055916538466844</v>
      </c>
      <c r="AD586" s="19">
        <f t="shared" si="299"/>
        <v>13.762144400872193</v>
      </c>
      <c r="AE586" s="19">
        <f t="shared" si="313"/>
        <v>2.0759661156765539</v>
      </c>
      <c r="AF586" s="19">
        <f t="shared" si="313"/>
        <v>2.9358594358167762</v>
      </c>
      <c r="AG586" s="19">
        <f t="shared" si="313"/>
        <v>4.1519322313531077</v>
      </c>
      <c r="AH586" s="19">
        <f t="shared" si="313"/>
        <v>5.0850577067151548</v>
      </c>
      <c r="AI586" s="19">
        <f t="shared" si="313"/>
        <v>5.8717188716335524</v>
      </c>
      <c r="AJ586" s="19">
        <f t="shared" si="313"/>
        <v>6.5647812708704913</v>
      </c>
      <c r="AK586" s="19">
        <f t="shared" si="313"/>
        <v>7.1913575742864007</v>
      </c>
      <c r="AL586" s="19">
        <f t="shared" si="313"/>
        <v>7.7675539514135847</v>
      </c>
      <c r="AM586" s="19">
        <f t="shared" si="313"/>
        <v>8.3038644627062155</v>
      </c>
      <c r="AN586" s="19">
        <f t="shared" si="313"/>
        <v>8.8075783074503278</v>
      </c>
      <c r="AO586" s="19">
        <f t="shared" si="313"/>
        <v>9.2840027072779332</v>
      </c>
      <c r="AP586" s="43">
        <f t="shared" si="300"/>
        <v>0.56499999999999995</v>
      </c>
    </row>
    <row r="587" spans="1:42" x14ac:dyDescent="0.25">
      <c r="A587" s="15">
        <v>0.56599999999999995</v>
      </c>
      <c r="B587" s="6">
        <f t="shared" si="307"/>
        <v>3.4063653838797503</v>
      </c>
      <c r="C587" s="6">
        <f t="shared" si="281"/>
        <v>0.45850691362178964</v>
      </c>
      <c r="D587" s="6">
        <f t="shared" si="301"/>
        <v>1.7031826919398751</v>
      </c>
      <c r="E587" s="6">
        <f t="shared" si="282"/>
        <v>0.99124971626729863</v>
      </c>
      <c r="F587" s="6">
        <f t="shared" si="283"/>
        <v>0.46255439582708491</v>
      </c>
      <c r="G587" s="6">
        <f t="shared" si="284"/>
        <v>0.79727719791354246</v>
      </c>
      <c r="H587" s="6">
        <f t="shared" si="285"/>
        <v>0.58378913395773202</v>
      </c>
      <c r="I587" s="6">
        <f t="shared" si="286"/>
        <v>0.80847109393120586</v>
      </c>
      <c r="J587" s="6">
        <f t="shared" si="302"/>
        <v>1.2433212545422532</v>
      </c>
      <c r="K587" s="9"/>
      <c r="L587" s="15">
        <f t="shared" si="303"/>
        <v>0.56599999999999995</v>
      </c>
      <c r="M587" s="6">
        <f t="shared" si="308"/>
        <v>0.41692355831272154</v>
      </c>
      <c r="N587" s="15">
        <f t="shared" si="287"/>
        <v>2.07732196474175</v>
      </c>
      <c r="O587" s="15">
        <f t="shared" si="288"/>
        <v>3.0859914037940741</v>
      </c>
      <c r="P587" s="15">
        <f t="shared" si="304"/>
        <v>2.07732196474175</v>
      </c>
      <c r="Q587" s="15">
        <f t="shared" si="305"/>
        <v>0.56599999999999995</v>
      </c>
      <c r="S587" s="28">
        <f t="shared" si="306"/>
        <v>0.56599999999999995</v>
      </c>
      <c r="T587" s="19">
        <f t="shared" si="289"/>
        <v>3.0859914037940741</v>
      </c>
      <c r="U587" s="19">
        <f t="shared" si="290"/>
        <v>4.3642508966123668</v>
      </c>
      <c r="V587" s="19">
        <f t="shared" si="291"/>
        <v>6.1719828075881482</v>
      </c>
      <c r="W587" s="19">
        <f t="shared" si="292"/>
        <v>7.5591042899106462</v>
      </c>
      <c r="X587" s="19">
        <f t="shared" si="293"/>
        <v>8.7285017932247335</v>
      </c>
      <c r="Y587" s="19">
        <f t="shared" si="294"/>
        <v>9.7587616756896587</v>
      </c>
      <c r="Z587" s="19">
        <f t="shared" si="295"/>
        <v>10.69018780618428</v>
      </c>
      <c r="AA587" s="19">
        <f t="shared" si="296"/>
        <v>11.546722531526983</v>
      </c>
      <c r="AB587" s="19">
        <f t="shared" si="297"/>
        <v>12.343965615176296</v>
      </c>
      <c r="AC587" s="19">
        <f t="shared" si="298"/>
        <v>13.092752689837097</v>
      </c>
      <c r="AD587" s="19">
        <f t="shared" si="299"/>
        <v>13.800973113727107</v>
      </c>
      <c r="AE587" s="19">
        <f t="shared" si="313"/>
        <v>2.07732196474175</v>
      </c>
      <c r="AF587" s="19">
        <f t="shared" si="313"/>
        <v>2.9377768959533079</v>
      </c>
      <c r="AG587" s="19">
        <f t="shared" si="313"/>
        <v>4.1546439294835</v>
      </c>
      <c r="AH587" s="19">
        <f t="shared" si="313"/>
        <v>5.088378845093116</v>
      </c>
      <c r="AI587" s="19">
        <f t="shared" si="313"/>
        <v>5.8755537919066159</v>
      </c>
      <c r="AJ587" s="19">
        <f t="shared" si="313"/>
        <v>6.5690688420799228</v>
      </c>
      <c r="AK587" s="19">
        <f t="shared" si="313"/>
        <v>7.1960543732230313</v>
      </c>
      <c r="AL587" s="19">
        <f t="shared" si="313"/>
        <v>7.7726270740837267</v>
      </c>
      <c r="AM587" s="19">
        <f t="shared" si="313"/>
        <v>8.3092878589670001</v>
      </c>
      <c r="AN587" s="19">
        <f t="shared" si="313"/>
        <v>8.8133306878599225</v>
      </c>
      <c r="AO587" s="19">
        <f t="shared" si="313"/>
        <v>9.2900662486319519</v>
      </c>
      <c r="AP587" s="43">
        <f t="shared" si="300"/>
        <v>0.56599999999999995</v>
      </c>
    </row>
    <row r="588" spans="1:42" x14ac:dyDescent="0.25">
      <c r="A588" s="15">
        <v>0.56699999999999995</v>
      </c>
      <c r="B588" s="6">
        <f t="shared" si="307"/>
        <v>3.410401238980024</v>
      </c>
      <c r="C588" s="6">
        <f t="shared" si="281"/>
        <v>0.45949802948820689</v>
      </c>
      <c r="D588" s="6">
        <f t="shared" si="301"/>
        <v>1.705200619490012</v>
      </c>
      <c r="E588" s="6">
        <f t="shared" si="282"/>
        <v>0.99098133181205794</v>
      </c>
      <c r="F588" s="6">
        <f t="shared" si="283"/>
        <v>0.46367980378398471</v>
      </c>
      <c r="G588" s="6">
        <f t="shared" si="284"/>
        <v>0.79883990189199228</v>
      </c>
      <c r="H588" s="6">
        <f t="shared" si="285"/>
        <v>0.58505106187226896</v>
      </c>
      <c r="I588" s="6">
        <f t="shared" si="286"/>
        <v>0.81014980548782412</v>
      </c>
      <c r="J588" s="6">
        <f t="shared" si="302"/>
        <v>1.2475237041632732</v>
      </c>
      <c r="K588" s="9"/>
      <c r="L588" s="15">
        <f t="shared" si="303"/>
        <v>0.56699999999999995</v>
      </c>
      <c r="M588" s="6">
        <f t="shared" si="308"/>
        <v>0.41719469853466967</v>
      </c>
      <c r="N588" s="15">
        <f t="shared" si="287"/>
        <v>2.0786729211157611</v>
      </c>
      <c r="O588" s="15">
        <f t="shared" si="288"/>
        <v>3.0946734002983267</v>
      </c>
      <c r="P588" s="15">
        <f t="shared" si="304"/>
        <v>2.0786729211157611</v>
      </c>
      <c r="Q588" s="15">
        <f t="shared" si="305"/>
        <v>0.56699999999999995</v>
      </c>
      <c r="S588" s="28">
        <f t="shared" si="306"/>
        <v>0.56699999999999995</v>
      </c>
      <c r="T588" s="19">
        <f t="shared" si="289"/>
        <v>3.0946734002983267</v>
      </c>
      <c r="U588" s="19">
        <f t="shared" si="290"/>
        <v>4.3765290938171555</v>
      </c>
      <c r="V588" s="19">
        <f t="shared" si="291"/>
        <v>6.1893468005966534</v>
      </c>
      <c r="W588" s="19">
        <f t="shared" si="292"/>
        <v>7.5803707512946898</v>
      </c>
      <c r="X588" s="19">
        <f t="shared" si="293"/>
        <v>8.753058187634311</v>
      </c>
      <c r="Y588" s="19">
        <f t="shared" si="294"/>
        <v>9.7862165592807155</v>
      </c>
      <c r="Z588" s="19">
        <f t="shared" si="295"/>
        <v>10.720263124297279</v>
      </c>
      <c r="AA588" s="19">
        <f t="shared" si="296"/>
        <v>11.579207587879067</v>
      </c>
      <c r="AB588" s="19">
        <f t="shared" si="297"/>
        <v>12.378693601193307</v>
      </c>
      <c r="AC588" s="19">
        <f t="shared" si="298"/>
        <v>13.129587281451467</v>
      </c>
      <c r="AD588" s="19">
        <f t="shared" si="299"/>
        <v>13.839800182454955</v>
      </c>
      <c r="AE588" s="19">
        <f t="shared" si="313"/>
        <v>2.0786729211157611</v>
      </c>
      <c r="AF588" s="19">
        <f t="shared" si="313"/>
        <v>2.9396874367796082</v>
      </c>
      <c r="AG588" s="19">
        <f t="shared" si="313"/>
        <v>4.1573458422315221</v>
      </c>
      <c r="AH588" s="19">
        <f t="shared" si="313"/>
        <v>5.0916879988742023</v>
      </c>
      <c r="AI588" s="19">
        <f t="shared" si="313"/>
        <v>5.8793748735592164</v>
      </c>
      <c r="AJ588" s="19">
        <f t="shared" si="313"/>
        <v>6.5733409412413195</v>
      </c>
      <c r="AK588" s="19">
        <f t="shared" si="313"/>
        <v>7.2007342233802225</v>
      </c>
      <c r="AL588" s="19">
        <f t="shared" si="313"/>
        <v>7.7776818899797551</v>
      </c>
      <c r="AM588" s="19">
        <f t="shared" si="313"/>
        <v>8.3146916844630443</v>
      </c>
      <c r="AN588" s="19">
        <f t="shared" si="313"/>
        <v>8.8190623103388237</v>
      </c>
      <c r="AO588" s="19">
        <f t="shared" si="313"/>
        <v>9.2961079092057997</v>
      </c>
      <c r="AP588" s="43">
        <f t="shared" si="300"/>
        <v>0.56699999999999995</v>
      </c>
    </row>
    <row r="589" spans="1:42" x14ac:dyDescent="0.25">
      <c r="A589" s="15">
        <v>0.56799999999999995</v>
      </c>
      <c r="B589" s="6">
        <f t="shared" si="307"/>
        <v>3.4144381956189291</v>
      </c>
      <c r="C589" s="6">
        <f t="shared" si="281"/>
        <v>0.46048887491534418</v>
      </c>
      <c r="D589" s="6">
        <f t="shared" si="301"/>
        <v>1.7072190978094646</v>
      </c>
      <c r="E589" s="6">
        <f t="shared" si="282"/>
        <v>0.99070883714641411</v>
      </c>
      <c r="F589" s="6">
        <f t="shared" si="283"/>
        <v>0.46480747687858748</v>
      </c>
      <c r="G589" s="6">
        <f t="shared" si="284"/>
        <v>0.80040373843929369</v>
      </c>
      <c r="H589" s="6">
        <f t="shared" si="285"/>
        <v>0.58631264545282014</v>
      </c>
      <c r="I589" s="6">
        <f t="shared" si="286"/>
        <v>0.81183043222135032</v>
      </c>
      <c r="J589" s="6">
        <f t="shared" si="302"/>
        <v>1.2517331624462202</v>
      </c>
      <c r="K589" s="9"/>
      <c r="L589" s="15">
        <f t="shared" si="303"/>
        <v>0.56799999999999995</v>
      </c>
      <c r="M589" s="6">
        <f t="shared" si="308"/>
        <v>0.41746485678045997</v>
      </c>
      <c r="N589" s="15">
        <f t="shared" si="287"/>
        <v>2.0800189847927752</v>
      </c>
      <c r="O589" s="15">
        <f t="shared" si="288"/>
        <v>3.1033549508356923</v>
      </c>
      <c r="P589" s="15">
        <f t="shared" si="304"/>
        <v>2.0800189847927752</v>
      </c>
      <c r="Q589" s="15">
        <f t="shared" si="305"/>
        <v>0.56799999999999995</v>
      </c>
      <c r="S589" s="28">
        <f t="shared" si="306"/>
        <v>0.56799999999999995</v>
      </c>
      <c r="T589" s="19">
        <f t="shared" si="289"/>
        <v>3.1033549508356923</v>
      </c>
      <c r="U589" s="19">
        <f t="shared" si="290"/>
        <v>4.3888066603295259</v>
      </c>
      <c r="V589" s="19">
        <f t="shared" si="291"/>
        <v>6.2067099016713847</v>
      </c>
      <c r="W589" s="19">
        <f t="shared" si="292"/>
        <v>7.6016361202874219</v>
      </c>
      <c r="X589" s="19">
        <f t="shared" si="293"/>
        <v>8.7776133206590519</v>
      </c>
      <c r="Y589" s="19">
        <f t="shared" si="294"/>
        <v>9.8136700326006476</v>
      </c>
      <c r="Z589" s="19">
        <f t="shared" si="295"/>
        <v>10.75033689753567</v>
      </c>
      <c r="AA589" s="19">
        <f t="shared" si="296"/>
        <v>11.611690975575851</v>
      </c>
      <c r="AB589" s="19">
        <f t="shared" si="297"/>
        <v>12.413419803342769</v>
      </c>
      <c r="AC589" s="19">
        <f t="shared" si="298"/>
        <v>13.166419980988575</v>
      </c>
      <c r="AD589" s="19">
        <f t="shared" si="299"/>
        <v>13.87862525675825</v>
      </c>
      <c r="AE589" s="19">
        <f t="shared" si="313"/>
        <v>2.0800189847927752</v>
      </c>
      <c r="AF589" s="19">
        <f t="shared" si="313"/>
        <v>2.9415910582874596</v>
      </c>
      <c r="AG589" s="19">
        <f t="shared" si="313"/>
        <v>4.1600379695855505</v>
      </c>
      <c r="AH589" s="19">
        <f t="shared" si="313"/>
        <v>5.0949851680441824</v>
      </c>
      <c r="AI589" s="19">
        <f t="shared" si="313"/>
        <v>5.8831821165749192</v>
      </c>
      <c r="AJ589" s="19">
        <f t="shared" si="313"/>
        <v>6.5775975683363042</v>
      </c>
      <c r="AK589" s="19">
        <f t="shared" si="313"/>
        <v>7.2053971247378463</v>
      </c>
      <c r="AL589" s="19">
        <f t="shared" si="313"/>
        <v>7.782718399079922</v>
      </c>
      <c r="AM589" s="19">
        <f t="shared" si="313"/>
        <v>8.320075939171101</v>
      </c>
      <c r="AN589" s="19">
        <f t="shared" si="313"/>
        <v>8.8247731748623774</v>
      </c>
      <c r="AO589" s="19">
        <f t="shared" si="313"/>
        <v>9.3021276889734921</v>
      </c>
      <c r="AP589" s="43">
        <f t="shared" si="300"/>
        <v>0.56799999999999995</v>
      </c>
    </row>
    <row r="590" spans="1:42" x14ac:dyDescent="0.25">
      <c r="A590" s="15">
        <v>0.56899999999999995</v>
      </c>
      <c r="B590" s="6">
        <f t="shared" si="307"/>
        <v>3.4184762711601011</v>
      </c>
      <c r="C590" s="6">
        <f t="shared" si="281"/>
        <v>0.4614794457912994</v>
      </c>
      <c r="D590" s="6">
        <f t="shared" si="301"/>
        <v>1.7092381355800506</v>
      </c>
      <c r="E590" s="6">
        <f t="shared" si="282"/>
        <v>0.99043222887787741</v>
      </c>
      <c r="F590" s="6">
        <f t="shared" si="283"/>
        <v>0.46593742846407404</v>
      </c>
      <c r="G590" s="6">
        <f t="shared" si="284"/>
        <v>0.80196871423203697</v>
      </c>
      <c r="H590" s="6">
        <f t="shared" si="285"/>
        <v>0.58757387946394923</v>
      </c>
      <c r="I590" s="6">
        <f t="shared" si="286"/>
        <v>0.81351298496034741</v>
      </c>
      <c r="J590" s="6">
        <f t="shared" si="302"/>
        <v>1.2559496369175485</v>
      </c>
      <c r="K590" s="9"/>
      <c r="L590" s="15">
        <f t="shared" si="303"/>
        <v>0.56899999999999995</v>
      </c>
      <c r="M590" s="6">
        <f t="shared" si="308"/>
        <v>0.41773403304030066</v>
      </c>
      <c r="N590" s="15">
        <f t="shared" si="287"/>
        <v>2.0813601557240053</v>
      </c>
      <c r="O590" s="15">
        <f t="shared" si="288"/>
        <v>3.1120359769441657</v>
      </c>
      <c r="P590" s="15">
        <f t="shared" si="304"/>
        <v>2.0813601557240053</v>
      </c>
      <c r="Q590" s="15">
        <f t="shared" si="305"/>
        <v>0.56899999999999995</v>
      </c>
      <c r="S590" s="28">
        <f t="shared" si="306"/>
        <v>0.56899999999999995</v>
      </c>
      <c r="T590" s="19">
        <f t="shared" si="289"/>
        <v>3.1120359769441657</v>
      </c>
      <c r="U590" s="19">
        <f t="shared" si="290"/>
        <v>4.4010834851874439</v>
      </c>
      <c r="V590" s="19">
        <f t="shared" si="291"/>
        <v>6.2240719538883313</v>
      </c>
      <c r="W590" s="19">
        <f t="shared" si="292"/>
        <v>7.6229002046969621</v>
      </c>
      <c r="X590" s="19">
        <f t="shared" si="293"/>
        <v>8.8021669703748877</v>
      </c>
      <c r="Y590" s="19">
        <f t="shared" si="294"/>
        <v>9.8411218475308111</v>
      </c>
      <c r="Z590" s="19">
        <f t="shared" si="295"/>
        <v>10.780408854099084</v>
      </c>
      <c r="AA590" s="19">
        <f t="shared" si="296"/>
        <v>11.644172401039398</v>
      </c>
      <c r="AB590" s="19">
        <f t="shared" si="297"/>
        <v>12.448143907776663</v>
      </c>
      <c r="AC590" s="19">
        <f t="shared" si="298"/>
        <v>13.203250455562333</v>
      </c>
      <c r="AD590" s="19">
        <f t="shared" si="299"/>
        <v>13.917447985744246</v>
      </c>
      <c r="AE590" s="19">
        <f t="shared" si="313"/>
        <v>2.0813601557240053</v>
      </c>
      <c r="AF590" s="19">
        <f t="shared" si="313"/>
        <v>2.9434877604078657</v>
      </c>
      <c r="AG590" s="19">
        <f t="shared" si="313"/>
        <v>4.1627203114480107</v>
      </c>
      <c r="AH590" s="19">
        <f t="shared" si="313"/>
        <v>5.0982703524835502</v>
      </c>
      <c r="AI590" s="19">
        <f t="shared" si="313"/>
        <v>5.8869755208157315</v>
      </c>
      <c r="AJ590" s="19">
        <f t="shared" si="313"/>
        <v>6.581838723210601</v>
      </c>
      <c r="AK590" s="19">
        <f t="shared" si="313"/>
        <v>7.2100430771268957</v>
      </c>
      <c r="AL590" s="19">
        <f t="shared" si="313"/>
        <v>7.7877366012016864</v>
      </c>
      <c r="AM590" s="19">
        <f t="shared" si="313"/>
        <v>8.3254406228960214</v>
      </c>
      <c r="AN590" s="19">
        <f t="shared" si="313"/>
        <v>8.8304632812235972</v>
      </c>
      <c r="AO590" s="19">
        <f t="shared" si="313"/>
        <v>9.3081255877168481</v>
      </c>
      <c r="AP590" s="43">
        <f t="shared" si="300"/>
        <v>0.56899999999999995</v>
      </c>
    </row>
    <row r="591" spans="1:42" x14ac:dyDescent="0.25">
      <c r="A591" s="15">
        <v>0.56999999999999995</v>
      </c>
      <c r="B591" s="6">
        <f t="shared" si="307"/>
        <v>3.4225154830095046</v>
      </c>
      <c r="C591" s="6">
        <f t="shared" si="281"/>
        <v>0.46246973800075042</v>
      </c>
      <c r="D591" s="6">
        <f t="shared" si="301"/>
        <v>1.7112577415047523</v>
      </c>
      <c r="E591" s="6">
        <f t="shared" si="282"/>
        <v>0.99015150355892512</v>
      </c>
      <c r="F591" s="6">
        <f t="shared" si="283"/>
        <v>0.46706967200320804</v>
      </c>
      <c r="G591" s="6">
        <f t="shared" si="284"/>
        <v>0.80353483600160391</v>
      </c>
      <c r="H591" s="6">
        <f t="shared" si="285"/>
        <v>0.58883475866586543</v>
      </c>
      <c r="I591" s="6">
        <f t="shared" si="286"/>
        <v>0.81519747460916014</v>
      </c>
      <c r="J591" s="6">
        <f t="shared" si="302"/>
        <v>1.2601731352306875</v>
      </c>
      <c r="K591" s="9"/>
      <c r="L591" s="15">
        <f t="shared" si="303"/>
        <v>0.56999999999999995</v>
      </c>
      <c r="M591" s="6">
        <f t="shared" si="308"/>
        <v>0.41800222729576209</v>
      </c>
      <c r="N591" s="15">
        <f t="shared" si="287"/>
        <v>2.0826964338176257</v>
      </c>
      <c r="O591" s="15">
        <f t="shared" si="288"/>
        <v>3.1207164000280603</v>
      </c>
      <c r="P591" s="15">
        <f t="shared" si="304"/>
        <v>2.0826964338176257</v>
      </c>
      <c r="Q591" s="15">
        <f t="shared" si="305"/>
        <v>0.56999999999999995</v>
      </c>
      <c r="S591" s="28">
        <f t="shared" si="306"/>
        <v>0.56999999999999995</v>
      </c>
      <c r="T591" s="19">
        <f t="shared" si="289"/>
        <v>3.1207164000280603</v>
      </c>
      <c r="U591" s="19">
        <f t="shared" si="290"/>
        <v>4.4133594572398254</v>
      </c>
      <c r="V591" s="19">
        <f t="shared" si="291"/>
        <v>6.2414328000561206</v>
      </c>
      <c r="W591" s="19">
        <f t="shared" si="292"/>
        <v>7.6441628120039811</v>
      </c>
      <c r="X591" s="19">
        <f t="shared" si="293"/>
        <v>8.8267189144796507</v>
      </c>
      <c r="Y591" s="19">
        <f t="shared" si="294"/>
        <v>9.8685717555298229</v>
      </c>
      <c r="Z591" s="19">
        <f t="shared" si="295"/>
        <v>10.810478721724085</v>
      </c>
      <c r="AA591" s="19">
        <f t="shared" si="296"/>
        <v>11.676651570191575</v>
      </c>
      <c r="AB591" s="19">
        <f t="shared" si="297"/>
        <v>12.482865600112241</v>
      </c>
      <c r="AC591" s="19">
        <f t="shared" si="298"/>
        <v>13.240078371719472</v>
      </c>
      <c r="AD591" s="19">
        <f t="shared" si="299"/>
        <v>13.956268017922342</v>
      </c>
      <c r="AE591" s="19">
        <f t="shared" si="313"/>
        <v>2.0826964338176257</v>
      </c>
      <c r="AF591" s="19">
        <f t="shared" si="313"/>
        <v>2.9453775430109661</v>
      </c>
      <c r="AG591" s="19">
        <f t="shared" si="313"/>
        <v>4.1653928676352514</v>
      </c>
      <c r="AH591" s="19">
        <f t="shared" si="313"/>
        <v>5.1015435519673797</v>
      </c>
      <c r="AI591" s="19">
        <f t="shared" si="313"/>
        <v>5.8907550860219322</v>
      </c>
      <c r="AJ591" s="19">
        <f t="shared" si="313"/>
        <v>6.5860644055738291</v>
      </c>
      <c r="AK591" s="19">
        <f t="shared" si="313"/>
        <v>7.2146720802292803</v>
      </c>
      <c r="AL591" s="19">
        <f t="shared" si="313"/>
        <v>7.7927364960014653</v>
      </c>
      <c r="AM591" s="19">
        <f t="shared" si="313"/>
        <v>8.3307857352705028</v>
      </c>
      <c r="AN591" s="19">
        <f t="shared" si="313"/>
        <v>8.8361326290328961</v>
      </c>
      <c r="AO591" s="19">
        <f t="shared" si="313"/>
        <v>9.3141016050252077</v>
      </c>
      <c r="AP591" s="43">
        <f t="shared" si="300"/>
        <v>0.56999999999999995</v>
      </c>
    </row>
    <row r="592" spans="1:42" x14ac:dyDescent="0.25">
      <c r="A592" s="15">
        <v>0.57099999999999995</v>
      </c>
      <c r="B592" s="6">
        <f t="shared" si="307"/>
        <v>3.4265558486161551</v>
      </c>
      <c r="C592" s="6">
        <f t="shared" si="281"/>
        <v>0.46345974742490009</v>
      </c>
      <c r="D592" s="6">
        <f t="shared" si="301"/>
        <v>1.7132779243080776</v>
      </c>
      <c r="E592" s="6">
        <f t="shared" si="282"/>
        <v>0.98986665768678161</v>
      </c>
      <c r="F592" s="6">
        <f t="shared" si="283"/>
        <v>0.468204221069491</v>
      </c>
      <c r="G592" s="6">
        <f t="shared" si="284"/>
        <v>0.80510211053474545</v>
      </c>
      <c r="H592" s="6">
        <f t="shared" si="285"/>
        <v>0.59009527781435334</v>
      </c>
      <c r="I592" s="6">
        <f t="shared" si="286"/>
        <v>0.81688391214867961</v>
      </c>
      <c r="J592" s="6">
        <f t="shared" si="302"/>
        <v>1.264403665167434</v>
      </c>
      <c r="K592" s="9"/>
      <c r="L592" s="15">
        <f t="shared" si="303"/>
        <v>0.57099999999999995</v>
      </c>
      <c r="M592" s="6">
        <f t="shared" si="308"/>
        <v>0.41826943951976348</v>
      </c>
      <c r="N592" s="15">
        <f t="shared" si="287"/>
        <v>2.0840278189387065</v>
      </c>
      <c r="O592" s="15">
        <f t="shared" si="288"/>
        <v>3.1293961413574269</v>
      </c>
      <c r="P592" s="15">
        <f t="shared" si="304"/>
        <v>2.0840278189387065</v>
      </c>
      <c r="Q592" s="15">
        <f t="shared" si="305"/>
        <v>0.57099999999999995</v>
      </c>
      <c r="S592" s="28">
        <f t="shared" si="306"/>
        <v>0.57099999999999995</v>
      </c>
      <c r="T592" s="19">
        <f t="shared" si="289"/>
        <v>3.1293961413574269</v>
      </c>
      <c r="U592" s="19">
        <f t="shared" si="290"/>
        <v>4.4256344651457047</v>
      </c>
      <c r="V592" s="19">
        <f t="shared" si="291"/>
        <v>6.2587922827148539</v>
      </c>
      <c r="W592" s="19">
        <f t="shared" si="292"/>
        <v>7.6654237493602739</v>
      </c>
      <c r="X592" s="19">
        <f t="shared" si="293"/>
        <v>8.8512689302914094</v>
      </c>
      <c r="Y592" s="19">
        <f t="shared" si="294"/>
        <v>9.8960195076317188</v>
      </c>
      <c r="Z592" s="19">
        <f t="shared" si="295"/>
        <v>10.840546227682122</v>
      </c>
      <c r="AA592" s="19">
        <f t="shared" si="296"/>
        <v>11.709128188451889</v>
      </c>
      <c r="AB592" s="19">
        <f t="shared" si="297"/>
        <v>12.517584565429708</v>
      </c>
      <c r="AC592" s="19">
        <f t="shared" si="298"/>
        <v>13.276903395437111</v>
      </c>
      <c r="AD592" s="19">
        <f t="shared" si="299"/>
        <v>13.995085001201497</v>
      </c>
      <c r="AE592" s="19">
        <f t="shared" ref="AE592:AO601" si="314">$M592*AE$21^0.5/RMannings_n*(Diameter/1000)^(2/3)</f>
        <v>2.0840278189387065</v>
      </c>
      <c r="AF592" s="19">
        <f t="shared" si="314"/>
        <v>2.94726040590594</v>
      </c>
      <c r="AG592" s="19">
        <f t="shared" si="314"/>
        <v>4.168055637877413</v>
      </c>
      <c r="AH592" s="19">
        <f t="shared" si="314"/>
        <v>5.1048047661651603</v>
      </c>
      <c r="AI592" s="19">
        <f t="shared" si="314"/>
        <v>5.8945208118118799</v>
      </c>
      <c r="AJ592" s="19">
        <f t="shared" si="314"/>
        <v>6.5902746149993039</v>
      </c>
      <c r="AK592" s="19">
        <f t="shared" si="314"/>
        <v>7.2192841335775864</v>
      </c>
      <c r="AL592" s="19">
        <f t="shared" si="314"/>
        <v>7.7977180829743986</v>
      </c>
      <c r="AM592" s="19">
        <f t="shared" si="314"/>
        <v>8.3361112757548259</v>
      </c>
      <c r="AN592" s="19">
        <f t="shared" si="314"/>
        <v>8.8417812177178181</v>
      </c>
      <c r="AO592" s="19">
        <f t="shared" si="314"/>
        <v>9.3200557402951443</v>
      </c>
      <c r="AP592" s="43">
        <f t="shared" si="300"/>
        <v>0.57099999999999995</v>
      </c>
    </row>
    <row r="593" spans="1:42" x14ac:dyDescent="0.25">
      <c r="A593" s="15">
        <v>0.57199999999999995</v>
      </c>
      <c r="B593" s="6">
        <f t="shared" si="307"/>
        <v>3.4305973854728466</v>
      </c>
      <c r="C593" s="6">
        <f t="shared" si="281"/>
        <v>0.46444946994142078</v>
      </c>
      <c r="D593" s="6">
        <f t="shared" si="301"/>
        <v>1.7152986927364233</v>
      </c>
      <c r="E593" s="6">
        <f t="shared" si="282"/>
        <v>0.98957768770319399</v>
      </c>
      <c r="F593" s="6">
        <f t="shared" si="283"/>
        <v>0.46934108934833224</v>
      </c>
      <c r="G593" s="6">
        <f t="shared" si="284"/>
        <v>0.8066705446741661</v>
      </c>
      <c r="H593" s="6">
        <f t="shared" si="285"/>
        <v>0.59135543166070226</v>
      </c>
      <c r="I593" s="6">
        <f t="shared" si="286"/>
        <v>0.81857230863711639</v>
      </c>
      <c r="J593" s="6">
        <f t="shared" si="302"/>
        <v>1.2686412346393576</v>
      </c>
      <c r="K593" s="9"/>
      <c r="L593" s="15">
        <f t="shared" si="303"/>
        <v>0.57199999999999995</v>
      </c>
      <c r="M593" s="6">
        <f t="shared" si="308"/>
        <v>0.41853566967656053</v>
      </c>
      <c r="N593" s="15">
        <f t="shared" si="287"/>
        <v>2.0853543109091515</v>
      </c>
      <c r="O593" s="15">
        <f t="shared" si="288"/>
        <v>3.1380751220674719</v>
      </c>
      <c r="P593" s="15">
        <f t="shared" si="304"/>
        <v>2.0853543109091515</v>
      </c>
      <c r="Q593" s="15">
        <f t="shared" si="305"/>
        <v>0.57199999999999995</v>
      </c>
      <c r="S593" s="28">
        <f t="shared" si="306"/>
        <v>0.57199999999999995</v>
      </c>
      <c r="T593" s="19">
        <f t="shared" si="289"/>
        <v>3.1380751220674719</v>
      </c>
      <c r="U593" s="19">
        <f t="shared" si="290"/>
        <v>4.437908397373425</v>
      </c>
      <c r="V593" s="19">
        <f t="shared" si="291"/>
        <v>6.2761502441349437</v>
      </c>
      <c r="W593" s="19">
        <f t="shared" si="292"/>
        <v>7.6866828235873408</v>
      </c>
      <c r="X593" s="19">
        <f t="shared" si="293"/>
        <v>8.87581679474685</v>
      </c>
      <c r="Y593" s="19">
        <f t="shared" si="294"/>
        <v>9.9234648544441271</v>
      </c>
      <c r="Z593" s="19">
        <f t="shared" si="295"/>
        <v>10.870611098777538</v>
      </c>
      <c r="AA593" s="19">
        <f t="shared" si="296"/>
        <v>11.741601960735297</v>
      </c>
      <c r="AB593" s="19">
        <f t="shared" si="297"/>
        <v>12.552300488269887</v>
      </c>
      <c r="AC593" s="19">
        <f t="shared" si="298"/>
        <v>13.313725192120273</v>
      </c>
      <c r="AD593" s="19">
        <f t="shared" si="299"/>
        <v>14.033898582887636</v>
      </c>
      <c r="AE593" s="19">
        <f t="shared" si="314"/>
        <v>2.0853543109091515</v>
      </c>
      <c r="AF593" s="19">
        <f t="shared" si="314"/>
        <v>2.9491363488409221</v>
      </c>
      <c r="AG593" s="19">
        <f t="shared" si="314"/>
        <v>4.1707086218183029</v>
      </c>
      <c r="AH593" s="19">
        <f t="shared" si="314"/>
        <v>5.1080539946406489</v>
      </c>
      <c r="AI593" s="19">
        <f t="shared" si="314"/>
        <v>5.8982726976818443</v>
      </c>
      <c r="AJ593" s="19">
        <f t="shared" si="314"/>
        <v>6.594469350923835</v>
      </c>
      <c r="AK593" s="19">
        <f t="shared" si="314"/>
        <v>7.2238792365548727</v>
      </c>
      <c r="AL593" s="19">
        <f t="shared" si="314"/>
        <v>7.8026813614541108</v>
      </c>
      <c r="AM593" s="19">
        <f t="shared" si="314"/>
        <v>8.3414172436366059</v>
      </c>
      <c r="AN593" s="19">
        <f t="shared" si="314"/>
        <v>8.8474090465227651</v>
      </c>
      <c r="AO593" s="19">
        <f t="shared" si="314"/>
        <v>9.3259879927301892</v>
      </c>
      <c r="AP593" s="43">
        <f t="shared" si="300"/>
        <v>0.57199999999999995</v>
      </c>
    </row>
    <row r="594" spans="1:42" x14ac:dyDescent="0.25">
      <c r="A594" s="15">
        <v>0.57299999999999995</v>
      </c>
      <c r="B594" s="6">
        <f t="shared" si="307"/>
        <v>3.4346401111168818</v>
      </c>
      <c r="C594" s="6">
        <f t="shared" si="281"/>
        <v>0.46543890142439864</v>
      </c>
      <c r="D594" s="6">
        <f t="shared" si="301"/>
        <v>1.7173200555584409</v>
      </c>
      <c r="E594" s="6">
        <f t="shared" si="282"/>
        <v>0.98928458999420388</v>
      </c>
      <c r="F594" s="6">
        <f t="shared" si="283"/>
        <v>0.47048029063823343</v>
      </c>
      <c r="G594" s="6">
        <f t="shared" si="284"/>
        <v>0.8082401453191167</v>
      </c>
      <c r="H594" s="6">
        <f t="shared" si="285"/>
        <v>0.5926152149516356</v>
      </c>
      <c r="I594" s="6">
        <f t="shared" si="286"/>
        <v>0.82026267521078589</v>
      </c>
      <c r="J594" s="6">
        <f t="shared" si="302"/>
        <v>1.2728858516892259</v>
      </c>
      <c r="K594" s="9"/>
      <c r="L594" s="15">
        <f t="shared" si="303"/>
        <v>0.57299999999999995</v>
      </c>
      <c r="M594" s="6">
        <f t="shared" si="308"/>
        <v>0.41880091772173095</v>
      </c>
      <c r="N594" s="15">
        <f t="shared" si="287"/>
        <v>2.0866759095076266</v>
      </c>
      <c r="O594" s="15">
        <f t="shared" si="288"/>
        <v>3.1467532631579602</v>
      </c>
      <c r="P594" s="15">
        <f t="shared" si="304"/>
        <v>2.0866759095076266</v>
      </c>
      <c r="Q594" s="15">
        <f t="shared" si="305"/>
        <v>0.57299999999999995</v>
      </c>
      <c r="S594" s="28">
        <f t="shared" si="306"/>
        <v>0.57299999999999995</v>
      </c>
      <c r="T594" s="19">
        <f t="shared" si="289"/>
        <v>3.1467532631579602</v>
      </c>
      <c r="U594" s="19">
        <f t="shared" si="290"/>
        <v>4.4501811421997806</v>
      </c>
      <c r="V594" s="19">
        <f t="shared" si="291"/>
        <v>6.2935065263159204</v>
      </c>
      <c r="W594" s="19">
        <f t="shared" si="292"/>
        <v>7.7079398411749169</v>
      </c>
      <c r="X594" s="19">
        <f t="shared" si="293"/>
        <v>8.9003622843995611</v>
      </c>
      <c r="Y594" s="19">
        <f t="shared" si="294"/>
        <v>9.9509075461463645</v>
      </c>
      <c r="Z594" s="19">
        <f t="shared" si="295"/>
        <v>10.900673061345492</v>
      </c>
      <c r="AA594" s="19">
        <f t="shared" si="296"/>
        <v>11.774072591449986</v>
      </c>
      <c r="AB594" s="19">
        <f t="shared" si="297"/>
        <v>12.587013052631841</v>
      </c>
      <c r="AC594" s="19">
        <f t="shared" si="298"/>
        <v>13.350543426599341</v>
      </c>
      <c r="AD594" s="19">
        <f t="shared" si="299"/>
        <v>14.072708409680965</v>
      </c>
      <c r="AE594" s="19">
        <f t="shared" si="314"/>
        <v>2.0866759095076266</v>
      </c>
      <c r="AF594" s="19">
        <f t="shared" si="314"/>
        <v>2.951005371502899</v>
      </c>
      <c r="AG594" s="19">
        <f t="shared" si="314"/>
        <v>4.1733518190152532</v>
      </c>
      <c r="AH594" s="19">
        <f t="shared" si="314"/>
        <v>5.1112912368516898</v>
      </c>
      <c r="AI594" s="19">
        <f t="shared" si="314"/>
        <v>5.902010743005798</v>
      </c>
      <c r="AJ594" s="19">
        <f t="shared" si="314"/>
        <v>6.5986486126475015</v>
      </c>
      <c r="AK594" s="19">
        <f t="shared" si="314"/>
        <v>7.2284573883944132</v>
      </c>
      <c r="AL594" s="19">
        <f t="shared" si="314"/>
        <v>7.807626330612444</v>
      </c>
      <c r="AM594" s="19">
        <f t="shared" si="314"/>
        <v>8.3467036380305064</v>
      </c>
      <c r="AN594" s="19">
        <f t="shared" si="314"/>
        <v>8.8530161145086961</v>
      </c>
      <c r="AO594" s="19">
        <f t="shared" si="314"/>
        <v>9.3318983613405049</v>
      </c>
      <c r="AP594" s="43">
        <f t="shared" si="300"/>
        <v>0.57299999999999995</v>
      </c>
    </row>
    <row r="595" spans="1:42" x14ac:dyDescent="0.25">
      <c r="A595" s="15">
        <v>0.57399999999999995</v>
      </c>
      <c r="B595" s="6">
        <f t="shared" si="307"/>
        <v>3.4386840431308094</v>
      </c>
      <c r="C595" s="6">
        <f t="shared" si="281"/>
        <v>0.46642803774427805</v>
      </c>
      <c r="D595" s="6">
        <f t="shared" si="301"/>
        <v>1.7193420215654047</v>
      </c>
      <c r="E595" s="6">
        <f t="shared" si="282"/>
        <v>0.98898736088991557</v>
      </c>
      <c r="F595" s="6">
        <f t="shared" si="283"/>
        <v>0.47162183885198938</v>
      </c>
      <c r="G595" s="6">
        <f t="shared" si="284"/>
        <v>0.80981091942599459</v>
      </c>
      <c r="H595" s="6">
        <f t="shared" si="285"/>
        <v>0.59387462242923983</v>
      </c>
      <c r="I595" s="6">
        <f t="shared" si="286"/>
        <v>0.82195502308490331</v>
      </c>
      <c r="J595" s="6">
        <f t="shared" si="302"/>
        <v>1.2771375244924514</v>
      </c>
      <c r="K595" s="9"/>
      <c r="L595" s="15">
        <f t="shared" si="303"/>
        <v>0.57399999999999995</v>
      </c>
      <c r="M595" s="6">
        <f t="shared" si="308"/>
        <v>0.41906518360216033</v>
      </c>
      <c r="N595" s="15">
        <f t="shared" si="287"/>
        <v>2.0879926144694889</v>
      </c>
      <c r="O595" s="15">
        <f t="shared" si="288"/>
        <v>3.1554304854926176</v>
      </c>
      <c r="P595" s="15">
        <f t="shared" si="304"/>
        <v>2.0879926144694889</v>
      </c>
      <c r="Q595" s="15">
        <f t="shared" si="305"/>
        <v>0.57399999999999995</v>
      </c>
      <c r="S595" s="28">
        <f t="shared" si="306"/>
        <v>0.57399999999999995</v>
      </c>
      <c r="T595" s="19">
        <f t="shared" si="289"/>
        <v>3.1554304854926176</v>
      </c>
      <c r="U595" s="19">
        <f t="shared" si="290"/>
        <v>4.4624525877091807</v>
      </c>
      <c r="V595" s="19">
        <f t="shared" si="291"/>
        <v>6.3108609709852352</v>
      </c>
      <c r="W595" s="19">
        <f t="shared" si="292"/>
        <v>7.7291946082795127</v>
      </c>
      <c r="X595" s="19">
        <f t="shared" si="293"/>
        <v>8.9249051754183615</v>
      </c>
      <c r="Y595" s="19">
        <f t="shared" si="294"/>
        <v>9.9783473324875693</v>
      </c>
      <c r="Z595" s="19">
        <f t="shared" si="295"/>
        <v>10.930731841249887</v>
      </c>
      <c r="AA595" s="19">
        <f t="shared" si="296"/>
        <v>11.80653978449514</v>
      </c>
      <c r="AB595" s="19">
        <f t="shared" si="297"/>
        <v>12.62172194197047</v>
      </c>
      <c r="AC595" s="19">
        <f t="shared" si="298"/>
        <v>13.38735776312754</v>
      </c>
      <c r="AD595" s="19">
        <f t="shared" si="299"/>
        <v>14.111514127673319</v>
      </c>
      <c r="AE595" s="19">
        <f t="shared" si="314"/>
        <v>2.0879926144694889</v>
      </c>
      <c r="AF595" s="19">
        <f t="shared" si="314"/>
        <v>2.952867473517609</v>
      </c>
      <c r="AG595" s="19">
        <f t="shared" si="314"/>
        <v>4.1759852289389778</v>
      </c>
      <c r="AH595" s="19">
        <f t="shared" si="314"/>
        <v>5.1145164921500452</v>
      </c>
      <c r="AI595" s="19">
        <f t="shared" si="314"/>
        <v>5.9057349470352181</v>
      </c>
      <c r="AJ595" s="19">
        <f t="shared" si="314"/>
        <v>6.6028123993334331</v>
      </c>
      <c r="AK595" s="19">
        <f t="shared" si="314"/>
        <v>7.2330185881794611</v>
      </c>
      <c r="AL595" s="19">
        <f t="shared" si="314"/>
        <v>7.8125529894592001</v>
      </c>
      <c r="AM595" s="19">
        <f t="shared" si="314"/>
        <v>8.3519704578779557</v>
      </c>
      <c r="AN595" s="19">
        <f t="shared" si="314"/>
        <v>8.8586024205528258</v>
      </c>
      <c r="AO595" s="19">
        <f t="shared" si="314"/>
        <v>9.3377868449425794</v>
      </c>
      <c r="AP595" s="43">
        <f t="shared" si="300"/>
        <v>0.57399999999999995</v>
      </c>
    </row>
    <row r="596" spans="1:42" x14ac:dyDescent="0.25">
      <c r="A596" s="15">
        <v>0.57499999999999996</v>
      </c>
      <c r="B596" s="6">
        <f t="shared" si="307"/>
        <v>3.442729199143165</v>
      </c>
      <c r="C596" s="6">
        <f t="shared" si="281"/>
        <v>0.46741687476780536</v>
      </c>
      <c r="D596" s="6">
        <f t="shared" si="301"/>
        <v>1.7213645995715825</v>
      </c>
      <c r="E596" s="6">
        <f t="shared" si="282"/>
        <v>0.98868599666425949</v>
      </c>
      <c r="F596" s="6">
        <f t="shared" si="283"/>
        <v>0.47276574801790378</v>
      </c>
      <c r="G596" s="6">
        <f t="shared" si="284"/>
        <v>0.81138287400895182</v>
      </c>
      <c r="H596" s="6">
        <f t="shared" si="285"/>
        <v>0.59513364883089304</v>
      </c>
      <c r="I596" s="6">
        <f t="shared" si="286"/>
        <v>0.82364936355438956</v>
      </c>
      <c r="J596" s="6">
        <f t="shared" si="302"/>
        <v>1.2813962613585514</v>
      </c>
      <c r="K596" s="9"/>
      <c r="L596" s="15">
        <f t="shared" si="303"/>
        <v>0.57499999999999996</v>
      </c>
      <c r="M596" s="6">
        <f t="shared" si="308"/>
        <v>0.41932846725602724</v>
      </c>
      <c r="N596" s="15">
        <f t="shared" si="287"/>
        <v>2.0893044254867141</v>
      </c>
      <c r="O596" s="15">
        <f t="shared" si="288"/>
        <v>3.1641067097985256</v>
      </c>
      <c r="P596" s="15">
        <f t="shared" si="304"/>
        <v>2.0893044254867141</v>
      </c>
      <c r="Q596" s="15">
        <f t="shared" si="305"/>
        <v>0.57499999999999996</v>
      </c>
      <c r="S596" s="28">
        <f t="shared" si="306"/>
        <v>0.57499999999999996</v>
      </c>
      <c r="T596" s="19">
        <f t="shared" si="289"/>
        <v>3.1641067097985256</v>
      </c>
      <c r="U596" s="19">
        <f t="shared" si="290"/>
        <v>4.4747226217927869</v>
      </c>
      <c r="V596" s="19">
        <f t="shared" si="291"/>
        <v>6.3282134195970512</v>
      </c>
      <c r="W596" s="19">
        <f t="shared" si="292"/>
        <v>7.7504469307229202</v>
      </c>
      <c r="X596" s="19">
        <f t="shared" si="293"/>
        <v>8.9494452435855738</v>
      </c>
      <c r="Y596" s="19">
        <f t="shared" si="294"/>
        <v>10.005783962784751</v>
      </c>
      <c r="Z596" s="19">
        <f t="shared" si="295"/>
        <v>10.960787163881282</v>
      </c>
      <c r="AA596" s="19">
        <f t="shared" si="296"/>
        <v>11.839003243258647</v>
      </c>
      <c r="AB596" s="19">
        <f t="shared" si="297"/>
        <v>12.656426839194102</v>
      </c>
      <c r="AC596" s="19">
        <f t="shared" si="298"/>
        <v>13.424167865378358</v>
      </c>
      <c r="AD596" s="19">
        <f t="shared" si="299"/>
        <v>14.150315382345406</v>
      </c>
      <c r="AE596" s="19">
        <f t="shared" si="314"/>
        <v>2.0893044254867141</v>
      </c>
      <c r="AF596" s="19">
        <f t="shared" si="314"/>
        <v>2.9547226544494389</v>
      </c>
      <c r="AG596" s="19">
        <f t="shared" si="314"/>
        <v>4.1786088509734283</v>
      </c>
      <c r="AH596" s="19">
        <f t="shared" si="314"/>
        <v>5.1177297597812075</v>
      </c>
      <c r="AI596" s="19">
        <f t="shared" si="314"/>
        <v>5.9094453088988779</v>
      </c>
      <c r="AJ596" s="19">
        <f t="shared" si="314"/>
        <v>6.6069607100075656</v>
      </c>
      <c r="AK596" s="19">
        <f t="shared" si="314"/>
        <v>7.2375628348429855</v>
      </c>
      <c r="AL596" s="19">
        <f t="shared" si="314"/>
        <v>7.8174613368418502</v>
      </c>
      <c r="AM596" s="19">
        <f t="shared" si="314"/>
        <v>8.3572177019468565</v>
      </c>
      <c r="AN596" s="19">
        <f t="shared" si="314"/>
        <v>8.864167963348315</v>
      </c>
      <c r="AO596" s="19">
        <f t="shared" si="314"/>
        <v>9.3436534421588728</v>
      </c>
      <c r="AP596" s="43">
        <f t="shared" si="300"/>
        <v>0.57499999999999996</v>
      </c>
    </row>
    <row r="597" spans="1:42" x14ac:dyDescent="0.25">
      <c r="A597" s="15">
        <v>0.57599999999999996</v>
      </c>
      <c r="B597" s="6">
        <f t="shared" si="307"/>
        <v>3.4467755968292164</v>
      </c>
      <c r="C597" s="6">
        <f t="shared" si="281"/>
        <v>0.46840540835797262</v>
      </c>
      <c r="D597" s="6">
        <f t="shared" si="301"/>
        <v>1.7233877984146082</v>
      </c>
      <c r="E597" s="6">
        <f t="shared" si="282"/>
        <v>0.98838049353475199</v>
      </c>
      <c r="F597" s="6">
        <f t="shared" si="283"/>
        <v>0.47391203228102075</v>
      </c>
      <c r="G597" s="6">
        <f t="shared" si="284"/>
        <v>0.81295601614051027</v>
      </c>
      <c r="H597" s="6">
        <f t="shared" si="285"/>
        <v>0.59639228888919305</v>
      </c>
      <c r="I597" s="6">
        <f t="shared" si="286"/>
        <v>0.82534570799468687</v>
      </c>
      <c r="J597" s="6">
        <f t="shared" si="302"/>
        <v>1.2856620707326294</v>
      </c>
      <c r="K597" s="9"/>
      <c r="L597" s="15">
        <f t="shared" si="303"/>
        <v>0.57599999999999996</v>
      </c>
      <c r="M597" s="6">
        <f t="shared" si="308"/>
        <v>0.41959076861278838</v>
      </c>
      <c r="N597" s="15">
        <f t="shared" si="287"/>
        <v>2.0906113422078194</v>
      </c>
      <c r="O597" s="15">
        <f t="shared" si="288"/>
        <v>3.1727818566655079</v>
      </c>
      <c r="P597" s="15">
        <f t="shared" si="304"/>
        <v>2.0906113422078194</v>
      </c>
      <c r="Q597" s="15">
        <f t="shared" si="305"/>
        <v>0.57599999999999996</v>
      </c>
      <c r="S597" s="28">
        <f t="shared" si="306"/>
        <v>0.57599999999999996</v>
      </c>
      <c r="T597" s="19">
        <f t="shared" si="289"/>
        <v>3.1727818566655079</v>
      </c>
      <c r="U597" s="19">
        <f t="shared" si="290"/>
        <v>4.4869911321476499</v>
      </c>
      <c r="V597" s="19">
        <f t="shared" si="291"/>
        <v>6.3455637133310159</v>
      </c>
      <c r="W597" s="19">
        <f t="shared" si="292"/>
        <v>7.771696613990728</v>
      </c>
      <c r="X597" s="19">
        <f t="shared" si="293"/>
        <v>8.9739822642952998</v>
      </c>
      <c r="Y597" s="19">
        <f t="shared" si="294"/>
        <v>10.033217185920886</v>
      </c>
      <c r="Z597" s="19">
        <f t="shared" si="295"/>
        <v>10.990838754154748</v>
      </c>
      <c r="AA597" s="19">
        <f t="shared" si="296"/>
        <v>11.871462670614836</v>
      </c>
      <c r="AB597" s="19">
        <f t="shared" si="297"/>
        <v>12.691127426662032</v>
      </c>
      <c r="AC597" s="19">
        <f t="shared" si="298"/>
        <v>13.460973396442949</v>
      </c>
      <c r="AD597" s="19">
        <f t="shared" si="299"/>
        <v>14.18911181856414</v>
      </c>
      <c r="AE597" s="19">
        <f t="shared" si="314"/>
        <v>2.0906113422078194</v>
      </c>
      <c r="AF597" s="19">
        <f t="shared" si="314"/>
        <v>2.9565709138013174</v>
      </c>
      <c r="AG597" s="19">
        <f t="shared" si="314"/>
        <v>4.1812226844156388</v>
      </c>
      <c r="AH597" s="19">
        <f t="shared" si="314"/>
        <v>5.1209310388842253</v>
      </c>
      <c r="AI597" s="19">
        <f t="shared" si="314"/>
        <v>5.9131418276026348</v>
      </c>
      <c r="AJ597" s="19">
        <f t="shared" si="314"/>
        <v>6.6110935435584164</v>
      </c>
      <c r="AK597" s="19">
        <f t="shared" si="314"/>
        <v>7.2420901271674154</v>
      </c>
      <c r="AL597" s="19">
        <f t="shared" si="314"/>
        <v>7.8223513714452704</v>
      </c>
      <c r="AM597" s="19">
        <f t="shared" si="314"/>
        <v>8.3624453688312776</v>
      </c>
      <c r="AN597" s="19">
        <f t="shared" si="314"/>
        <v>8.8697127414039532</v>
      </c>
      <c r="AO597" s="19">
        <f t="shared" si="314"/>
        <v>9.3494981514175173</v>
      </c>
      <c r="AP597" s="43">
        <f t="shared" si="300"/>
        <v>0.57599999999999996</v>
      </c>
    </row>
    <row r="598" spans="1:42" x14ac:dyDescent="0.25">
      <c r="A598" s="15">
        <v>0.57699999999999996</v>
      </c>
      <c r="B598" s="6">
        <f t="shared" si="307"/>
        <v>3.4508232539117158</v>
      </c>
      <c r="C598" s="6">
        <f t="shared" ref="C598:C661" si="315">$B598/8+($A598/2-0.25)*SIN($B598/2)</f>
        <v>0.46939363437396114</v>
      </c>
      <c r="D598" s="6">
        <f t="shared" si="301"/>
        <v>1.7254116269558579</v>
      </c>
      <c r="E598" s="6">
        <f t="shared" ref="E598:E661" si="316">SIN(B598/2)</f>
        <v>0.98807084766225139</v>
      </c>
      <c r="F598" s="6">
        <f t="shared" ref="F598:F661" si="317">C598/E598</f>
        <v>0.47506070590437277</v>
      </c>
      <c r="G598" s="6">
        <f t="shared" ref="G598:G661" si="318">A598+F598/2</f>
        <v>0.81453035295218634</v>
      </c>
      <c r="H598" s="6">
        <f t="shared" ref="H598:H661" si="319">C598/$C$1021</f>
        <v>0.59765053733188567</v>
      </c>
      <c r="I598" s="6">
        <f t="shared" ref="I598:I661" si="320">MAX($G598+K*(1.811*$J598)^M+SCorr*Slope,0)</f>
        <v>0.82704406786258733</v>
      </c>
      <c r="J598" s="6">
        <f t="shared" si="302"/>
        <v>1.2899349611968767</v>
      </c>
      <c r="K598" s="9"/>
      <c r="L598" s="15">
        <f t="shared" si="303"/>
        <v>0.57699999999999996</v>
      </c>
      <c r="M598" s="6">
        <f t="shared" si="308"/>
        <v>0.41985208759316189</v>
      </c>
      <c r="N598" s="15">
        <f t="shared" ref="N598:N661" si="321">M598*(Slope^0.5)/(RMannings_n)*((Diameter/1000)^(2/3))</f>
        <v>2.0919133642377821</v>
      </c>
      <c r="O598" s="15">
        <f t="shared" ref="O598:O661" si="322">C598*N598*(Diameter/1000)^2</f>
        <v>3.1814558465455054</v>
      </c>
      <c r="P598" s="15">
        <f t="shared" si="304"/>
        <v>2.0919133642377821</v>
      </c>
      <c r="Q598" s="15">
        <f t="shared" si="305"/>
        <v>0.57699999999999996</v>
      </c>
      <c r="S598" s="28">
        <f t="shared" si="306"/>
        <v>0.57699999999999996</v>
      </c>
      <c r="T598" s="19">
        <f t="shared" ref="T598:T661" si="323">$C598*AE598*((Diameter/1000)^2)</f>
        <v>3.1814558465455054</v>
      </c>
      <c r="U598" s="19">
        <f t="shared" ref="U598:U661" si="324">$C598*AF598*((Diameter/1000)^2)</f>
        <v>4.4992580062758307</v>
      </c>
      <c r="V598" s="19">
        <f t="shared" ref="V598:V661" si="325">$C598*AG598*((Diameter/1000)^2)</f>
        <v>6.3629116930910108</v>
      </c>
      <c r="W598" s="19">
        <f t="shared" ref="W598:W661" si="326">$C598*AH598*((Diameter/1000)^2)</f>
        <v>7.7929434632307872</v>
      </c>
      <c r="X598" s="19">
        <f t="shared" ref="X598:X661" si="327">$C598*AI598*((Diameter/1000)^2)</f>
        <v>8.9985160125516614</v>
      </c>
      <c r="Y598" s="19">
        <f t="shared" ref="Y598:Y661" si="328">$C598*AJ598*((Diameter/1000)^2)</f>
        <v>10.060646750342931</v>
      </c>
      <c r="Z598" s="19">
        <f t="shared" ref="Z598:Z661" si="329">$C598*AK598*((Diameter/1000)^2)</f>
        <v>11.020886336507742</v>
      </c>
      <c r="AA598" s="19">
        <f t="shared" ref="AA598:AA661" si="330">$C598*AL598*((Diameter/1000)^2)</f>
        <v>11.903917768922135</v>
      </c>
      <c r="AB598" s="19">
        <f t="shared" ref="AB598:AB661" si="331">$C598*AM598*((Diameter/1000)^2)</f>
        <v>12.725823386182022</v>
      </c>
      <c r="AC598" s="19">
        <f t="shared" ref="AC598:AC661" si="332">$C598*AN598*((Diameter/1000)^2)</f>
        <v>13.497774018827492</v>
      </c>
      <c r="AD598" s="19">
        <f t="shared" ref="AD598:AD661" si="333">$C598*AO598*((Diameter/1000)^2)</f>
        <v>14.227903080579779</v>
      </c>
      <c r="AE598" s="19">
        <f t="shared" si="314"/>
        <v>2.0919133642377821</v>
      </c>
      <c r="AF598" s="19">
        <f t="shared" si="314"/>
        <v>2.9584122510145998</v>
      </c>
      <c r="AG598" s="19">
        <f t="shared" si="314"/>
        <v>4.1838267284755641</v>
      </c>
      <c r="AH598" s="19">
        <f t="shared" si="314"/>
        <v>5.1241203284914976</v>
      </c>
      <c r="AI598" s="19">
        <f t="shared" si="314"/>
        <v>5.9168245020291996</v>
      </c>
      <c r="AJ598" s="19">
        <f t="shared" si="314"/>
        <v>6.6152108987368168</v>
      </c>
      <c r="AK598" s="19">
        <f t="shared" si="314"/>
        <v>7.2466004637843566</v>
      </c>
      <c r="AL598" s="19">
        <f t="shared" si="314"/>
        <v>7.8272230917914252</v>
      </c>
      <c r="AM598" s="19">
        <f t="shared" si="314"/>
        <v>8.3676534569511283</v>
      </c>
      <c r="AN598" s="19">
        <f t="shared" si="314"/>
        <v>8.8752367530438008</v>
      </c>
      <c r="AO598" s="19">
        <f t="shared" si="314"/>
        <v>9.3553209709519169</v>
      </c>
      <c r="AP598" s="43">
        <f t="shared" ref="AP598:AP661" si="334">S598</f>
        <v>0.57699999999999996</v>
      </c>
    </row>
    <row r="599" spans="1:42" x14ac:dyDescent="0.25">
      <c r="A599" s="15">
        <v>0.57799999999999996</v>
      </c>
      <c r="B599" s="6">
        <f t="shared" si="307"/>
        <v>3.4548721881616569</v>
      </c>
      <c r="C599" s="6">
        <f t="shared" si="315"/>
        <v>0.47038154867108473</v>
      </c>
      <c r="D599" s="6">
        <f t="shared" ref="D599:D662" si="335">B599/2</f>
        <v>1.7274360940808284</v>
      </c>
      <c r="E599" s="6">
        <f t="shared" si="316"/>
        <v>0.98775705515070866</v>
      </c>
      <c r="F599" s="6">
        <f t="shared" si="317"/>
        <v>0.47621178327024499</v>
      </c>
      <c r="G599" s="6">
        <f t="shared" si="318"/>
        <v>0.81610589163512248</v>
      </c>
      <c r="H599" s="6">
        <f t="shared" si="319"/>
        <v>0.59890838888179276</v>
      </c>
      <c r="I599" s="6">
        <f t="shared" si="320"/>
        <v>0.82874445469707103</v>
      </c>
      <c r="J599" s="6">
        <f t="shared" ref="J599:J662" si="336">H599*(9.806*F599)^0.5</f>
        <v>1.2942149414720916</v>
      </c>
      <c r="K599" s="9"/>
      <c r="L599" s="15">
        <f t="shared" ref="L599:L662" si="337">A599</f>
        <v>0.57799999999999996</v>
      </c>
      <c r="M599" s="6">
        <f t="shared" si="308"/>
        <v>0.42011242410911198</v>
      </c>
      <c r="N599" s="15">
        <f t="shared" si="321"/>
        <v>2.093210491137965</v>
      </c>
      <c r="O599" s="15">
        <f t="shared" si="322"/>
        <v>3.1901285997519628</v>
      </c>
      <c r="P599" s="15">
        <f t="shared" ref="P599:P662" si="338">N599</f>
        <v>2.093210491137965</v>
      </c>
      <c r="Q599" s="15">
        <f t="shared" ref="Q599:Q662" si="339">L599</f>
        <v>0.57799999999999996</v>
      </c>
      <c r="S599" s="28">
        <f t="shared" ref="S599:S662" si="340">A599</f>
        <v>0.57799999999999996</v>
      </c>
      <c r="T599" s="19">
        <f t="shared" si="323"/>
        <v>3.1901285997519628</v>
      </c>
      <c r="U599" s="19">
        <f t="shared" si="324"/>
        <v>4.5115231314835169</v>
      </c>
      <c r="V599" s="19">
        <f t="shared" si="325"/>
        <v>6.3802571995039257</v>
      </c>
      <c r="W599" s="19">
        <f t="shared" si="326"/>
        <v>7.8141872832516963</v>
      </c>
      <c r="X599" s="19">
        <f t="shared" si="327"/>
        <v>9.0230462629670338</v>
      </c>
      <c r="Y599" s="19">
        <f t="shared" si="328"/>
        <v>10.088072404059867</v>
      </c>
      <c r="Z599" s="19">
        <f t="shared" si="329"/>
        <v>11.050929634897919</v>
      </c>
      <c r="AA599" s="19">
        <f t="shared" si="330"/>
        <v>11.936368240020744</v>
      </c>
      <c r="AB599" s="19">
        <f t="shared" si="331"/>
        <v>12.760514399007851</v>
      </c>
      <c r="AC599" s="19">
        <f t="shared" si="332"/>
        <v>13.534569394450553</v>
      </c>
      <c r="AD599" s="19">
        <f t="shared" si="333"/>
        <v>14.266688812023219</v>
      </c>
      <c r="AE599" s="19">
        <f t="shared" si="314"/>
        <v>2.093210491137965</v>
      </c>
      <c r="AF599" s="19">
        <f t="shared" si="314"/>
        <v>2.9602466654689574</v>
      </c>
      <c r="AG599" s="19">
        <f t="shared" si="314"/>
        <v>4.18642098227593</v>
      </c>
      <c r="AH599" s="19">
        <f t="shared" si="314"/>
        <v>5.1272976275285842</v>
      </c>
      <c r="AI599" s="19">
        <f t="shared" si="314"/>
        <v>5.9204933309379149</v>
      </c>
      <c r="AJ599" s="19">
        <f t="shared" si="314"/>
        <v>6.6193127741556692</v>
      </c>
      <c r="AK599" s="19">
        <f t="shared" si="314"/>
        <v>7.2510938431743188</v>
      </c>
      <c r="AL599" s="19">
        <f t="shared" si="314"/>
        <v>7.8320764962390781</v>
      </c>
      <c r="AM599" s="19">
        <f t="shared" si="314"/>
        <v>8.3728419645518599</v>
      </c>
      <c r="AN599" s="19">
        <f t="shared" si="314"/>
        <v>8.8807399964068736</v>
      </c>
      <c r="AO599" s="19">
        <f t="shared" si="314"/>
        <v>9.3611218988004232</v>
      </c>
      <c r="AP599" s="43">
        <f t="shared" si="334"/>
        <v>0.57799999999999996</v>
      </c>
    </row>
    <row r="600" spans="1:42" x14ac:dyDescent="0.25">
      <c r="A600" s="15">
        <v>0.57899999999999996</v>
      </c>
      <c r="B600" s="6">
        <f t="shared" ref="B600:B663" si="341">2*ACOS((0.5-A600)/0.5)</f>
        <v>3.4589224173990347</v>
      </c>
      <c r="C600" s="6">
        <f t="shared" si="315"/>
        <v>0.47136914710073247</v>
      </c>
      <c r="D600" s="6">
        <f t="shared" si="335"/>
        <v>1.7294612086995174</v>
      </c>
      <c r="E600" s="6">
        <f t="shared" si="316"/>
        <v>0.98743911204691504</v>
      </c>
      <c r="F600" s="6">
        <f t="shared" si="317"/>
        <v>0.47736527888145558</v>
      </c>
      <c r="G600" s="6">
        <f t="shared" si="318"/>
        <v>0.81768263944072772</v>
      </c>
      <c r="H600" s="6">
        <f t="shared" si="319"/>
        <v>0.60016583825673853</v>
      </c>
      <c r="I600" s="6">
        <f t="shared" si="320"/>
        <v>0.83044688012015622</v>
      </c>
      <c r="J600" s="6">
        <f t="shared" si="336"/>
        <v>1.2985020204192179</v>
      </c>
      <c r="K600" s="9"/>
      <c r="L600" s="15">
        <f t="shared" si="337"/>
        <v>0.57899999999999996</v>
      </c>
      <c r="M600" s="6">
        <f t="shared" si="308"/>
        <v>0.42037177806383125</v>
      </c>
      <c r="N600" s="15">
        <f t="shared" si="321"/>
        <v>2.0945027224260251</v>
      </c>
      <c r="O600" s="15">
        <f t="shared" si="322"/>
        <v>3.1988000364591813</v>
      </c>
      <c r="P600" s="15">
        <f t="shared" si="338"/>
        <v>2.0945027224260251</v>
      </c>
      <c r="Q600" s="15">
        <f t="shared" si="339"/>
        <v>0.57899999999999996</v>
      </c>
      <c r="S600" s="28">
        <f t="shared" si="340"/>
        <v>0.57899999999999996</v>
      </c>
      <c r="T600" s="19">
        <f t="shared" si="323"/>
        <v>3.1988000364591813</v>
      </c>
      <c r="U600" s="19">
        <f t="shared" si="324"/>
        <v>4.5237863948801253</v>
      </c>
      <c r="V600" s="19">
        <f t="shared" si="325"/>
        <v>6.3976000729183626</v>
      </c>
      <c r="W600" s="19">
        <f t="shared" si="326"/>
        <v>7.8354278785212212</v>
      </c>
      <c r="X600" s="19">
        <f t="shared" si="327"/>
        <v>9.0475727897602507</v>
      </c>
      <c r="Y600" s="19">
        <f t="shared" si="328"/>
        <v>10.115493894640668</v>
      </c>
      <c r="Z600" s="19">
        <f t="shared" si="329"/>
        <v>11.08096837280096</v>
      </c>
      <c r="AA600" s="19">
        <f t="shared" si="330"/>
        <v>11.96881378523025</v>
      </c>
      <c r="AB600" s="19">
        <f t="shared" si="331"/>
        <v>12.795200145836725</v>
      </c>
      <c r="AC600" s="19">
        <f t="shared" si="332"/>
        <v>13.571359184640379</v>
      </c>
      <c r="AD600" s="19">
        <f t="shared" si="333"/>
        <v>14.305468655903072</v>
      </c>
      <c r="AE600" s="19">
        <f t="shared" si="314"/>
        <v>2.0945027224260251</v>
      </c>
      <c r="AF600" s="19">
        <f t="shared" si="314"/>
        <v>2.962074156482255</v>
      </c>
      <c r="AG600" s="19">
        <f t="shared" si="314"/>
        <v>4.1890054448520502</v>
      </c>
      <c r="AH600" s="19">
        <f t="shared" si="314"/>
        <v>5.1304629348139903</v>
      </c>
      <c r="AI600" s="19">
        <f t="shared" si="314"/>
        <v>5.9241483129645101</v>
      </c>
      <c r="AJ600" s="19">
        <f t="shared" si="314"/>
        <v>6.623399168289672</v>
      </c>
      <c r="AK600" s="19">
        <f t="shared" si="314"/>
        <v>7.255570263666419</v>
      </c>
      <c r="AL600" s="19">
        <f t="shared" si="314"/>
        <v>7.8369115829834675</v>
      </c>
      <c r="AM600" s="19">
        <f t="shared" si="314"/>
        <v>8.3780108897041004</v>
      </c>
      <c r="AN600" s="19">
        <f t="shared" si="314"/>
        <v>8.886222469446766</v>
      </c>
      <c r="AO600" s="19">
        <f t="shared" si="314"/>
        <v>9.3669009328059314</v>
      </c>
      <c r="AP600" s="43">
        <f t="shared" si="334"/>
        <v>0.57899999999999996</v>
      </c>
    </row>
    <row r="601" spans="1:42" x14ac:dyDescent="0.25">
      <c r="A601" s="15">
        <v>0.57999999999999996</v>
      </c>
      <c r="B601" s="6">
        <f t="shared" si="341"/>
        <v>3.4629739594936142</v>
      </c>
      <c r="C601" s="6">
        <f t="shared" si="315"/>
        <v>0.47235642551031154</v>
      </c>
      <c r="D601" s="6">
        <f t="shared" si="335"/>
        <v>1.7314869797468071</v>
      </c>
      <c r="E601" s="6">
        <f t="shared" si="316"/>
        <v>0.98711701434024535</v>
      </c>
      <c r="F601" s="6">
        <f t="shared" si="317"/>
        <v>0.47852120736265308</v>
      </c>
      <c r="G601" s="6">
        <f t="shared" si="318"/>
        <v>0.81926060368132647</v>
      </c>
      <c r="H601" s="6">
        <f t="shared" si="319"/>
        <v>0.60142288016947787</v>
      </c>
      <c r="I601" s="6">
        <f t="shared" si="320"/>
        <v>0.83215135583776056</v>
      </c>
      <c r="J601" s="6">
        <f t="shared" si="336"/>
        <v>1.3027962070409056</v>
      </c>
      <c r="K601" s="9"/>
      <c r="L601" s="15">
        <f t="shared" si="337"/>
        <v>0.57999999999999996</v>
      </c>
      <c r="M601" s="6">
        <f t="shared" ref="M601:M664" si="342">(C601/D601)^(2/3)</f>
        <v>0.42063014935172366</v>
      </c>
      <c r="N601" s="15">
        <f t="shared" si="321"/>
        <v>2.0957900575758295</v>
      </c>
      <c r="O601" s="15">
        <f t="shared" si="322"/>
        <v>3.2074700767016835</v>
      </c>
      <c r="P601" s="15">
        <f t="shared" si="338"/>
        <v>2.0957900575758295</v>
      </c>
      <c r="Q601" s="15">
        <f t="shared" si="339"/>
        <v>0.57999999999999996</v>
      </c>
      <c r="S601" s="28">
        <f t="shared" si="340"/>
        <v>0.57999999999999996</v>
      </c>
      <c r="T601" s="19">
        <f t="shared" si="323"/>
        <v>3.2074700767016835</v>
      </c>
      <c r="U601" s="19">
        <f t="shared" si="324"/>
        <v>4.5360476833773928</v>
      </c>
      <c r="V601" s="19">
        <f t="shared" si="325"/>
        <v>6.414940153403367</v>
      </c>
      <c r="W601" s="19">
        <f t="shared" si="326"/>
        <v>7.8566650531647468</v>
      </c>
      <c r="X601" s="19">
        <f t="shared" si="327"/>
        <v>9.0720953667547857</v>
      </c>
      <c r="Y601" s="19">
        <f t="shared" si="328"/>
        <v>10.142910969212291</v>
      </c>
      <c r="Z601" s="19">
        <f t="shared" si="329"/>
        <v>11.111002273208321</v>
      </c>
      <c r="AA601" s="19">
        <f t="shared" si="330"/>
        <v>12.001254105347234</v>
      </c>
      <c r="AB601" s="19">
        <f t="shared" si="331"/>
        <v>12.829880306806734</v>
      </c>
      <c r="AC601" s="19">
        <f t="shared" si="332"/>
        <v>13.608143050132178</v>
      </c>
      <c r="AD601" s="19">
        <f t="shared" si="333"/>
        <v>14.344242254602859</v>
      </c>
      <c r="AE601" s="19">
        <f t="shared" si="314"/>
        <v>2.0957900575758295</v>
      </c>
      <c r="AF601" s="19">
        <f t="shared" si="314"/>
        <v>2.9638947233104282</v>
      </c>
      <c r="AG601" s="19">
        <f t="shared" si="314"/>
        <v>4.191580115151659</v>
      </c>
      <c r="AH601" s="19">
        <f t="shared" si="314"/>
        <v>5.133616249058961</v>
      </c>
      <c r="AI601" s="19">
        <f t="shared" si="314"/>
        <v>5.9277894466208565</v>
      </c>
      <c r="AJ601" s="19">
        <f t="shared" si="314"/>
        <v>6.6274700794750476</v>
      </c>
      <c r="AK601" s="19">
        <f t="shared" si="314"/>
        <v>7.2600297234380795</v>
      </c>
      <c r="AL601" s="19">
        <f t="shared" si="314"/>
        <v>7.8417283500559876</v>
      </c>
      <c r="AM601" s="19">
        <f t="shared" si="314"/>
        <v>8.3831602303033179</v>
      </c>
      <c r="AN601" s="19">
        <f t="shared" si="314"/>
        <v>8.8916841699312847</v>
      </c>
      <c r="AO601" s="19">
        <f t="shared" si="314"/>
        <v>9.3726580706155076</v>
      </c>
      <c r="AP601" s="43">
        <f t="shared" si="334"/>
        <v>0.57999999999999996</v>
      </c>
    </row>
    <row r="602" spans="1:42" x14ac:dyDescent="0.25">
      <c r="A602" s="15">
        <v>0.58099999999999996</v>
      </c>
      <c r="B602" s="6">
        <f t="shared" si="341"/>
        <v>3.4670268323657027</v>
      </c>
      <c r="C602" s="6">
        <f t="shared" si="315"/>
        <v>0.47334337974318985</v>
      </c>
      <c r="D602" s="6">
        <f t="shared" si="335"/>
        <v>1.7335134161828514</v>
      </c>
      <c r="E602" s="6">
        <f t="shared" si="316"/>
        <v>0.98679075796239601</v>
      </c>
      <c r="F602" s="6">
        <f t="shared" si="317"/>
        <v>0.47967958346163159</v>
      </c>
      <c r="G602" s="6">
        <f t="shared" si="318"/>
        <v>0.82083979173081578</v>
      </c>
      <c r="H602" s="6">
        <f t="shared" si="319"/>
        <v>0.60267950932762226</v>
      </c>
      <c r="I602" s="6">
        <f t="shared" si="320"/>
        <v>0.83385789364057505</v>
      </c>
      <c r="J602" s="6">
        <f t="shared" si="336"/>
        <v>1.3070975104830904</v>
      </c>
      <c r="K602" s="9"/>
      <c r="L602" s="15">
        <f t="shared" si="337"/>
        <v>0.58099999999999996</v>
      </c>
      <c r="M602" s="6">
        <f t="shared" si="342"/>
        <v>0.42088753785838673</v>
      </c>
      <c r="N602" s="15">
        <f t="shared" si="321"/>
        <v>2.0970724960173683</v>
      </c>
      <c r="O602" s="15">
        <f t="shared" si="322"/>
        <v>3.2161386403735683</v>
      </c>
      <c r="P602" s="15">
        <f t="shared" si="338"/>
        <v>2.0970724960173683</v>
      </c>
      <c r="Q602" s="15">
        <f t="shared" si="339"/>
        <v>0.58099999999999996</v>
      </c>
      <c r="S602" s="28">
        <f t="shared" si="340"/>
        <v>0.58099999999999996</v>
      </c>
      <c r="T602" s="19">
        <f t="shared" si="323"/>
        <v>3.2161386403735683</v>
      </c>
      <c r="U602" s="19">
        <f t="shared" si="324"/>
        <v>4.5483068836884657</v>
      </c>
      <c r="V602" s="19">
        <f t="shared" si="325"/>
        <v>6.4322772807471367</v>
      </c>
      <c r="W602" s="19">
        <f t="shared" si="326"/>
        <v>7.8778986109636913</v>
      </c>
      <c r="X602" s="19">
        <f t="shared" si="327"/>
        <v>9.0966137673769314</v>
      </c>
      <c r="Y602" s="19">
        <f t="shared" si="328"/>
        <v>10.170323374457638</v>
      </c>
      <c r="Z602" s="19">
        <f t="shared" si="329"/>
        <v>11.141031058625019</v>
      </c>
      <c r="AA602" s="19">
        <f t="shared" si="330"/>
        <v>12.033688900642863</v>
      </c>
      <c r="AB602" s="19">
        <f t="shared" si="331"/>
        <v>12.864554561494273</v>
      </c>
      <c r="AC602" s="19">
        <f t="shared" si="332"/>
        <v>13.6449206510654</v>
      </c>
      <c r="AD602" s="19">
        <f t="shared" si="333"/>
        <v>14.383009249878098</v>
      </c>
      <c r="AE602" s="19">
        <f t="shared" ref="AE602:AO611" si="343">$M602*AE$21^0.5/RMannings_n*(Diameter/1000)^(2/3)</f>
        <v>2.0970724960173683</v>
      </c>
      <c r="AF602" s="19">
        <f t="shared" si="343"/>
        <v>2.9657083651473606</v>
      </c>
      <c r="AG602" s="19">
        <f t="shared" si="343"/>
        <v>4.1941449920347367</v>
      </c>
      <c r="AH602" s="19">
        <f t="shared" si="343"/>
        <v>5.1367575688672602</v>
      </c>
      <c r="AI602" s="19">
        <f t="shared" si="343"/>
        <v>5.9314167302947212</v>
      </c>
      <c r="AJ602" s="19">
        <f t="shared" si="343"/>
        <v>6.6315255059092655</v>
      </c>
      <c r="AK602" s="19">
        <f t="shared" si="343"/>
        <v>7.2644722205147279</v>
      </c>
      <c r="AL602" s="19">
        <f t="shared" si="343"/>
        <v>7.8465267953238538</v>
      </c>
      <c r="AM602" s="19">
        <f t="shared" si="343"/>
        <v>8.3882899840694733</v>
      </c>
      <c r="AN602" s="19">
        <f t="shared" si="343"/>
        <v>8.8971250954420817</v>
      </c>
      <c r="AO602" s="19">
        <f t="shared" si="343"/>
        <v>9.3783933096799856</v>
      </c>
      <c r="AP602" s="43">
        <f t="shared" si="334"/>
        <v>0.58099999999999996</v>
      </c>
    </row>
    <row r="603" spans="1:42" x14ac:dyDescent="0.25">
      <c r="A603" s="15">
        <v>0.58199999999999996</v>
      </c>
      <c r="B603" s="6">
        <f t="shared" si="341"/>
        <v>3.4710810539869277</v>
      </c>
      <c r="C603" s="6">
        <f t="shared" si="315"/>
        <v>0.47433000563863786</v>
      </c>
      <c r="D603" s="6">
        <f t="shared" si="335"/>
        <v>1.7355405269934638</v>
      </c>
      <c r="E603" s="6">
        <f t="shared" si="316"/>
        <v>0.98646033878712025</v>
      </c>
      <c r="F603" s="6">
        <f t="shared" si="317"/>
        <v>0.48084042205066196</v>
      </c>
      <c r="G603" s="6">
        <f t="shared" si="318"/>
        <v>0.82242021102533092</v>
      </c>
      <c r="H603" s="6">
        <f t="shared" si="319"/>
        <v>0.60393572043356647</v>
      </c>
      <c r="I603" s="6">
        <f t="shared" si="320"/>
        <v>0.83556650540494781</v>
      </c>
      <c r="J603" s="6">
        <f t="shared" si="336"/>
        <v>1.3114059400365934</v>
      </c>
      <c r="K603" s="9"/>
      <c r="L603" s="15">
        <f t="shared" si="337"/>
        <v>0.58199999999999996</v>
      </c>
      <c r="M603" s="6">
        <f t="shared" si="342"/>
        <v>0.42114394346059242</v>
      </c>
      <c r="N603" s="15">
        <f t="shared" si="321"/>
        <v>2.0983500371366568</v>
      </c>
      <c r="O603" s="15">
        <f t="shared" si="322"/>
        <v>3.2248056472278472</v>
      </c>
      <c r="P603" s="15">
        <f t="shared" si="338"/>
        <v>2.0983500371366568</v>
      </c>
      <c r="Q603" s="15">
        <f t="shared" si="339"/>
        <v>0.58199999999999996</v>
      </c>
      <c r="S603" s="28">
        <f t="shared" si="340"/>
        <v>0.58199999999999996</v>
      </c>
      <c r="T603" s="19">
        <f t="shared" si="323"/>
        <v>3.2248056472278472</v>
      </c>
      <c r="U603" s="19">
        <f t="shared" si="324"/>
        <v>4.5605638823269681</v>
      </c>
      <c r="V603" s="19">
        <f t="shared" si="325"/>
        <v>6.4496112944556945</v>
      </c>
      <c r="W603" s="19">
        <f t="shared" si="326"/>
        <v>7.8991283553538807</v>
      </c>
      <c r="X603" s="19">
        <f t="shared" si="327"/>
        <v>9.1211277646539362</v>
      </c>
      <c r="Y603" s="19">
        <f t="shared" si="328"/>
        <v>10.197730856613454</v>
      </c>
      <c r="Z603" s="19">
        <f t="shared" si="329"/>
        <v>11.17105445106734</v>
      </c>
      <c r="AA603" s="19">
        <f t="shared" si="330"/>
        <v>12.066117870860399</v>
      </c>
      <c r="AB603" s="19">
        <f t="shared" si="331"/>
        <v>12.899222588911389</v>
      </c>
      <c r="AC603" s="19">
        <f t="shared" si="332"/>
        <v>13.681691646980903</v>
      </c>
      <c r="AD603" s="19">
        <f t="shared" si="333"/>
        <v>14.421769282853349</v>
      </c>
      <c r="AE603" s="19">
        <f t="shared" si="343"/>
        <v>2.0983500371366568</v>
      </c>
      <c r="AF603" s="19">
        <f t="shared" si="343"/>
        <v>2.9675150811247479</v>
      </c>
      <c r="AG603" s="19">
        <f t="shared" si="343"/>
        <v>4.1967000742733136</v>
      </c>
      <c r="AH603" s="19">
        <f t="shared" si="343"/>
        <v>5.1398868927349426</v>
      </c>
      <c r="AI603" s="19">
        <f t="shared" si="343"/>
        <v>5.9350301622494959</v>
      </c>
      <c r="AJ603" s="19">
        <f t="shared" si="343"/>
        <v>6.6355654456507391</v>
      </c>
      <c r="AK603" s="19">
        <f t="shared" si="343"/>
        <v>7.2688977527694618</v>
      </c>
      <c r="AL603" s="19">
        <f t="shared" si="343"/>
        <v>7.8513069164897482</v>
      </c>
      <c r="AM603" s="19">
        <f t="shared" si="343"/>
        <v>8.3934001485466272</v>
      </c>
      <c r="AN603" s="19">
        <f t="shared" si="343"/>
        <v>8.9025452433742416</v>
      </c>
      <c r="AO603" s="19">
        <f t="shared" si="343"/>
        <v>9.3841066472535477</v>
      </c>
      <c r="AP603" s="43">
        <f t="shared" si="334"/>
        <v>0.58199999999999996</v>
      </c>
    </row>
    <row r="604" spans="1:42" x14ac:dyDescent="0.25">
      <c r="A604" s="15">
        <v>0.58299999999999996</v>
      </c>
      <c r="B604" s="6">
        <f t="shared" si="341"/>
        <v>3.4751366423810204</v>
      </c>
      <c r="C604" s="6">
        <f t="shared" si="315"/>
        <v>0.47531629903177075</v>
      </c>
      <c r="D604" s="6">
        <f t="shared" si="335"/>
        <v>1.7375683211905102</v>
      </c>
      <c r="E604" s="6">
        <f t="shared" si="316"/>
        <v>0.9861257526299575</v>
      </c>
      <c r="F604" s="6">
        <f t="shared" si="317"/>
        <v>0.48200373812784159</v>
      </c>
      <c r="G604" s="6">
        <f t="shared" si="318"/>
        <v>0.82400186906392081</v>
      </c>
      <c r="H604" s="6">
        <f t="shared" si="319"/>
        <v>0.60519150818441425</v>
      </c>
      <c r="I604" s="6">
        <f t="shared" si="320"/>
        <v>0.83727720309378273</v>
      </c>
      <c r="J604" s="6">
        <f t="shared" si="336"/>
        <v>1.315721505138741</v>
      </c>
      <c r="K604" s="9"/>
      <c r="L604" s="15">
        <f t="shared" si="337"/>
        <v>0.58299999999999996</v>
      </c>
      <c r="M604" s="6">
        <f t="shared" si="342"/>
        <v>0.42139936602626893</v>
      </c>
      <c r="N604" s="15">
        <f t="shared" si="321"/>
        <v>2.0996226802756484</v>
      </c>
      <c r="O604" s="15">
        <f t="shared" si="322"/>
        <v>3.2334710168757934</v>
      </c>
      <c r="P604" s="15">
        <f t="shared" si="338"/>
        <v>2.0996226802756484</v>
      </c>
      <c r="Q604" s="15">
        <f t="shared" si="339"/>
        <v>0.58299999999999996</v>
      </c>
      <c r="S604" s="28">
        <f t="shared" si="340"/>
        <v>0.58299999999999996</v>
      </c>
      <c r="T604" s="19">
        <f t="shared" si="323"/>
        <v>3.2334710168757934</v>
      </c>
      <c r="U604" s="19">
        <f t="shared" si="324"/>
        <v>4.5728185656060711</v>
      </c>
      <c r="V604" s="19">
        <f t="shared" si="325"/>
        <v>6.4669420337515868</v>
      </c>
      <c r="W604" s="19">
        <f t="shared" si="326"/>
        <v>7.9203540894239479</v>
      </c>
      <c r="X604" s="19">
        <f t="shared" si="327"/>
        <v>9.1456371312121423</v>
      </c>
      <c r="Y604" s="19">
        <f t="shared" si="328"/>
        <v>10.225133161468253</v>
      </c>
      <c r="Z604" s="19">
        <f t="shared" si="329"/>
        <v>11.201072172060556</v>
      </c>
      <c r="AA604" s="19">
        <f t="shared" si="330"/>
        <v>12.09854071521276</v>
      </c>
      <c r="AB604" s="19">
        <f t="shared" si="331"/>
        <v>12.933884067503174</v>
      </c>
      <c r="AC604" s="19">
        <f t="shared" si="332"/>
        <v>13.718455696818211</v>
      </c>
      <c r="AD604" s="19">
        <f t="shared" si="333"/>
        <v>14.460521994019288</v>
      </c>
      <c r="AE604" s="19">
        <f t="shared" si="343"/>
        <v>2.0996226802756484</v>
      </c>
      <c r="AF604" s="19">
        <f t="shared" si="343"/>
        <v>2.9693148703119712</v>
      </c>
      <c r="AG604" s="19">
        <f t="shared" si="343"/>
        <v>4.1992453605512967</v>
      </c>
      <c r="AH604" s="19">
        <f t="shared" si="343"/>
        <v>5.1430042190501242</v>
      </c>
      <c r="AI604" s="19">
        <f t="shared" si="343"/>
        <v>5.9386297406239423</v>
      </c>
      <c r="AJ604" s="19">
        <f t="shared" si="343"/>
        <v>6.6395898966185376</v>
      </c>
      <c r="AK604" s="19">
        <f t="shared" si="343"/>
        <v>7.2733063179227351</v>
      </c>
      <c r="AL604" s="19">
        <f t="shared" si="343"/>
        <v>7.8560687110914813</v>
      </c>
      <c r="AM604" s="19">
        <f t="shared" si="343"/>
        <v>8.3984907211025934</v>
      </c>
      <c r="AN604" s="19">
        <f t="shared" si="343"/>
        <v>8.9079446109359122</v>
      </c>
      <c r="AO604" s="19">
        <f t="shared" si="343"/>
        <v>9.3897980803933141</v>
      </c>
      <c r="AP604" s="43">
        <f t="shared" si="334"/>
        <v>0.58299999999999996</v>
      </c>
    </row>
    <row r="605" spans="1:42" x14ac:dyDescent="0.25">
      <c r="A605" s="15">
        <v>0.58399999999999996</v>
      </c>
      <c r="B605" s="6">
        <f t="shared" si="341"/>
        <v>3.4791936156246068</v>
      </c>
      <c r="C605" s="6">
        <f t="shared" si="315"/>
        <v>0.47630225575349011</v>
      </c>
      <c r="D605" s="6">
        <f t="shared" si="335"/>
        <v>1.7395968078123034</v>
      </c>
      <c r="E605" s="6">
        <f t="shared" si="316"/>
        <v>0.98578699524795932</v>
      </c>
      <c r="F605" s="6">
        <f t="shared" si="317"/>
        <v>0.48316954681846225</v>
      </c>
      <c r="G605" s="6">
        <f t="shared" si="318"/>
        <v>0.82558477340923109</v>
      </c>
      <c r="H605" s="6">
        <f t="shared" si="319"/>
        <v>0.60644686727190478</v>
      </c>
      <c r="I605" s="6">
        <f t="shared" si="320"/>
        <v>0.83898999875744762</v>
      </c>
      <c r="J605" s="6">
        <f t="shared" si="336"/>
        <v>1.3200442153750109</v>
      </c>
      <c r="K605" s="9"/>
      <c r="L605" s="15">
        <f t="shared" si="337"/>
        <v>0.58399999999999996</v>
      </c>
      <c r="M605" s="6">
        <f t="shared" si="342"/>
        <v>0.42165380541448044</v>
      </c>
      <c r="N605" s="15">
        <f t="shared" si="321"/>
        <v>2.1008904247321292</v>
      </c>
      <c r="O605" s="15">
        <f t="shared" si="322"/>
        <v>3.2421346687862602</v>
      </c>
      <c r="P605" s="15">
        <f t="shared" si="338"/>
        <v>2.1008904247321292</v>
      </c>
      <c r="Q605" s="15">
        <f t="shared" si="339"/>
        <v>0.58399999999999996</v>
      </c>
      <c r="S605" s="28">
        <f t="shared" si="340"/>
        <v>0.58399999999999996</v>
      </c>
      <c r="T605" s="19">
        <f t="shared" si="323"/>
        <v>3.2421346687862602</v>
      </c>
      <c r="U605" s="19">
        <f t="shared" si="324"/>
        <v>4.585070819637532</v>
      </c>
      <c r="V605" s="19">
        <f t="shared" si="325"/>
        <v>6.4842693375725204</v>
      </c>
      <c r="W605" s="19">
        <f t="shared" si="326"/>
        <v>7.9415756159136803</v>
      </c>
      <c r="X605" s="19">
        <f t="shared" si="327"/>
        <v>9.1701416392750641</v>
      </c>
      <c r="Y605" s="19">
        <f t="shared" si="328"/>
        <v>10.252530034360198</v>
      </c>
      <c r="Z605" s="19">
        <f t="shared" si="329"/>
        <v>11.231083942636593</v>
      </c>
      <c r="AA605" s="19">
        <f t="shared" si="330"/>
        <v>12.130957132379999</v>
      </c>
      <c r="AB605" s="19">
        <f t="shared" si="331"/>
        <v>12.968538675145041</v>
      </c>
      <c r="AC605" s="19">
        <f t="shared" si="332"/>
        <v>13.755212458912595</v>
      </c>
      <c r="AD605" s="19">
        <f t="shared" si="333"/>
        <v>14.499267023229688</v>
      </c>
      <c r="AE605" s="19">
        <f t="shared" si="343"/>
        <v>2.1008904247321292</v>
      </c>
      <c r="AF605" s="19">
        <f t="shared" si="343"/>
        <v>2.9711077317159496</v>
      </c>
      <c r="AG605" s="19">
        <f t="shared" si="343"/>
        <v>4.2017808494642583</v>
      </c>
      <c r="AH605" s="19">
        <f t="shared" si="343"/>
        <v>5.1461095460927444</v>
      </c>
      <c r="AI605" s="19">
        <f t="shared" si="343"/>
        <v>5.9422154634318991</v>
      </c>
      <c r="AJ605" s="19">
        <f t="shared" si="343"/>
        <v>6.6435988565920701</v>
      </c>
      <c r="AK605" s="19">
        <f t="shared" si="343"/>
        <v>7.2776979135420117</v>
      </c>
      <c r="AL605" s="19">
        <f t="shared" si="343"/>
        <v>7.8608121765016152</v>
      </c>
      <c r="AM605" s="19">
        <f t="shared" si="343"/>
        <v>8.4035616989285167</v>
      </c>
      <c r="AN605" s="19">
        <f t="shared" si="343"/>
        <v>8.9133231951478464</v>
      </c>
      <c r="AO605" s="19">
        <f t="shared" si="343"/>
        <v>9.395467605958892</v>
      </c>
      <c r="AP605" s="43">
        <f t="shared" si="334"/>
        <v>0.58399999999999996</v>
      </c>
    </row>
    <row r="606" spans="1:42" x14ac:dyDescent="0.25">
      <c r="A606" s="15">
        <v>0.58499999999999996</v>
      </c>
      <c r="B606" s="6">
        <f t="shared" si="341"/>
        <v>3.483251991848002</v>
      </c>
      <c r="C606" s="6">
        <f t="shared" si="315"/>
        <v>0.47728787163042519</v>
      </c>
      <c r="D606" s="6">
        <f t="shared" si="335"/>
        <v>1.741625995924001</v>
      </c>
      <c r="E606" s="6">
        <f t="shared" si="316"/>
        <v>0.98544406233941051</v>
      </c>
      <c r="F606" s="6">
        <f t="shared" si="317"/>
        <v>0.48433786337639512</v>
      </c>
      <c r="G606" s="6">
        <f t="shared" si="318"/>
        <v>0.8271689316881975</v>
      </c>
      <c r="H606" s="6">
        <f t="shared" si="319"/>
        <v>0.60770179238233735</v>
      </c>
      <c r="I606" s="6">
        <f t="shared" si="320"/>
        <v>0.84070490453469693</v>
      </c>
      <c r="J606" s="6">
        <f t="shared" si="336"/>
        <v>1.3243740804806932</v>
      </c>
      <c r="K606" s="9"/>
      <c r="L606" s="15">
        <f t="shared" si="337"/>
        <v>0.58499999999999996</v>
      </c>
      <c r="M606" s="6">
        <f t="shared" si="342"/>
        <v>0.42190726147540775</v>
      </c>
      <c r="N606" s="15">
        <f t="shared" si="321"/>
        <v>2.1021532697596252</v>
      </c>
      <c r="O606" s="15">
        <f t="shared" si="322"/>
        <v>3.2507965222850141</v>
      </c>
      <c r="P606" s="15">
        <f t="shared" si="338"/>
        <v>2.1021532697596252</v>
      </c>
      <c r="Q606" s="15">
        <f t="shared" si="339"/>
        <v>0.58499999999999996</v>
      </c>
      <c r="S606" s="28">
        <f t="shared" si="340"/>
        <v>0.58499999999999996</v>
      </c>
      <c r="T606" s="19">
        <f t="shared" si="323"/>
        <v>3.2507965222850141</v>
      </c>
      <c r="U606" s="19">
        <f t="shared" si="324"/>
        <v>4.5973205303307596</v>
      </c>
      <c r="V606" s="19">
        <f t="shared" si="325"/>
        <v>6.5015930445700283</v>
      </c>
      <c r="W606" s="19">
        <f t="shared" si="326"/>
        <v>7.9627927372123697</v>
      </c>
      <c r="X606" s="19">
        <f t="shared" si="327"/>
        <v>9.1946410606615192</v>
      </c>
      <c r="Y606" s="19">
        <f t="shared" si="328"/>
        <v>10.279921220174963</v>
      </c>
      <c r="Z606" s="19">
        <f t="shared" si="329"/>
        <v>11.261089483331714</v>
      </c>
      <c r="AA606" s="19">
        <f t="shared" si="330"/>
        <v>12.163366820506765</v>
      </c>
      <c r="AB606" s="19">
        <f t="shared" si="331"/>
        <v>13.003186089140057</v>
      </c>
      <c r="AC606" s="19">
        <f t="shared" si="332"/>
        <v>13.791961590992276</v>
      </c>
      <c r="AD606" s="19">
        <f t="shared" si="333"/>
        <v>14.538004009698408</v>
      </c>
      <c r="AE606" s="19">
        <f t="shared" si="343"/>
        <v>2.1021532697596252</v>
      </c>
      <c r="AF606" s="19">
        <f t="shared" si="343"/>
        <v>2.9728936642810098</v>
      </c>
      <c r="AG606" s="19">
        <f t="shared" si="343"/>
        <v>4.2043065395192505</v>
      </c>
      <c r="AH606" s="19">
        <f t="shared" si="343"/>
        <v>5.149202872034321</v>
      </c>
      <c r="AI606" s="19">
        <f t="shared" si="343"/>
        <v>5.9457873285620195</v>
      </c>
      <c r="AJ606" s="19">
        <f t="shared" si="343"/>
        <v>6.6475923232107768</v>
      </c>
      <c r="AK606" s="19">
        <f t="shared" si="343"/>
        <v>7.2820725370414294</v>
      </c>
      <c r="AL606" s="19">
        <f t="shared" si="343"/>
        <v>7.8655373099270962</v>
      </c>
      <c r="AM606" s="19">
        <f t="shared" si="343"/>
        <v>8.408613079038501</v>
      </c>
      <c r="AN606" s="19">
        <f t="shared" si="343"/>
        <v>8.9186809928430275</v>
      </c>
      <c r="AO606" s="19">
        <f t="shared" si="343"/>
        <v>9.4011152206119526</v>
      </c>
      <c r="AP606" s="43">
        <f t="shared" si="334"/>
        <v>0.58499999999999996</v>
      </c>
    </row>
    <row r="607" spans="1:42" x14ac:dyDescent="0.25">
      <c r="A607" s="15">
        <v>0.58599999999999997</v>
      </c>
      <c r="B607" s="6">
        <f t="shared" si="341"/>
        <v>3.4873117892360113</v>
      </c>
      <c r="C607" s="6">
        <f t="shared" si="315"/>
        <v>0.47827314248487385</v>
      </c>
      <c r="D607" s="6">
        <f t="shared" si="335"/>
        <v>1.7436558946180056</v>
      </c>
      <c r="E607" s="6">
        <f t="shared" si="316"/>
        <v>0.98509694954354621</v>
      </c>
      <c r="F607" s="6">
        <f t="shared" si="317"/>
        <v>0.48550870318549472</v>
      </c>
      <c r="G607" s="6">
        <f t="shared" si="318"/>
        <v>0.82875435159274735</v>
      </c>
      <c r="H607" s="6">
        <f t="shared" si="319"/>
        <v>0.60895627819649645</v>
      </c>
      <c r="I607" s="6">
        <f t="shared" si="320"/>
        <v>0.84242193265360577</v>
      </c>
      <c r="J607" s="6">
        <f t="shared" si="336"/>
        <v>1.3287111103425748</v>
      </c>
      <c r="K607" s="9"/>
      <c r="L607" s="15">
        <f t="shared" si="337"/>
        <v>0.58599999999999997</v>
      </c>
      <c r="M607" s="6">
        <f t="shared" si="342"/>
        <v>0.4221597340503267</v>
      </c>
      <c r="N607" s="15">
        <f t="shared" si="321"/>
        <v>2.1034112145672932</v>
      </c>
      <c r="O607" s="15">
        <f t="shared" si="322"/>
        <v>3.2594564965540398</v>
      </c>
      <c r="P607" s="15">
        <f t="shared" si="338"/>
        <v>2.1034112145672932</v>
      </c>
      <c r="Q607" s="15">
        <f t="shared" si="339"/>
        <v>0.58599999999999997</v>
      </c>
      <c r="S607" s="28">
        <f t="shared" si="340"/>
        <v>0.58599999999999997</v>
      </c>
      <c r="T607" s="19">
        <f t="shared" si="323"/>
        <v>3.2594564965540398</v>
      </c>
      <c r="U607" s="19">
        <f t="shared" si="324"/>
        <v>4.6095675833918177</v>
      </c>
      <c r="V607" s="19">
        <f t="shared" si="325"/>
        <v>6.5189129931080796</v>
      </c>
      <c r="W607" s="19">
        <f t="shared" si="326"/>
        <v>7.9840052553571157</v>
      </c>
      <c r="X607" s="19">
        <f t="shared" si="327"/>
        <v>9.2191351667836354</v>
      </c>
      <c r="Y607" s="19">
        <f t="shared" si="328"/>
        <v>10.307306463343533</v>
      </c>
      <c r="Z607" s="19">
        <f t="shared" si="329"/>
        <v>11.291088514184098</v>
      </c>
      <c r="AA607" s="19">
        <f t="shared" si="330"/>
        <v>12.19576947719974</v>
      </c>
      <c r="AB607" s="19">
        <f t="shared" si="331"/>
        <v>13.037825986216159</v>
      </c>
      <c r="AC607" s="19">
        <f t="shared" si="332"/>
        <v>13.82870275017545</v>
      </c>
      <c r="AD607" s="19">
        <f t="shared" si="333"/>
        <v>14.576732591996285</v>
      </c>
      <c r="AE607" s="19">
        <f t="shared" si="343"/>
        <v>2.1034112145672932</v>
      </c>
      <c r="AF607" s="19">
        <f t="shared" si="343"/>
        <v>2.9746726668887309</v>
      </c>
      <c r="AG607" s="19">
        <f t="shared" si="343"/>
        <v>4.2068224291345864</v>
      </c>
      <c r="AH607" s="19">
        <f t="shared" si="343"/>
        <v>5.1522841949376925</v>
      </c>
      <c r="AI607" s="19">
        <f t="shared" si="343"/>
        <v>5.9493453337774618</v>
      </c>
      <c r="AJ607" s="19">
        <f t="shared" si="343"/>
        <v>6.6515702939737888</v>
      </c>
      <c r="AK607" s="19">
        <f t="shared" si="343"/>
        <v>7.2864301856814278</v>
      </c>
      <c r="AL607" s="19">
        <f t="shared" si="343"/>
        <v>7.8702441084088628</v>
      </c>
      <c r="AM607" s="19">
        <f t="shared" si="343"/>
        <v>8.4136448582691727</v>
      </c>
      <c r="AN607" s="19">
        <f t="shared" si="343"/>
        <v>8.9240180006661909</v>
      </c>
      <c r="AO607" s="19">
        <f t="shared" si="343"/>
        <v>9.4067409208157269</v>
      </c>
      <c r="AP607" s="43">
        <f t="shared" si="334"/>
        <v>0.58599999999999997</v>
      </c>
    </row>
    <row r="608" spans="1:42" x14ac:dyDescent="0.25">
      <c r="A608" s="15">
        <v>0.58699999999999997</v>
      </c>
      <c r="B608" s="6">
        <f t="shared" si="341"/>
        <v>3.491373026028739</v>
      </c>
      <c r="C608" s="6">
        <f t="shared" si="315"/>
        <v>0.47925806413474381</v>
      </c>
      <c r="D608" s="6">
        <f t="shared" si="335"/>
        <v>1.7456865130143695</v>
      </c>
      <c r="E608" s="6">
        <f t="shared" si="316"/>
        <v>0.98474565244026335</v>
      </c>
      <c r="F608" s="6">
        <f t="shared" si="317"/>
        <v>0.48668208176102262</v>
      </c>
      <c r="G608" s="6">
        <f t="shared" si="318"/>
        <v>0.83034104088051131</v>
      </c>
      <c r="H608" s="6">
        <f t="shared" si="319"/>
        <v>0.61021031938957659</v>
      </c>
      <c r="I608" s="6">
        <f t="shared" si="320"/>
        <v>0.84414109543251736</v>
      </c>
      <c r="J608" s="6">
        <f t="shared" si="336"/>
        <v>1.3330553150006514</v>
      </c>
      <c r="K608" s="9"/>
      <c r="L608" s="15">
        <f t="shared" si="337"/>
        <v>0.58699999999999997</v>
      </c>
      <c r="M608" s="6">
        <f t="shared" si="342"/>
        <v>0.42241122297158795</v>
      </c>
      <c r="N608" s="15">
        <f t="shared" si="321"/>
        <v>2.1046642583198207</v>
      </c>
      <c r="O608" s="15">
        <f t="shared" si="322"/>
        <v>3.2681145106308578</v>
      </c>
      <c r="P608" s="15">
        <f t="shared" si="338"/>
        <v>2.1046642583198207</v>
      </c>
      <c r="Q608" s="15">
        <f t="shared" si="339"/>
        <v>0.58699999999999997</v>
      </c>
      <c r="S608" s="28">
        <f t="shared" si="340"/>
        <v>0.58699999999999997</v>
      </c>
      <c r="T608" s="19">
        <f t="shared" si="323"/>
        <v>3.2681145106308578</v>
      </c>
      <c r="U608" s="19">
        <f t="shared" si="324"/>
        <v>4.6218118643224688</v>
      </c>
      <c r="V608" s="19">
        <f t="shared" si="325"/>
        <v>6.5362290212617156</v>
      </c>
      <c r="W608" s="19">
        <f t="shared" si="326"/>
        <v>8.0052129720311509</v>
      </c>
      <c r="X608" s="19">
        <f t="shared" si="327"/>
        <v>9.2436237286449376</v>
      </c>
      <c r="Y608" s="19">
        <f t="shared" si="328"/>
        <v>10.334685507840078</v>
      </c>
      <c r="Z608" s="19">
        <f t="shared" si="329"/>
        <v>11.321080754731488</v>
      </c>
      <c r="AA608" s="19">
        <f t="shared" si="330"/>
        <v>12.228164799525056</v>
      </c>
      <c r="AB608" s="19">
        <f t="shared" si="331"/>
        <v>13.072458042523431</v>
      </c>
      <c r="AC608" s="19">
        <f t="shared" si="332"/>
        <v>13.865435592967406</v>
      </c>
      <c r="AD608" s="19">
        <f t="shared" si="333"/>
        <v>14.615452408048114</v>
      </c>
      <c r="AE608" s="19">
        <f t="shared" si="343"/>
        <v>2.1046642583198207</v>
      </c>
      <c r="AF608" s="19">
        <f t="shared" si="343"/>
        <v>2.9764447383578014</v>
      </c>
      <c r="AG608" s="19">
        <f t="shared" si="343"/>
        <v>4.2093285166396415</v>
      </c>
      <c r="AH608" s="19">
        <f t="shared" si="343"/>
        <v>5.1553535127567658</v>
      </c>
      <c r="AI608" s="19">
        <f t="shared" si="343"/>
        <v>5.9528894767156029</v>
      </c>
      <c r="AJ608" s="19">
        <f t="shared" si="343"/>
        <v>6.6555327662396211</v>
      </c>
      <c r="AK608" s="19">
        <f t="shared" si="343"/>
        <v>7.290770856568396</v>
      </c>
      <c r="AL608" s="19">
        <f t="shared" si="343"/>
        <v>7.8749325688214569</v>
      </c>
      <c r="AM608" s="19">
        <f t="shared" si="343"/>
        <v>8.4186570332792829</v>
      </c>
      <c r="AN608" s="19">
        <f t="shared" si="343"/>
        <v>8.9293342150734034</v>
      </c>
      <c r="AO608" s="19">
        <f t="shared" si="343"/>
        <v>9.4123447028345932</v>
      </c>
      <c r="AP608" s="43">
        <f t="shared" si="334"/>
        <v>0.58699999999999997</v>
      </c>
    </row>
    <row r="609" spans="1:42" x14ac:dyDescent="0.25">
      <c r="A609" s="15">
        <v>0.58799999999999997</v>
      </c>
      <c r="B609" s="6">
        <f t="shared" si="341"/>
        <v>3.4954357205224018</v>
      </c>
      <c r="C609" s="6">
        <f t="shared" si="315"/>
        <v>0.48024263239349269</v>
      </c>
      <c r="D609" s="6">
        <f t="shared" si="335"/>
        <v>1.7477178602612009</v>
      </c>
      <c r="E609" s="6">
        <f t="shared" si="316"/>
        <v>0.98439016654982903</v>
      </c>
      <c r="F609" s="6">
        <f t="shared" si="317"/>
        <v>0.48785801475108825</v>
      </c>
      <c r="G609" s="6">
        <f t="shared" si="318"/>
        <v>0.83192900737554409</v>
      </c>
      <c r="H609" s="6">
        <f t="shared" si="319"/>
        <v>0.61146391063110672</v>
      </c>
      <c r="I609" s="6">
        <f t="shared" si="320"/>
        <v>0.84586240528100332</v>
      </c>
      <c r="J609" s="6">
        <f t="shared" si="336"/>
        <v>1.3374067046498559</v>
      </c>
      <c r="K609" s="9"/>
      <c r="L609" s="15">
        <f t="shared" si="337"/>
        <v>0.58799999999999997</v>
      </c>
      <c r="M609" s="6">
        <f t="shared" si="342"/>
        <v>0.4226617280625945</v>
      </c>
      <c r="N609" s="15">
        <f t="shared" si="321"/>
        <v>2.1059124001373122</v>
      </c>
      <c r="O609" s="15">
        <f t="shared" si="322"/>
        <v>3.2767704834078133</v>
      </c>
      <c r="P609" s="15">
        <f t="shared" si="338"/>
        <v>2.1059124001373122</v>
      </c>
      <c r="Q609" s="15">
        <f t="shared" si="339"/>
        <v>0.58799999999999997</v>
      </c>
      <c r="S609" s="28">
        <f t="shared" si="340"/>
        <v>0.58799999999999997</v>
      </c>
      <c r="T609" s="19">
        <f t="shared" si="323"/>
        <v>3.2767704834078133</v>
      </c>
      <c r="U609" s="19">
        <f t="shared" si="324"/>
        <v>4.6340532584191738</v>
      </c>
      <c r="V609" s="19">
        <f t="shared" si="325"/>
        <v>6.5535409668156266</v>
      </c>
      <c r="W609" s="19">
        <f t="shared" si="326"/>
        <v>8.0264156885621158</v>
      </c>
      <c r="X609" s="19">
        <f t="shared" si="327"/>
        <v>9.2681065168383476</v>
      </c>
      <c r="Y609" s="19">
        <f t="shared" si="328"/>
        <v>10.362058097179672</v>
      </c>
      <c r="Z609" s="19">
        <f t="shared" si="329"/>
        <v>11.351065924008729</v>
      </c>
      <c r="AA609" s="19">
        <f t="shared" si="330"/>
        <v>12.260552484005666</v>
      </c>
      <c r="AB609" s="19">
        <f t="shared" si="331"/>
        <v>13.107081933631253</v>
      </c>
      <c r="AC609" s="19">
        <f t="shared" si="332"/>
        <v>13.902159775257518</v>
      </c>
      <c r="AD609" s="19">
        <f t="shared" si="333"/>
        <v>14.654163095129437</v>
      </c>
      <c r="AE609" s="19">
        <f t="shared" si="343"/>
        <v>2.1059124001373122</v>
      </c>
      <c r="AF609" s="19">
        <f t="shared" si="343"/>
        <v>2.9782098774438639</v>
      </c>
      <c r="AG609" s="19">
        <f t="shared" si="343"/>
        <v>4.2118248002746244</v>
      </c>
      <c r="AH609" s="19">
        <f t="shared" si="343"/>
        <v>5.1584108233362507</v>
      </c>
      <c r="AI609" s="19">
        <f t="shared" si="343"/>
        <v>5.9564197548877278</v>
      </c>
      <c r="AJ609" s="19">
        <f t="shared" si="343"/>
        <v>6.6594797372257961</v>
      </c>
      <c r="AK609" s="19">
        <f t="shared" si="343"/>
        <v>7.2950945466542896</v>
      </c>
      <c r="AL609" s="19">
        <f t="shared" si="343"/>
        <v>7.879602687872616</v>
      </c>
      <c r="AM609" s="19">
        <f t="shared" si="343"/>
        <v>8.4236496005492487</v>
      </c>
      <c r="AN609" s="19">
        <f t="shared" si="343"/>
        <v>8.934629632331589</v>
      </c>
      <c r="AO609" s="19">
        <f t="shared" si="343"/>
        <v>9.4179265627335358</v>
      </c>
      <c r="AP609" s="43">
        <f t="shared" si="334"/>
        <v>0.58799999999999997</v>
      </c>
    </row>
    <row r="610" spans="1:42" x14ac:dyDescent="0.25">
      <c r="A610" s="15">
        <v>0.58899999999999997</v>
      </c>
      <c r="B610" s="6">
        <f t="shared" si="341"/>
        <v>3.4994998910701489</v>
      </c>
      <c r="C610" s="6">
        <f t="shared" si="315"/>
        <v>0.48122684307006852</v>
      </c>
      <c r="D610" s="6">
        <f t="shared" si="335"/>
        <v>1.7497499455350745</v>
      </c>
      <c r="E610" s="6">
        <f t="shared" si="316"/>
        <v>0.98403048733258258</v>
      </c>
      <c r="F610" s="6">
        <f t="shared" si="317"/>
        <v>0.48903651793811087</v>
      </c>
      <c r="G610" s="6">
        <f t="shared" si="318"/>
        <v>0.8335182589690554</v>
      </c>
      <c r="H610" s="6">
        <f t="shared" si="319"/>
        <v>0.61271704658487369</v>
      </c>
      <c r="I610" s="6">
        <f t="shared" si="320"/>
        <v>0.84758587470083779</v>
      </c>
      <c r="J610" s="6">
        <f t="shared" si="336"/>
        <v>1.3417652896418109</v>
      </c>
      <c r="K610" s="9"/>
      <c r="L610" s="15">
        <f t="shared" si="337"/>
        <v>0.58899999999999997</v>
      </c>
      <c r="M610" s="6">
        <f t="shared" si="342"/>
        <v>0.42291124913777967</v>
      </c>
      <c r="N610" s="15">
        <f t="shared" si="321"/>
        <v>2.1071556390951822</v>
      </c>
      <c r="O610" s="15">
        <f t="shared" si="322"/>
        <v>3.285424333631378</v>
      </c>
      <c r="P610" s="15">
        <f t="shared" si="338"/>
        <v>2.1071556390951822</v>
      </c>
      <c r="Q610" s="15">
        <f t="shared" si="339"/>
        <v>0.58899999999999997</v>
      </c>
      <c r="S610" s="28">
        <f t="shared" si="340"/>
        <v>0.58899999999999997</v>
      </c>
      <c r="T610" s="19">
        <f t="shared" si="323"/>
        <v>3.285424333631378</v>
      </c>
      <c r="U610" s="19">
        <f t="shared" si="324"/>
        <v>4.6462916507720839</v>
      </c>
      <c r="V610" s="19">
        <f t="shared" si="325"/>
        <v>6.570848667262756</v>
      </c>
      <c r="W610" s="19">
        <f t="shared" si="326"/>
        <v>8.0476132059203174</v>
      </c>
      <c r="X610" s="19">
        <f t="shared" si="327"/>
        <v>9.2925833015441679</v>
      </c>
      <c r="Y610" s="19">
        <f t="shared" si="328"/>
        <v>10.389423974416092</v>
      </c>
      <c r="Z610" s="19">
        <f t="shared" si="329"/>
        <v>11.381043740545339</v>
      </c>
      <c r="AA610" s="19">
        <f t="shared" si="330"/>
        <v>12.292932226618701</v>
      </c>
      <c r="AB610" s="19">
        <f t="shared" si="331"/>
        <v>13.141697334525512</v>
      </c>
      <c r="AC610" s="19">
        <f t="shared" si="332"/>
        <v>13.938874952316249</v>
      </c>
      <c r="AD610" s="19">
        <f t="shared" si="333"/>
        <v>14.692864289863421</v>
      </c>
      <c r="AE610" s="19">
        <f t="shared" si="343"/>
        <v>2.1071556390951822</v>
      </c>
      <c r="AF610" s="19">
        <f t="shared" si="343"/>
        <v>2.979968082839354</v>
      </c>
      <c r="AG610" s="19">
        <f t="shared" si="343"/>
        <v>4.2143112781903644</v>
      </c>
      <c r="AH610" s="19">
        <f t="shared" si="343"/>
        <v>5.161456124411381</v>
      </c>
      <c r="AI610" s="19">
        <f t="shared" si="343"/>
        <v>5.959936165678708</v>
      </c>
      <c r="AJ610" s="19">
        <f t="shared" si="343"/>
        <v>6.6634112040085194</v>
      </c>
      <c r="AK610" s="19">
        <f t="shared" si="343"/>
        <v>7.2994012527362493</v>
      </c>
      <c r="AL610" s="19">
        <f t="shared" si="343"/>
        <v>7.884254462102855</v>
      </c>
      <c r="AM610" s="19">
        <f t="shared" si="343"/>
        <v>8.4286225563807289</v>
      </c>
      <c r="AN610" s="19">
        <f t="shared" si="343"/>
        <v>8.9399042485180615</v>
      </c>
      <c r="AO610" s="19">
        <f t="shared" si="343"/>
        <v>9.4234864963776825</v>
      </c>
      <c r="AP610" s="43">
        <f t="shared" si="334"/>
        <v>0.58899999999999997</v>
      </c>
    </row>
    <row r="611" spans="1:42" x14ac:dyDescent="0.25">
      <c r="A611" s="15">
        <v>0.59</v>
      </c>
      <c r="B611" s="6">
        <f t="shared" si="341"/>
        <v>3.5035655560828882</v>
      </c>
      <c r="C611" s="6">
        <f t="shared" si="315"/>
        <v>0.48221069196884958</v>
      </c>
      <c r="D611" s="6">
        <f t="shared" si="335"/>
        <v>1.7517827780414441</v>
      </c>
      <c r="E611" s="6">
        <f t="shared" si="316"/>
        <v>0.98366661018863499</v>
      </c>
      <c r="F611" s="6">
        <f t="shared" si="317"/>
        <v>0.49021760724030006</v>
      </c>
      <c r="G611" s="6">
        <f t="shared" si="318"/>
        <v>0.83510880362014994</v>
      </c>
      <c r="H611" s="6">
        <f t="shared" si="319"/>
        <v>0.6139697219088458</v>
      </c>
      <c r="I611" s="6">
        <f t="shared" si="320"/>
        <v>0.84931151628698431</v>
      </c>
      <c r="J611" s="6">
        <f t="shared" si="336"/>
        <v>1.3461310804866071</v>
      </c>
      <c r="K611" s="9"/>
      <c r="L611" s="15">
        <f t="shared" si="337"/>
        <v>0.59</v>
      </c>
      <c r="M611" s="6">
        <f t="shared" si="342"/>
        <v>0.42315978600258425</v>
      </c>
      <c r="N611" s="15">
        <f t="shared" si="321"/>
        <v>2.1083939742240392</v>
      </c>
      <c r="O611" s="15">
        <f t="shared" si="322"/>
        <v>3.294075979901427</v>
      </c>
      <c r="P611" s="15">
        <f t="shared" si="338"/>
        <v>2.1083939742240392</v>
      </c>
      <c r="Q611" s="15">
        <f t="shared" si="339"/>
        <v>0.59</v>
      </c>
      <c r="S611" s="28">
        <f t="shared" si="340"/>
        <v>0.59</v>
      </c>
      <c r="T611" s="19">
        <f t="shared" si="323"/>
        <v>3.294075979901427</v>
      </c>
      <c r="U611" s="19">
        <f t="shared" si="324"/>
        <v>4.6585269262640416</v>
      </c>
      <c r="V611" s="19">
        <f t="shared" si="325"/>
        <v>6.588151959802854</v>
      </c>
      <c r="W611" s="19">
        <f t="shared" si="326"/>
        <v>8.0688053247169922</v>
      </c>
      <c r="X611" s="19">
        <f t="shared" si="327"/>
        <v>9.3170538525280833</v>
      </c>
      <c r="Y611" s="19">
        <f t="shared" si="328"/>
        <v>10.416782882139547</v>
      </c>
      <c r="Z611" s="19">
        <f t="shared" si="329"/>
        <v>11.411013922363015</v>
      </c>
      <c r="AA611" s="19">
        <f t="shared" si="330"/>
        <v>12.325303722792784</v>
      </c>
      <c r="AB611" s="19">
        <f t="shared" si="331"/>
        <v>13.176303919605708</v>
      </c>
      <c r="AC611" s="19">
        <f t="shared" si="332"/>
        <v>13.97558077879212</v>
      </c>
      <c r="AD611" s="19">
        <f t="shared" si="333"/>
        <v>14.731555628217645</v>
      </c>
      <c r="AE611" s="19">
        <f t="shared" si="343"/>
        <v>2.1083939742240392</v>
      </c>
      <c r="AF611" s="19">
        <f t="shared" si="343"/>
        <v>2.9817193531733461</v>
      </c>
      <c r="AG611" s="19">
        <f t="shared" si="343"/>
        <v>4.2167879484480784</v>
      </c>
      <c r="AH611" s="19">
        <f t="shared" si="343"/>
        <v>5.1644894136076447</v>
      </c>
      <c r="AI611" s="19">
        <f t="shared" si="343"/>
        <v>5.9634387063466923</v>
      </c>
      <c r="AJ611" s="19">
        <f t="shared" si="343"/>
        <v>6.6673271635223053</v>
      </c>
      <c r="AK611" s="19">
        <f t="shared" si="343"/>
        <v>7.3036909714562039</v>
      </c>
      <c r="AL611" s="19">
        <f t="shared" si="343"/>
        <v>7.8888878878850441</v>
      </c>
      <c r="AM611" s="19">
        <f t="shared" si="343"/>
        <v>8.4335758968961567</v>
      </c>
      <c r="AN611" s="19">
        <f t="shared" si="343"/>
        <v>8.9451580595200362</v>
      </c>
      <c r="AO611" s="19">
        <f t="shared" si="343"/>
        <v>9.4290244994317831</v>
      </c>
      <c r="AP611" s="43">
        <f t="shared" si="334"/>
        <v>0.59</v>
      </c>
    </row>
    <row r="612" spans="1:42" x14ac:dyDescent="0.25">
      <c r="A612" s="15">
        <v>0.59099999999999997</v>
      </c>
      <c r="B612" s="6">
        <f t="shared" si="341"/>
        <v>3.5076327340301203</v>
      </c>
      <c r="C612" s="6">
        <f t="shared" si="315"/>
        <v>0.48319417488958405</v>
      </c>
      <c r="D612" s="6">
        <f t="shared" si="335"/>
        <v>1.7538163670150602</v>
      </c>
      <c r="E612" s="6">
        <f t="shared" si="316"/>
        <v>0.98329853045756155</v>
      </c>
      <c r="F612" s="6">
        <f t="shared" si="317"/>
        <v>0.49140129871315652</v>
      </c>
      <c r="G612" s="6">
        <f t="shared" si="318"/>
        <v>0.83670064935657829</v>
      </c>
      <c r="H612" s="6">
        <f t="shared" si="319"/>
        <v>0.61522193125509661</v>
      </c>
      <c r="I612" s="6">
        <f t="shared" si="320"/>
        <v>0.8510393427285966</v>
      </c>
      <c r="J612" s="6">
        <f t="shared" si="336"/>
        <v>1.350504087854604</v>
      </c>
      <c r="K612" s="9"/>
      <c r="L612" s="15">
        <f t="shared" si="337"/>
        <v>0.59099999999999997</v>
      </c>
      <c r="M612" s="6">
        <f t="shared" si="342"/>
        <v>0.42340733845343298</v>
      </c>
      <c r="N612" s="15">
        <f t="shared" si="321"/>
        <v>2.1096274045095686</v>
      </c>
      <c r="O612" s="15">
        <f t="shared" si="322"/>
        <v>3.3027253406705168</v>
      </c>
      <c r="P612" s="15">
        <f t="shared" si="338"/>
        <v>2.1096274045095686</v>
      </c>
      <c r="Q612" s="15">
        <f t="shared" si="339"/>
        <v>0.59099999999999997</v>
      </c>
      <c r="S612" s="28">
        <f t="shared" si="340"/>
        <v>0.59099999999999997</v>
      </c>
      <c r="T612" s="19">
        <f t="shared" si="323"/>
        <v>3.3027253406705168</v>
      </c>
      <c r="U612" s="19">
        <f t="shared" si="324"/>
        <v>4.6707589695695466</v>
      </c>
      <c r="V612" s="19">
        <f t="shared" si="325"/>
        <v>6.6054506813410336</v>
      </c>
      <c r="W612" s="19">
        <f t="shared" si="326"/>
        <v>8.0899918452025101</v>
      </c>
      <c r="X612" s="19">
        <f t="shared" si="327"/>
        <v>9.3415179391390932</v>
      </c>
      <c r="Y612" s="19">
        <f t="shared" si="328"/>
        <v>10.444134562474376</v>
      </c>
      <c r="Z612" s="19">
        <f t="shared" si="329"/>
        <v>11.440976186973131</v>
      </c>
      <c r="AA612" s="19">
        <f t="shared" si="330"/>
        <v>12.357666667405324</v>
      </c>
      <c r="AB612" s="19">
        <f t="shared" si="331"/>
        <v>13.210901362682067</v>
      </c>
      <c r="AC612" s="19">
        <f t="shared" si="332"/>
        <v>14.012276908708639</v>
      </c>
      <c r="AD612" s="19">
        <f t="shared" si="333"/>
        <v>14.770236745500851</v>
      </c>
      <c r="AE612" s="19">
        <f t="shared" ref="AE612:AO621" si="344">$M612*AE$21^0.5/RMannings_n*(Diameter/1000)^(2/3)</f>
        <v>2.1096274045095686</v>
      </c>
      <c r="AF612" s="19">
        <f t="shared" si="344"/>
        <v>2.9834636870113838</v>
      </c>
      <c r="AG612" s="19">
        <f t="shared" si="344"/>
        <v>4.2192548090191373</v>
      </c>
      <c r="AH612" s="19">
        <f t="shared" si="344"/>
        <v>5.1675106884404878</v>
      </c>
      <c r="AI612" s="19">
        <f t="shared" si="344"/>
        <v>5.9669273740227675</v>
      </c>
      <c r="AJ612" s="19">
        <f t="shared" si="344"/>
        <v>6.6712276125596102</v>
      </c>
      <c r="AK612" s="19">
        <f t="shared" si="344"/>
        <v>7.3079636993004673</v>
      </c>
      <c r="AL612" s="19">
        <f t="shared" si="344"/>
        <v>7.8935029614239669</v>
      </c>
      <c r="AM612" s="19">
        <f t="shared" si="344"/>
        <v>8.4385096180382746</v>
      </c>
      <c r="AN612" s="19">
        <f t="shared" si="344"/>
        <v>8.9503910610341517</v>
      </c>
      <c r="AO612" s="19">
        <f t="shared" si="344"/>
        <v>9.4345405673596829</v>
      </c>
      <c r="AP612" s="43">
        <f t="shared" si="334"/>
        <v>0.59099999999999997</v>
      </c>
    </row>
    <row r="613" spans="1:42" x14ac:dyDescent="0.25">
      <c r="A613" s="15">
        <v>0.59199999999999997</v>
      </c>
      <c r="B613" s="6">
        <f t="shared" si="341"/>
        <v>3.5117014434407769</v>
      </c>
      <c r="C613" s="6">
        <f t="shared" si="315"/>
        <v>0.48417728762732926</v>
      </c>
      <c r="D613" s="6">
        <f t="shared" si="335"/>
        <v>1.7558507217203885</v>
      </c>
      <c r="E613" s="6">
        <f t="shared" si="316"/>
        <v>0.98292624341809087</v>
      </c>
      <c r="F613" s="6">
        <f t="shared" si="317"/>
        <v>0.49258760855099365</v>
      </c>
      <c r="G613" s="6">
        <f t="shared" si="318"/>
        <v>0.83829380427549682</v>
      </c>
      <c r="H613" s="6">
        <f t="shared" si="319"/>
        <v>0.61647366926972669</v>
      </c>
      <c r="I613" s="6">
        <f t="shared" si="320"/>
        <v>0.85276936681003312</v>
      </c>
      <c r="J613" s="6">
        <f t="shared" si="336"/>
        <v>1.3548843225782512</v>
      </c>
      <c r="K613" s="9"/>
      <c r="L613" s="15">
        <f t="shared" si="337"/>
        <v>0.59199999999999997</v>
      </c>
      <c r="M613" s="6">
        <f t="shared" si="342"/>
        <v>0.4236539062777106</v>
      </c>
      <c r="N613" s="15">
        <f t="shared" si="321"/>
        <v>2.1108559288924158</v>
      </c>
      <c r="O613" s="15">
        <f t="shared" si="322"/>
        <v>3.3113723342431567</v>
      </c>
      <c r="P613" s="15">
        <f t="shared" si="338"/>
        <v>2.1108559288924158</v>
      </c>
      <c r="Q613" s="15">
        <f t="shared" si="339"/>
        <v>0.59199999999999997</v>
      </c>
      <c r="S613" s="28">
        <f t="shared" si="340"/>
        <v>0.59199999999999997</v>
      </c>
      <c r="T613" s="19">
        <f t="shared" si="323"/>
        <v>3.3113723342431567</v>
      </c>
      <c r="U613" s="19">
        <f t="shared" si="324"/>
        <v>4.6829876651537257</v>
      </c>
      <c r="V613" s="19">
        <f t="shared" si="325"/>
        <v>6.6227446684863134</v>
      </c>
      <c r="W613" s="19">
        <f t="shared" si="326"/>
        <v>8.1111725672646031</v>
      </c>
      <c r="X613" s="19">
        <f t="shared" si="327"/>
        <v>9.3659753303074513</v>
      </c>
      <c r="Y613" s="19">
        <f t="shared" si="328"/>
        <v>10.471478757076754</v>
      </c>
      <c r="Z613" s="19">
        <f t="shared" si="329"/>
        <v>11.470930251374199</v>
      </c>
      <c r="AA613" s="19">
        <f t="shared" si="330"/>
        <v>12.390020754779776</v>
      </c>
      <c r="AB613" s="19">
        <f t="shared" si="331"/>
        <v>13.245489336972627</v>
      </c>
      <c r="AC613" s="19">
        <f t="shared" si="332"/>
        <v>14.048962995461178</v>
      </c>
      <c r="AD613" s="19">
        <f t="shared" si="333"/>
        <v>14.808907276359706</v>
      </c>
      <c r="AE613" s="19">
        <f t="shared" si="344"/>
        <v>2.1108559288924158</v>
      </c>
      <c r="AF613" s="19">
        <f t="shared" si="344"/>
        <v>2.9852010828553119</v>
      </c>
      <c r="AG613" s="19">
        <f t="shared" si="344"/>
        <v>4.2217118577848316</v>
      </c>
      <c r="AH613" s="19">
        <f t="shared" si="344"/>
        <v>5.1705199463150304</v>
      </c>
      <c r="AI613" s="19">
        <f t="shared" si="344"/>
        <v>5.9704021657106239</v>
      </c>
      <c r="AJ613" s="19">
        <f t="shared" si="344"/>
        <v>6.6751125477704596</v>
      </c>
      <c r="AK613" s="19">
        <f t="shared" si="344"/>
        <v>7.3122194325993242</v>
      </c>
      <c r="AL613" s="19">
        <f t="shared" si="344"/>
        <v>7.8980996787558775</v>
      </c>
      <c r="AM613" s="19">
        <f t="shared" si="344"/>
        <v>8.4434237155696632</v>
      </c>
      <c r="AN613" s="19">
        <f t="shared" si="344"/>
        <v>8.9556032485659358</v>
      </c>
      <c r="AO613" s="19">
        <f t="shared" si="344"/>
        <v>9.4400346954238081</v>
      </c>
      <c r="AP613" s="43">
        <f t="shared" si="334"/>
        <v>0.59199999999999997</v>
      </c>
    </row>
    <row r="614" spans="1:42" x14ac:dyDescent="0.25">
      <c r="A614" s="15">
        <v>0.59299999999999997</v>
      </c>
      <c r="B614" s="6">
        <f t="shared" si="341"/>
        <v>3.5157717029040678</v>
      </c>
      <c r="C614" s="6">
        <f t="shared" si="315"/>
        <v>0.48516002597239066</v>
      </c>
      <c r="D614" s="6">
        <f t="shared" si="335"/>
        <v>1.7578858514520339</v>
      </c>
      <c r="E614" s="6">
        <f t="shared" si="316"/>
        <v>0.9825497442877893</v>
      </c>
      <c r="F614" s="6">
        <f t="shared" si="317"/>
        <v>0.49377655308847862</v>
      </c>
      <c r="G614" s="6">
        <f t="shared" si="318"/>
        <v>0.83988827654423925</v>
      </c>
      <c r="H614" s="6">
        <f t="shared" si="319"/>
        <v>0.61772493059278644</v>
      </c>
      <c r="I614" s="6">
        <f t="shared" si="320"/>
        <v>0.8545016014118868</v>
      </c>
      <c r="J614" s="6">
        <f t="shared" si="336"/>
        <v>1.3592717956539411</v>
      </c>
      <c r="K614" s="9"/>
      <c r="L614" s="15">
        <f t="shared" si="337"/>
        <v>0.59299999999999997</v>
      </c>
      <c r="M614" s="6">
        <f t="shared" si="342"/>
        <v>0.42389948925373716</v>
      </c>
      <c r="N614" s="15">
        <f t="shared" si="321"/>
        <v>2.1120795462680593</v>
      </c>
      <c r="O614" s="15">
        <f t="shared" si="322"/>
        <v>3.3200168787750606</v>
      </c>
      <c r="P614" s="15">
        <f t="shared" si="338"/>
        <v>2.1120795462680593</v>
      </c>
      <c r="Q614" s="15">
        <f t="shared" si="339"/>
        <v>0.59299999999999997</v>
      </c>
      <c r="S614" s="28">
        <f t="shared" si="340"/>
        <v>0.59299999999999997</v>
      </c>
      <c r="T614" s="19">
        <f t="shared" si="323"/>
        <v>3.3200168787750606</v>
      </c>
      <c r="U614" s="19">
        <f t="shared" si="324"/>
        <v>4.6952128972712819</v>
      </c>
      <c r="V614" s="19">
        <f t="shared" si="325"/>
        <v>6.6400337575501212</v>
      </c>
      <c r="W614" s="19">
        <f t="shared" si="326"/>
        <v>8.1323472904265337</v>
      </c>
      <c r="X614" s="19">
        <f t="shared" si="327"/>
        <v>9.3904257945425638</v>
      </c>
      <c r="Y614" s="19">
        <f t="shared" si="328"/>
        <v>10.498815207132324</v>
      </c>
      <c r="Z614" s="19">
        <f t="shared" si="329"/>
        <v>11.500875832049294</v>
      </c>
      <c r="AA614" s="19">
        <f t="shared" si="330"/>
        <v>12.422365678682871</v>
      </c>
      <c r="AB614" s="19">
        <f t="shared" si="331"/>
        <v>13.280067515100242</v>
      </c>
      <c r="AC614" s="19">
        <f t="shared" si="332"/>
        <v>14.085638691813848</v>
      </c>
      <c r="AD614" s="19">
        <f t="shared" si="333"/>
        <v>14.847566854775431</v>
      </c>
      <c r="AE614" s="19">
        <f t="shared" si="344"/>
        <v>2.1120795462680593</v>
      </c>
      <c r="AF614" s="19">
        <f t="shared" si="344"/>
        <v>2.9869315391431024</v>
      </c>
      <c r="AG614" s="19">
        <f t="shared" si="344"/>
        <v>4.2241590925361185</v>
      </c>
      <c r="AH614" s="19">
        <f t="shared" si="344"/>
        <v>5.1735171845257604</v>
      </c>
      <c r="AI614" s="19">
        <f t="shared" si="344"/>
        <v>5.9738630782862048</v>
      </c>
      <c r="AJ614" s="19">
        <f t="shared" si="344"/>
        <v>6.6789819656620519</v>
      </c>
      <c r="AK614" s="19">
        <f t="shared" si="344"/>
        <v>7.3164581675266005</v>
      </c>
      <c r="AL614" s="19">
        <f t="shared" si="344"/>
        <v>7.9026780357480391</v>
      </c>
      <c r="AM614" s="19">
        <f t="shared" si="344"/>
        <v>8.4483181850722371</v>
      </c>
      <c r="AN614" s="19">
        <f t="shared" si="344"/>
        <v>8.9607946174293076</v>
      </c>
      <c r="AO614" s="19">
        <f t="shared" si="344"/>
        <v>9.4455068786845882</v>
      </c>
      <c r="AP614" s="43">
        <f t="shared" si="334"/>
        <v>0.59299999999999997</v>
      </c>
    </row>
    <row r="615" spans="1:42" x14ac:dyDescent="0.25">
      <c r="A615" s="15">
        <v>0.59399999999999997</v>
      </c>
      <c r="B615" s="6">
        <f t="shared" si="341"/>
        <v>3.5198435310703351</v>
      </c>
      <c r="C615" s="6">
        <f t="shared" si="315"/>
        <v>0.48614238571026064</v>
      </c>
      <c r="D615" s="6">
        <f t="shared" si="335"/>
        <v>1.7599217655351675</v>
      </c>
      <c r="E615" s="6">
        <f t="shared" si="316"/>
        <v>0.98216902822273933</v>
      </c>
      <c r="F615" s="6">
        <f t="shared" si="317"/>
        <v>0.49496814880219553</v>
      </c>
      <c r="G615" s="6">
        <f t="shared" si="318"/>
        <v>0.84148407440109774</v>
      </c>
      <c r="H615" s="6">
        <f t="shared" si="319"/>
        <v>0.61897570985819816</v>
      </c>
      <c r="I615" s="6">
        <f t="shared" si="320"/>
        <v>0.85623605951202753</v>
      </c>
      <c r="J615" s="6">
        <f t="shared" si="336"/>
        <v>1.3636665182438801</v>
      </c>
      <c r="K615" s="9"/>
      <c r="L615" s="15">
        <f t="shared" si="337"/>
        <v>0.59399999999999997</v>
      </c>
      <c r="M615" s="6">
        <f t="shared" si="342"/>
        <v>0.42414408715074264</v>
      </c>
      <c r="N615" s="15">
        <f t="shared" si="321"/>
        <v>2.1132982554866877</v>
      </c>
      <c r="O615" s="15">
        <f t="shared" si="322"/>
        <v>3.3286588922724025</v>
      </c>
      <c r="P615" s="15">
        <f t="shared" si="338"/>
        <v>2.1132982554866877</v>
      </c>
      <c r="Q615" s="15">
        <f t="shared" si="339"/>
        <v>0.59399999999999997</v>
      </c>
      <c r="S615" s="28">
        <f t="shared" si="340"/>
        <v>0.59399999999999997</v>
      </c>
      <c r="T615" s="19">
        <f t="shared" si="323"/>
        <v>3.3286588922724025</v>
      </c>
      <c r="U615" s="19">
        <f t="shared" si="324"/>
        <v>4.7074345499654351</v>
      </c>
      <c r="V615" s="19">
        <f t="shared" si="325"/>
        <v>6.6573177845448051</v>
      </c>
      <c r="W615" s="19">
        <f t="shared" si="326"/>
        <v>8.1535158138452655</v>
      </c>
      <c r="X615" s="19">
        <f t="shared" si="327"/>
        <v>9.4148690999308702</v>
      </c>
      <c r="Y615" s="19">
        <f t="shared" si="328"/>
        <v>10.526143653353843</v>
      </c>
      <c r="Z615" s="19">
        <f t="shared" si="329"/>
        <v>11.530812644963481</v>
      </c>
      <c r="AA615" s="19">
        <f t="shared" si="330"/>
        <v>12.454701132321803</v>
      </c>
      <c r="AB615" s="19">
        <f t="shared" si="331"/>
        <v>13.31463556908961</v>
      </c>
      <c r="AC615" s="19">
        <f t="shared" si="332"/>
        <v>14.122303649896306</v>
      </c>
      <c r="AD615" s="19">
        <f t="shared" si="333"/>
        <v>14.886215114060485</v>
      </c>
      <c r="AE615" s="19">
        <f t="shared" si="344"/>
        <v>2.1132982554866877</v>
      </c>
      <c r="AF615" s="19">
        <f t="shared" si="344"/>
        <v>2.9886550542486763</v>
      </c>
      <c r="AG615" s="19">
        <f t="shared" si="344"/>
        <v>4.2265965109733754</v>
      </c>
      <c r="AH615" s="19">
        <f t="shared" si="344"/>
        <v>5.1765024002562257</v>
      </c>
      <c r="AI615" s="19">
        <f t="shared" si="344"/>
        <v>5.9773101084973526</v>
      </c>
      <c r="AJ615" s="19">
        <f t="shared" si="344"/>
        <v>6.6828358625983615</v>
      </c>
      <c r="AK615" s="19">
        <f t="shared" si="344"/>
        <v>7.3206799000992362</v>
      </c>
      <c r="AL615" s="19">
        <f t="shared" si="344"/>
        <v>7.9072380280982513</v>
      </c>
      <c r="AM615" s="19">
        <f t="shared" si="344"/>
        <v>8.4531930219467508</v>
      </c>
      <c r="AN615" s="19">
        <f t="shared" si="344"/>
        <v>8.9659651627460288</v>
      </c>
      <c r="AO615" s="19">
        <f t="shared" si="344"/>
        <v>9.4509571119999052</v>
      </c>
      <c r="AP615" s="43">
        <f t="shared" si="334"/>
        <v>0.59399999999999997</v>
      </c>
    </row>
    <row r="616" spans="1:42" x14ac:dyDescent="0.25">
      <c r="A616" s="15">
        <v>0.59499999999999997</v>
      </c>
      <c r="B616" s="6">
        <f t="shared" si="341"/>
        <v>3.5239169466519122</v>
      </c>
      <c r="C616" s="6">
        <f t="shared" si="315"/>
        <v>0.48712436262155667</v>
      </c>
      <c r="D616" s="6">
        <f t="shared" si="335"/>
        <v>1.7619584733259561</v>
      </c>
      <c r="E616" s="6">
        <f t="shared" si="316"/>
        <v>0.98178409031721436</v>
      </c>
      <c r="F616" s="6">
        <f t="shared" si="317"/>
        <v>0.4961624123122293</v>
      </c>
      <c r="G616" s="6">
        <f t="shared" si="318"/>
        <v>0.84308120615611459</v>
      </c>
      <c r="H616" s="6">
        <f t="shared" si="319"/>
        <v>0.62022600169367714</v>
      </c>
      <c r="I616" s="6">
        <f t="shared" si="320"/>
        <v>0.8579727541866603</v>
      </c>
      <c r="J616" s="6">
        <f t="shared" si="336"/>
        <v>1.3680685016779861</v>
      </c>
      <c r="K616" s="9"/>
      <c r="L616" s="15">
        <f t="shared" si="337"/>
        <v>0.59499999999999997</v>
      </c>
      <c r="M616" s="6">
        <f t="shared" si="342"/>
        <v>0.42438769972884177</v>
      </c>
      <c r="N616" s="15">
        <f t="shared" si="321"/>
        <v>2.1145120553530727</v>
      </c>
      <c r="O616" s="15">
        <f t="shared" si="322"/>
        <v>3.3372982925910613</v>
      </c>
      <c r="P616" s="15">
        <f t="shared" si="338"/>
        <v>2.1145120553530727</v>
      </c>
      <c r="Q616" s="15">
        <f t="shared" si="339"/>
        <v>0.59499999999999997</v>
      </c>
      <c r="S616" s="28">
        <f t="shared" si="340"/>
        <v>0.59499999999999997</v>
      </c>
      <c r="T616" s="19">
        <f t="shared" si="323"/>
        <v>3.3372982925910613</v>
      </c>
      <c r="U616" s="19">
        <f t="shared" si="324"/>
        <v>4.7196525070668525</v>
      </c>
      <c r="V616" s="19">
        <f t="shared" si="325"/>
        <v>6.6745965851821225</v>
      </c>
      <c r="W616" s="19">
        <f t="shared" si="326"/>
        <v>8.1746779363096191</v>
      </c>
      <c r="X616" s="19">
        <f t="shared" si="327"/>
        <v>9.4393050141337049</v>
      </c>
      <c r="Y616" s="19">
        <f t="shared" si="328"/>
        <v>10.553463835978789</v>
      </c>
      <c r="Z616" s="19">
        <f t="shared" si="329"/>
        <v>11.560740405561166</v>
      </c>
      <c r="AA616" s="19">
        <f t="shared" si="330"/>
        <v>12.48702680834141</v>
      </c>
      <c r="AB616" s="19">
        <f t="shared" si="331"/>
        <v>13.349193170364245</v>
      </c>
      <c r="AC616" s="19">
        <f t="shared" si="332"/>
        <v>14.158957521200557</v>
      </c>
      <c r="AD616" s="19">
        <f t="shared" si="333"/>
        <v>14.924851686855192</v>
      </c>
      <c r="AE616" s="19">
        <f t="shared" si="344"/>
        <v>2.1145120553530727</v>
      </c>
      <c r="AF616" s="19">
        <f t="shared" si="344"/>
        <v>2.9903716264817239</v>
      </c>
      <c r="AG616" s="19">
        <f t="shared" si="344"/>
        <v>4.2290241107061455</v>
      </c>
      <c r="AH616" s="19">
        <f t="shared" si="344"/>
        <v>5.1794755905787273</v>
      </c>
      <c r="AI616" s="19">
        <f t="shared" si="344"/>
        <v>5.9807432529634479</v>
      </c>
      <c r="AJ616" s="19">
        <f t="shared" si="344"/>
        <v>6.686674234799745</v>
      </c>
      <c r="AK616" s="19">
        <f t="shared" si="344"/>
        <v>7.324884626176833</v>
      </c>
      <c r="AL616" s="19">
        <f t="shared" si="344"/>
        <v>7.911779651334375</v>
      </c>
      <c r="AM616" s="19">
        <f t="shared" si="344"/>
        <v>8.458048221412291</v>
      </c>
      <c r="AN616" s="19">
        <f t="shared" si="344"/>
        <v>8.9711148794451727</v>
      </c>
      <c r="AO616" s="19">
        <f t="shared" si="344"/>
        <v>9.456385390024538</v>
      </c>
      <c r="AP616" s="43">
        <f t="shared" si="334"/>
        <v>0.59499999999999997</v>
      </c>
    </row>
    <row r="617" spans="1:42" x14ac:dyDescent="0.25">
      <c r="A617" s="15">
        <v>0.59599999999999997</v>
      </c>
      <c r="B617" s="6">
        <f t="shared" si="341"/>
        <v>3.5279919684239918</v>
      </c>
      <c r="C617" s="6">
        <f t="shared" si="315"/>
        <v>0.48810595248195965</v>
      </c>
      <c r="D617" s="6">
        <f t="shared" si="335"/>
        <v>1.7639959842119959</v>
      </c>
      <c r="E617" s="6">
        <f t="shared" si="316"/>
        <v>0.98139492560334751</v>
      </c>
      <c r="F617" s="6">
        <f t="shared" si="317"/>
        <v>0.49735936038377121</v>
      </c>
      <c r="G617" s="6">
        <f t="shared" si="318"/>
        <v>0.84467968019188555</v>
      </c>
      <c r="H617" s="6">
        <f t="shared" si="319"/>
        <v>0.62147580072065323</v>
      </c>
      <c r="I617" s="6">
        <f t="shared" si="320"/>
        <v>0.8597116986113984</v>
      </c>
      <c r="J617" s="6">
        <f t="shared" si="336"/>
        <v>1.3724777574558165</v>
      </c>
      <c r="K617" s="9"/>
      <c r="L617" s="15">
        <f t="shared" si="337"/>
        <v>0.59599999999999997</v>
      </c>
      <c r="M617" s="6">
        <f t="shared" si="342"/>
        <v>0.42463032673900719</v>
      </c>
      <c r="N617" s="15">
        <f t="shared" si="321"/>
        <v>2.1157209446264353</v>
      </c>
      <c r="O617" s="15">
        <f t="shared" si="322"/>
        <v>3.3459349974358532</v>
      </c>
      <c r="P617" s="15">
        <f t="shared" si="338"/>
        <v>2.1157209446264353</v>
      </c>
      <c r="Q617" s="15">
        <f t="shared" si="339"/>
        <v>0.59599999999999997</v>
      </c>
      <c r="S617" s="28">
        <f t="shared" si="340"/>
        <v>0.59599999999999997</v>
      </c>
      <c r="T617" s="19">
        <f t="shared" si="323"/>
        <v>3.3459349974358532</v>
      </c>
      <c r="U617" s="19">
        <f t="shared" si="324"/>
        <v>4.7318666521925703</v>
      </c>
      <c r="V617" s="19">
        <f t="shared" si="325"/>
        <v>6.6918699948717064</v>
      </c>
      <c r="W617" s="19">
        <f t="shared" si="326"/>
        <v>8.1958334562383826</v>
      </c>
      <c r="X617" s="19">
        <f t="shared" si="327"/>
        <v>9.4637333043851406</v>
      </c>
      <c r="Y617" s="19">
        <f t="shared" si="328"/>
        <v>10.580775494766941</v>
      </c>
      <c r="Z617" s="19">
        <f t="shared" si="329"/>
        <v>11.590658828763479</v>
      </c>
      <c r="AA617" s="19">
        <f t="shared" si="330"/>
        <v>12.519342398821308</v>
      </c>
      <c r="AB617" s="19">
        <f t="shared" si="331"/>
        <v>13.383739989743413</v>
      </c>
      <c r="AC617" s="19">
        <f t="shared" si="332"/>
        <v>14.195599956577709</v>
      </c>
      <c r="AD617" s="19">
        <f t="shared" si="333"/>
        <v>14.963476205124305</v>
      </c>
      <c r="AE617" s="19">
        <f t="shared" si="344"/>
        <v>2.1157209446264353</v>
      </c>
      <c r="AF617" s="19">
        <f t="shared" si="344"/>
        <v>2.9920812540875206</v>
      </c>
      <c r="AG617" s="19">
        <f t="shared" si="344"/>
        <v>4.2314418892528707</v>
      </c>
      <c r="AH617" s="19">
        <f t="shared" si="344"/>
        <v>5.1824367524539898</v>
      </c>
      <c r="AI617" s="19">
        <f t="shared" si="344"/>
        <v>5.9841625081750411</v>
      </c>
      <c r="AJ617" s="19">
        <f t="shared" si="344"/>
        <v>6.6904970783425162</v>
      </c>
      <c r="AK617" s="19">
        <f t="shared" si="344"/>
        <v>7.3290723414612104</v>
      </c>
      <c r="AL617" s="19">
        <f t="shared" si="344"/>
        <v>7.9163029008138421</v>
      </c>
      <c r="AM617" s="19">
        <f t="shared" si="344"/>
        <v>8.4628837785057414</v>
      </c>
      <c r="AN617" s="19">
        <f t="shared" si="344"/>
        <v>8.9762437622625608</v>
      </c>
      <c r="AO617" s="19">
        <f t="shared" si="344"/>
        <v>9.4617917072095565</v>
      </c>
      <c r="AP617" s="43">
        <f t="shared" si="334"/>
        <v>0.59599999999999997</v>
      </c>
    </row>
    <row r="618" spans="1:42" x14ac:dyDescent="0.25">
      <c r="A618" s="15">
        <v>0.59699999999999998</v>
      </c>
      <c r="B618" s="6">
        <f t="shared" si="341"/>
        <v>3.5320686152255005</v>
      </c>
      <c r="C618" s="6">
        <f t="shared" si="315"/>
        <v>0.48908715106215117</v>
      </c>
      <c r="D618" s="6">
        <f t="shared" si="335"/>
        <v>1.7660343076127503</v>
      </c>
      <c r="E618" s="6">
        <f t="shared" si="316"/>
        <v>0.98100152905079618</v>
      </c>
      <c r="F618" s="6">
        <f t="shared" si="317"/>
        <v>0.4985590099287463</v>
      </c>
      <c r="G618" s="6">
        <f t="shared" si="318"/>
        <v>0.8462795049643731</v>
      </c>
      <c r="H618" s="6">
        <f t="shared" si="319"/>
        <v>0.62272510155419114</v>
      </c>
      <c r="I618" s="6">
        <f t="shared" si="320"/>
        <v>0.86145290606235037</v>
      </c>
      <c r="J618" s="6">
        <f t="shared" si="336"/>
        <v>1.3768942972485139</v>
      </c>
      <c r="K618" s="9"/>
      <c r="L618" s="15">
        <f t="shared" si="337"/>
        <v>0.59699999999999998</v>
      </c>
      <c r="M618" s="6">
        <f t="shared" si="342"/>
        <v>0.42487196792304277</v>
      </c>
      <c r="N618" s="15">
        <f t="shared" si="321"/>
        <v>2.1169249220203121</v>
      </c>
      <c r="O618" s="15">
        <f t="shared" si="322"/>
        <v>3.3545689243597545</v>
      </c>
      <c r="P618" s="15">
        <f t="shared" si="338"/>
        <v>2.1169249220203121</v>
      </c>
      <c r="Q618" s="15">
        <f t="shared" si="339"/>
        <v>0.59699999999999998</v>
      </c>
      <c r="S618" s="28">
        <f t="shared" si="340"/>
        <v>0.59699999999999998</v>
      </c>
      <c r="T618" s="19">
        <f t="shared" si="323"/>
        <v>3.3545689243597545</v>
      </c>
      <c r="U618" s="19">
        <f t="shared" si="324"/>
        <v>4.7440768687448909</v>
      </c>
      <c r="V618" s="19">
        <f t="shared" si="325"/>
        <v>6.709137848719509</v>
      </c>
      <c r="W618" s="19">
        <f t="shared" si="326"/>
        <v>8.216982171678417</v>
      </c>
      <c r="X618" s="19">
        <f t="shared" si="327"/>
        <v>9.4881537374897817</v>
      </c>
      <c r="Y618" s="19">
        <f t="shared" si="328"/>
        <v>10.608078368997919</v>
      </c>
      <c r="Z618" s="19">
        <f t="shared" si="329"/>
        <v>11.620567628965548</v>
      </c>
      <c r="AA618" s="19">
        <f t="shared" si="330"/>
        <v>12.551647595272991</v>
      </c>
      <c r="AB618" s="19">
        <f t="shared" si="331"/>
        <v>13.418275697439018</v>
      </c>
      <c r="AC618" s="19">
        <f t="shared" si="332"/>
        <v>14.232230606234669</v>
      </c>
      <c r="AD618" s="19">
        <f t="shared" si="333"/>
        <v>15.002088300153526</v>
      </c>
      <c r="AE618" s="19">
        <f t="shared" si="344"/>
        <v>2.1169249220203121</v>
      </c>
      <c r="AF618" s="19">
        <f t="shared" si="344"/>
        <v>2.9937839352467326</v>
      </c>
      <c r="AG618" s="19">
        <f t="shared" si="344"/>
        <v>4.2338498440406243</v>
      </c>
      <c r="AH618" s="19">
        <f t="shared" si="344"/>
        <v>5.1853858827308335</v>
      </c>
      <c r="AI618" s="19">
        <f t="shared" si="344"/>
        <v>5.9875678704934652</v>
      </c>
      <c r="AJ618" s="19">
        <f t="shared" si="344"/>
        <v>6.6943043891585203</v>
      </c>
      <c r="AK618" s="19">
        <f t="shared" si="344"/>
        <v>7.3332430414959298</v>
      </c>
      <c r="AL618" s="19">
        <f t="shared" si="344"/>
        <v>7.9208077717231511</v>
      </c>
      <c r="AM618" s="19">
        <f t="shared" si="344"/>
        <v>8.4676996880812485</v>
      </c>
      <c r="AN618" s="19">
        <f t="shared" si="344"/>
        <v>8.9813518057401946</v>
      </c>
      <c r="AO618" s="19">
        <f t="shared" si="344"/>
        <v>9.4671760578017192</v>
      </c>
      <c r="AP618" s="43">
        <f t="shared" si="334"/>
        <v>0.59699999999999998</v>
      </c>
    </row>
    <row r="619" spans="1:42" x14ac:dyDescent="0.25">
      <c r="A619" s="15">
        <v>0.59799999999999998</v>
      </c>
      <c r="B619" s="6">
        <f t="shared" si="341"/>
        <v>3.5361469059599817</v>
      </c>
      <c r="C619" s="6">
        <f t="shared" si="315"/>
        <v>0.49006795412775134</v>
      </c>
      <c r="D619" s="6">
        <f t="shared" si="335"/>
        <v>1.7680734529799909</v>
      </c>
      <c r="E619" s="6">
        <f t="shared" si="316"/>
        <v>0.98060389556640049</v>
      </c>
      <c r="F619" s="6">
        <f t="shared" si="317"/>
        <v>0.49976137800746373</v>
      </c>
      <c r="G619" s="6">
        <f t="shared" si="318"/>
        <v>0.84788068900373181</v>
      </c>
      <c r="H619" s="6">
        <f t="shared" si="319"/>
        <v>0.62397389880291076</v>
      </c>
      <c r="I619" s="6">
        <f t="shared" si="320"/>
        <v>0.86319638991722414</v>
      </c>
      <c r="J619" s="6">
        <f t="shared" si="336"/>
        <v>1.3813181329007864</v>
      </c>
      <c r="K619" s="9"/>
      <c r="L619" s="15">
        <f t="shared" si="337"/>
        <v>0.59799999999999998</v>
      </c>
      <c r="M619" s="6">
        <f t="shared" si="342"/>
        <v>0.42511262301355557</v>
      </c>
      <c r="N619" s="15">
        <f t="shared" si="321"/>
        <v>2.1181239862024186</v>
      </c>
      <c r="O619" s="15">
        <f t="shared" si="322"/>
        <v>3.3631999907631229</v>
      </c>
      <c r="P619" s="15">
        <f t="shared" si="338"/>
        <v>2.1181239862024186</v>
      </c>
      <c r="Q619" s="15">
        <f t="shared" si="339"/>
        <v>0.59799999999999998</v>
      </c>
      <c r="S619" s="28">
        <f t="shared" si="340"/>
        <v>0.59799999999999998</v>
      </c>
      <c r="T619" s="19">
        <f t="shared" si="323"/>
        <v>3.3631999907631229</v>
      </c>
      <c r="U619" s="19">
        <f t="shared" si="324"/>
        <v>4.7562830399102776</v>
      </c>
      <c r="V619" s="19">
        <f t="shared" si="325"/>
        <v>6.7263999815262459</v>
      </c>
      <c r="W619" s="19">
        <f t="shared" si="326"/>
        <v>8.2381238803027479</v>
      </c>
      <c r="X619" s="19">
        <f t="shared" si="327"/>
        <v>9.5125660798205551</v>
      </c>
      <c r="Y619" s="19">
        <f t="shared" si="328"/>
        <v>10.635372197468724</v>
      </c>
      <c r="Z619" s="19">
        <f t="shared" si="329"/>
        <v>11.650466520033817</v>
      </c>
      <c r="AA619" s="19">
        <f t="shared" si="330"/>
        <v>12.583942088636894</v>
      </c>
      <c r="AB619" s="19">
        <f t="shared" si="331"/>
        <v>13.452799963052492</v>
      </c>
      <c r="AC619" s="19">
        <f t="shared" si="332"/>
        <v>14.268849119730829</v>
      </c>
      <c r="AD619" s="19">
        <f t="shared" si="333"/>
        <v>15.040687602546017</v>
      </c>
      <c r="AE619" s="19">
        <f t="shared" si="344"/>
        <v>2.1181239862024186</v>
      </c>
      <c r="AF619" s="19">
        <f t="shared" si="344"/>
        <v>2.9954796680752231</v>
      </c>
      <c r="AG619" s="19">
        <f t="shared" si="344"/>
        <v>4.2362479724048372</v>
      </c>
      <c r="AH619" s="19">
        <f t="shared" si="344"/>
        <v>5.188322978145842</v>
      </c>
      <c r="AI619" s="19">
        <f t="shared" si="344"/>
        <v>5.9909593361504463</v>
      </c>
      <c r="AJ619" s="19">
        <f t="shared" si="344"/>
        <v>6.6980961630347053</v>
      </c>
      <c r="AK619" s="19">
        <f t="shared" si="344"/>
        <v>7.3373967216658178</v>
      </c>
      <c r="AL619" s="19">
        <f t="shared" si="344"/>
        <v>7.9252942590773472</v>
      </c>
      <c r="AM619" s="19">
        <f t="shared" si="344"/>
        <v>8.4724959448096744</v>
      </c>
      <c r="AN619" s="19">
        <f t="shared" si="344"/>
        <v>8.9864390042256677</v>
      </c>
      <c r="AO619" s="19">
        <f t="shared" si="344"/>
        <v>9.4725384358428695</v>
      </c>
      <c r="AP619" s="43">
        <f t="shared" si="334"/>
        <v>0.59799999999999998</v>
      </c>
    </row>
    <row r="620" spans="1:42" x14ac:dyDescent="0.25">
      <c r="A620" s="15">
        <v>0.59899999999999998</v>
      </c>
      <c r="B620" s="6">
        <f t="shared" si="341"/>
        <v>3.540226859596483</v>
      </c>
      <c r="C620" s="6">
        <f t="shared" si="315"/>
        <v>0.49104835743925535</v>
      </c>
      <c r="D620" s="6">
        <f t="shared" si="335"/>
        <v>1.7701134297982415</v>
      </c>
      <c r="E620" s="6">
        <f t="shared" si="316"/>
        <v>0.98020201999383783</v>
      </c>
      <c r="F620" s="6">
        <f t="shared" si="317"/>
        <v>0.5009664818302888</v>
      </c>
      <c r="G620" s="6">
        <f t="shared" si="318"/>
        <v>0.84948324091514438</v>
      </c>
      <c r="H620" s="6">
        <f t="shared" si="319"/>
        <v>0.62522218706890698</v>
      </c>
      <c r="I620" s="6">
        <f t="shared" si="320"/>
        <v>0.86494216365644516</v>
      </c>
      <c r="J620" s="6">
        <f t="shared" si="336"/>
        <v>1.3857492764329069</v>
      </c>
      <c r="K620" s="9"/>
      <c r="L620" s="15">
        <f t="shared" si="337"/>
        <v>0.59899999999999998</v>
      </c>
      <c r="M620" s="6">
        <f t="shared" si="342"/>
        <v>0.42535229173392836</v>
      </c>
      <c r="N620" s="15">
        <f t="shared" si="321"/>
        <v>2.1193181357945088</v>
      </c>
      <c r="O620" s="15">
        <f t="shared" si="322"/>
        <v>3.3718281138929034</v>
      </c>
      <c r="P620" s="15">
        <f t="shared" si="338"/>
        <v>2.1193181357945088</v>
      </c>
      <c r="Q620" s="15">
        <f t="shared" si="339"/>
        <v>0.59899999999999998</v>
      </c>
      <c r="S620" s="28">
        <f t="shared" si="340"/>
        <v>0.59899999999999998</v>
      </c>
      <c r="T620" s="19">
        <f t="shared" si="323"/>
        <v>3.3718281138929034</v>
      </c>
      <c r="U620" s="19">
        <f t="shared" si="324"/>
        <v>4.7684850486582366</v>
      </c>
      <c r="V620" s="19">
        <f t="shared" si="325"/>
        <v>6.7436562277858068</v>
      </c>
      <c r="W620" s="19">
        <f t="shared" si="326"/>
        <v>8.2592583794086174</v>
      </c>
      <c r="X620" s="19">
        <f t="shared" si="327"/>
        <v>9.5369700973164733</v>
      </c>
      <c r="Y620" s="19">
        <f t="shared" si="328"/>
        <v>10.66265671849121</v>
      </c>
      <c r="Z620" s="19">
        <f t="shared" si="329"/>
        <v>11.680355215303296</v>
      </c>
      <c r="AA620" s="19">
        <f t="shared" si="330"/>
        <v>12.616225569279429</v>
      </c>
      <c r="AB620" s="19">
        <f t="shared" si="331"/>
        <v>13.487312455571614</v>
      </c>
      <c r="AC620" s="19">
        <f t="shared" si="332"/>
        <v>14.30545514597471</v>
      </c>
      <c r="AD620" s="19">
        <f t="shared" si="333"/>
        <v>15.079273742218872</v>
      </c>
      <c r="AE620" s="19">
        <f t="shared" si="344"/>
        <v>2.1193181357945088</v>
      </c>
      <c r="AF620" s="19">
        <f t="shared" si="344"/>
        <v>2.9971684506238589</v>
      </c>
      <c r="AG620" s="19">
        <f t="shared" si="344"/>
        <v>4.2386362715890176</v>
      </c>
      <c r="AH620" s="19">
        <f t="shared" si="344"/>
        <v>5.1912480353230164</v>
      </c>
      <c r="AI620" s="19">
        <f t="shared" si="344"/>
        <v>5.9943369012477179</v>
      </c>
      <c r="AJ620" s="19">
        <f t="shared" si="344"/>
        <v>6.7018723956126705</v>
      </c>
      <c r="AK620" s="19">
        <f t="shared" si="344"/>
        <v>7.3415333771964937</v>
      </c>
      <c r="AL620" s="19">
        <f t="shared" si="344"/>
        <v>7.9297623577195031</v>
      </c>
      <c r="AM620" s="19">
        <f t="shared" si="344"/>
        <v>8.4772725431780351</v>
      </c>
      <c r="AN620" s="19">
        <f t="shared" si="344"/>
        <v>8.9915053518715773</v>
      </c>
      <c r="AO620" s="19">
        <f t="shared" si="344"/>
        <v>9.4778788351693048</v>
      </c>
      <c r="AP620" s="43">
        <f t="shared" si="334"/>
        <v>0.59899999999999998</v>
      </c>
    </row>
    <row r="621" spans="1:42" x14ac:dyDescent="0.25">
      <c r="A621" s="15">
        <v>0.6</v>
      </c>
      <c r="B621" s="6">
        <f t="shared" si="341"/>
        <v>3.5443084951704549</v>
      </c>
      <c r="C621" s="6">
        <f t="shared" si="315"/>
        <v>0.49202835675197043</v>
      </c>
      <c r="D621" s="6">
        <f t="shared" si="335"/>
        <v>1.7721542475852274</v>
      </c>
      <c r="E621" s="6">
        <f t="shared" si="316"/>
        <v>0.9797958971132712</v>
      </c>
      <c r="F621" s="6">
        <f t="shared" si="317"/>
        <v>0.50217433875933914</v>
      </c>
      <c r="G621" s="6">
        <f t="shared" si="318"/>
        <v>0.85108716937966955</v>
      </c>
      <c r="H621" s="6">
        <f t="shared" si="319"/>
        <v>0.62646996094766905</v>
      </c>
      <c r="I621" s="6">
        <f t="shared" si="320"/>
        <v>0.86669024086429136</v>
      </c>
      <c r="J621" s="6">
        <f t="shared" si="336"/>
        <v>1.3901877400427471</v>
      </c>
      <c r="K621" s="9"/>
      <c r="L621" s="15">
        <f t="shared" si="337"/>
        <v>0.6</v>
      </c>
      <c r="M621" s="6">
        <f t="shared" si="342"/>
        <v>0.42559097379829058</v>
      </c>
      <c r="N621" s="15">
        <f t="shared" si="321"/>
        <v>2.1205073693722327</v>
      </c>
      <c r="O621" s="15">
        <f t="shared" si="322"/>
        <v>3.380453210841829</v>
      </c>
      <c r="P621" s="15">
        <f t="shared" si="338"/>
        <v>2.1205073693722327</v>
      </c>
      <c r="Q621" s="15">
        <f t="shared" si="339"/>
        <v>0.6</v>
      </c>
      <c r="S621" s="28">
        <f t="shared" si="340"/>
        <v>0.6</v>
      </c>
      <c r="T621" s="19">
        <f t="shared" si="323"/>
        <v>3.380453210841829</v>
      </c>
      <c r="U621" s="19">
        <f t="shared" si="324"/>
        <v>4.7806827777401901</v>
      </c>
      <c r="V621" s="19">
        <f t="shared" si="325"/>
        <v>6.7609064216836581</v>
      </c>
      <c r="W621" s="19">
        <f t="shared" si="326"/>
        <v>8.2803854659155203</v>
      </c>
      <c r="X621" s="19">
        <f t="shared" si="327"/>
        <v>9.5613655554803803</v>
      </c>
      <c r="Y621" s="19">
        <f t="shared" si="328"/>
        <v>10.689931669889583</v>
      </c>
      <c r="Z621" s="19">
        <f t="shared" si="329"/>
        <v>11.710233427574789</v>
      </c>
      <c r="AA621" s="19">
        <f t="shared" si="330"/>
        <v>12.648497726990017</v>
      </c>
      <c r="AB621" s="19">
        <f t="shared" si="331"/>
        <v>13.521812843367316</v>
      </c>
      <c r="AC621" s="19">
        <f t="shared" si="332"/>
        <v>14.342048333220569</v>
      </c>
      <c r="AD621" s="19">
        <f t="shared" si="333"/>
        <v>15.117846348399517</v>
      </c>
      <c r="AE621" s="19">
        <f t="shared" si="344"/>
        <v>2.1205073693722327</v>
      </c>
      <c r="AF621" s="19">
        <f t="shared" si="344"/>
        <v>2.9988502808783055</v>
      </c>
      <c r="AG621" s="19">
        <f t="shared" si="344"/>
        <v>4.2410147387444654</v>
      </c>
      <c r="AH621" s="19">
        <f t="shared" si="344"/>
        <v>5.1941610507734239</v>
      </c>
      <c r="AI621" s="19">
        <f t="shared" si="344"/>
        <v>5.997700561756611</v>
      </c>
      <c r="AJ621" s="19">
        <f t="shared" si="344"/>
        <v>6.7056330823882284</v>
      </c>
      <c r="AK621" s="19">
        <f t="shared" si="344"/>
        <v>7.3456530031538625</v>
      </c>
      <c r="AL621" s="19">
        <f t="shared" si="344"/>
        <v>7.934212062320193</v>
      </c>
      <c r="AM621" s="19">
        <f t="shared" si="344"/>
        <v>8.4820294774889309</v>
      </c>
      <c r="AN621" s="19">
        <f t="shared" si="344"/>
        <v>8.9965508426349157</v>
      </c>
      <c r="AO621" s="19">
        <f t="shared" si="344"/>
        <v>9.4831972494111358</v>
      </c>
      <c r="AP621" s="43">
        <f t="shared" si="334"/>
        <v>0.6</v>
      </c>
    </row>
    <row r="622" spans="1:42" x14ac:dyDescent="0.25">
      <c r="A622" s="15">
        <v>0.60099999999999998</v>
      </c>
      <c r="B622" s="6">
        <f t="shared" si="341"/>
        <v>3.548391831784655</v>
      </c>
      <c r="C622" s="6">
        <f t="shared" si="315"/>
        <v>0.49300794781595203</v>
      </c>
      <c r="D622" s="6">
        <f t="shared" si="335"/>
        <v>1.7741959158923275</v>
      </c>
      <c r="E622" s="6">
        <f t="shared" si="316"/>
        <v>0.97938552164099302</v>
      </c>
      <c r="F622" s="6">
        <f t="shared" si="317"/>
        <v>0.50338496631020313</v>
      </c>
      <c r="G622" s="6">
        <f t="shared" si="318"/>
        <v>0.85269248315510149</v>
      </c>
      <c r="H622" s="6">
        <f t="shared" si="319"/>
        <v>0.6277172150279996</v>
      </c>
      <c r="I622" s="6">
        <f t="shared" si="320"/>
        <v>0.86844063523004333</v>
      </c>
      <c r="J622" s="6">
        <f t="shared" si="336"/>
        <v>1.394633536107833</v>
      </c>
      <c r="K622" s="9"/>
      <c r="L622" s="15">
        <f t="shared" si="337"/>
        <v>0.60099999999999998</v>
      </c>
      <c r="M622" s="6">
        <f t="shared" si="342"/>
        <v>0.42582866891148863</v>
      </c>
      <c r="N622" s="15">
        <f t="shared" si="321"/>
        <v>2.1216916854649863</v>
      </c>
      <c r="O622" s="15">
        <f t="shared" si="322"/>
        <v>3.3890751985476069</v>
      </c>
      <c r="P622" s="15">
        <f t="shared" si="338"/>
        <v>2.1216916854649863</v>
      </c>
      <c r="Q622" s="15">
        <f t="shared" si="339"/>
        <v>0.60099999999999998</v>
      </c>
      <c r="S622" s="28">
        <f t="shared" si="340"/>
        <v>0.60099999999999998</v>
      </c>
      <c r="T622" s="19">
        <f t="shared" si="323"/>
        <v>3.3890751985476069</v>
      </c>
      <c r="U622" s="19">
        <f t="shared" si="324"/>
        <v>4.7928761096883168</v>
      </c>
      <c r="V622" s="19">
        <f t="shared" si="325"/>
        <v>6.7781503970952137</v>
      </c>
      <c r="W622" s="19">
        <f t="shared" si="326"/>
        <v>8.3015049363632283</v>
      </c>
      <c r="X622" s="19">
        <f t="shared" si="327"/>
        <v>9.5857522193766336</v>
      </c>
      <c r="Y622" s="19">
        <f t="shared" si="328"/>
        <v>10.717196788997812</v>
      </c>
      <c r="Z622" s="19">
        <f t="shared" si="329"/>
        <v>11.740100869112073</v>
      </c>
      <c r="AA622" s="19">
        <f t="shared" si="330"/>
        <v>12.68075825097802</v>
      </c>
      <c r="AB622" s="19">
        <f t="shared" si="331"/>
        <v>13.556300794190427</v>
      </c>
      <c r="AC622" s="19">
        <f t="shared" si="332"/>
        <v>14.37862832906495</v>
      </c>
      <c r="AD622" s="19">
        <f t="shared" si="333"/>
        <v>15.156405049622091</v>
      </c>
      <c r="AE622" s="19">
        <f t="shared" ref="AE622:AO631" si="345">$M622*AE$21^0.5/RMannings_n*(Diameter/1000)^(2/3)</f>
        <v>2.1216916854649863</v>
      </c>
      <c r="AF622" s="19">
        <f t="shared" si="345"/>
        <v>3.0005251567588154</v>
      </c>
      <c r="AG622" s="19">
        <f t="shared" si="345"/>
        <v>4.2433833709299726</v>
      </c>
      <c r="AH622" s="19">
        <f t="shared" si="345"/>
        <v>5.1970620208948386</v>
      </c>
      <c r="AI622" s="19">
        <f t="shared" si="345"/>
        <v>6.0010503135176307</v>
      </c>
      <c r="AJ622" s="19">
        <f t="shared" si="345"/>
        <v>6.7093782187109232</v>
      </c>
      <c r="AK622" s="19">
        <f t="shared" si="345"/>
        <v>7.3497555944436046</v>
      </c>
      <c r="AL622" s="19">
        <f t="shared" si="345"/>
        <v>7.9386433673769226</v>
      </c>
      <c r="AM622" s="19">
        <f t="shared" si="345"/>
        <v>8.4867667418599453</v>
      </c>
      <c r="AN622" s="19">
        <f t="shared" si="345"/>
        <v>9.0015754702764461</v>
      </c>
      <c r="AO622" s="19">
        <f t="shared" si="345"/>
        <v>9.4884936719916251</v>
      </c>
      <c r="AP622" s="43">
        <f t="shared" si="334"/>
        <v>0.60099999999999998</v>
      </c>
    </row>
    <row r="623" spans="1:42" x14ac:dyDescent="0.25">
      <c r="A623" s="15">
        <v>0.60199999999999998</v>
      </c>
      <c r="B623" s="6">
        <f t="shared" si="341"/>
        <v>3.5524768886100615</v>
      </c>
      <c r="C623" s="6">
        <f t="shared" si="315"/>
        <v>0.49398712637593989</v>
      </c>
      <c r="D623" s="6">
        <f t="shared" si="335"/>
        <v>1.7762384443050308</v>
      </c>
      <c r="E623" s="6">
        <f t="shared" si="316"/>
        <v>0.97897088822906275</v>
      </c>
      <c r="F623" s="6">
        <f t="shared" si="317"/>
        <v>0.5045983821536838</v>
      </c>
      <c r="G623" s="6">
        <f t="shared" si="318"/>
        <v>0.85429919107684182</v>
      </c>
      <c r="H623" s="6">
        <f t="shared" si="319"/>
        <v>0.628963943891933</v>
      </c>
      <c r="I623" s="6">
        <f t="shared" si="320"/>
        <v>0.87019336054915242</v>
      </c>
      <c r="J623" s="6">
        <f t="shared" si="336"/>
        <v>1.3990866771874333</v>
      </c>
      <c r="K623" s="9"/>
      <c r="L623" s="15">
        <f t="shared" si="337"/>
        <v>0.60199999999999998</v>
      </c>
      <c r="M623" s="6">
        <f t="shared" si="342"/>
        <v>0.42606537676905631</v>
      </c>
      <c r="N623" s="15">
        <f t="shared" si="321"/>
        <v>2.122871082555768</v>
      </c>
      <c r="O623" s="15">
        <f t="shared" si="322"/>
        <v>3.3976939937921067</v>
      </c>
      <c r="P623" s="15">
        <f t="shared" si="338"/>
        <v>2.122871082555768</v>
      </c>
      <c r="Q623" s="15">
        <f t="shared" si="339"/>
        <v>0.60199999999999998</v>
      </c>
      <c r="S623" s="28">
        <f t="shared" si="340"/>
        <v>0.60199999999999998</v>
      </c>
      <c r="T623" s="19">
        <f t="shared" si="323"/>
        <v>3.3976939937921067</v>
      </c>
      <c r="U623" s="19">
        <f t="shared" si="324"/>
        <v>4.8050649268144054</v>
      </c>
      <c r="V623" s="19">
        <f t="shared" si="325"/>
        <v>6.7953879875842134</v>
      </c>
      <c r="W623" s="19">
        <f t="shared" si="326"/>
        <v>8.3226165869097777</v>
      </c>
      <c r="X623" s="19">
        <f t="shared" si="327"/>
        <v>9.6101298536288109</v>
      </c>
      <c r="Y623" s="19">
        <f t="shared" si="328"/>
        <v>10.744451812657061</v>
      </c>
      <c r="Z623" s="19">
        <f t="shared" si="329"/>
        <v>11.769957251639088</v>
      </c>
      <c r="AA623" s="19">
        <f t="shared" si="330"/>
        <v>12.713006829869691</v>
      </c>
      <c r="AB623" s="19">
        <f t="shared" si="331"/>
        <v>13.590775975168427</v>
      </c>
      <c r="AC623" s="19">
        <f t="shared" si="332"/>
        <v>14.415194780443215</v>
      </c>
      <c r="AD623" s="19">
        <f t="shared" si="333"/>
        <v>15.194949473723801</v>
      </c>
      <c r="AE623" s="19">
        <f t="shared" si="345"/>
        <v>2.122871082555768</v>
      </c>
      <c r="AF623" s="19">
        <f t="shared" si="345"/>
        <v>3.0021930761200224</v>
      </c>
      <c r="AG623" s="19">
        <f t="shared" si="345"/>
        <v>4.2457421651115359</v>
      </c>
      <c r="AH623" s="19">
        <f t="shared" si="345"/>
        <v>5.1999509419713759</v>
      </c>
      <c r="AI623" s="19">
        <f t="shared" si="345"/>
        <v>6.0043861522400448</v>
      </c>
      <c r="AJ623" s="19">
        <f t="shared" si="345"/>
        <v>6.7131077997835691</v>
      </c>
      <c r="AK623" s="19">
        <f t="shared" si="345"/>
        <v>7.3538411458106712</v>
      </c>
      <c r="AL623" s="19">
        <f t="shared" si="345"/>
        <v>7.943056267213584</v>
      </c>
      <c r="AM623" s="19">
        <f t="shared" si="345"/>
        <v>8.4914843302230718</v>
      </c>
      <c r="AN623" s="19">
        <f t="shared" si="345"/>
        <v>9.0065792283600654</v>
      </c>
      <c r="AO623" s="19">
        <f t="shared" si="345"/>
        <v>9.4937680961265318</v>
      </c>
      <c r="AP623" s="43">
        <f t="shared" si="334"/>
        <v>0.60199999999999998</v>
      </c>
    </row>
    <row r="624" spans="1:42" x14ac:dyDescent="0.25">
      <c r="A624" s="15">
        <v>0.60299999999999998</v>
      </c>
      <c r="B624" s="6">
        <f t="shared" si="341"/>
        <v>3.5565636848867923</v>
      </c>
      <c r="C624" s="6">
        <f t="shared" si="315"/>
        <v>0.49496588817129344</v>
      </c>
      <c r="D624" s="6">
        <f t="shared" si="335"/>
        <v>1.7782818424433962</v>
      </c>
      <c r="E624" s="6">
        <f t="shared" si="316"/>
        <v>0.97855199146493999</v>
      </c>
      <c r="F624" s="6">
        <f t="shared" si="317"/>
        <v>0.50581460411756496</v>
      </c>
      <c r="G624" s="6">
        <f t="shared" si="318"/>
        <v>0.8559073020587824</v>
      </c>
      <c r="H624" s="6">
        <f t="shared" si="319"/>
        <v>0.63021014211465309</v>
      </c>
      <c r="I624" s="6">
        <f t="shared" si="320"/>
        <v>0.87194843072442374</v>
      </c>
      <c r="J624" s="6">
        <f t="shared" si="336"/>
        <v>1.4035471760246709</v>
      </c>
      <c r="K624" s="9"/>
      <c r="L624" s="15">
        <f t="shared" si="337"/>
        <v>0.60299999999999998</v>
      </c>
      <c r="M624" s="6">
        <f t="shared" si="342"/>
        <v>0.42630109705718416</v>
      </c>
      <c r="N624" s="15">
        <f t="shared" si="321"/>
        <v>2.1240455590810212</v>
      </c>
      <c r="O624" s="15">
        <f t="shared" si="322"/>
        <v>3.4063095132005272</v>
      </c>
      <c r="P624" s="15">
        <f t="shared" si="338"/>
        <v>2.1240455590810212</v>
      </c>
      <c r="Q624" s="15">
        <f t="shared" si="339"/>
        <v>0.60299999999999998</v>
      </c>
      <c r="S624" s="28">
        <f t="shared" si="340"/>
        <v>0.60299999999999998</v>
      </c>
      <c r="T624" s="19">
        <f t="shared" si="323"/>
        <v>3.4063095132005272</v>
      </c>
      <c r="U624" s="19">
        <f t="shared" si="324"/>
        <v>4.8172491112086808</v>
      </c>
      <c r="V624" s="19">
        <f t="shared" si="325"/>
        <v>6.8126190264010544</v>
      </c>
      <c r="W624" s="19">
        <f t="shared" si="326"/>
        <v>8.3437202133294512</v>
      </c>
      <c r="X624" s="19">
        <f t="shared" si="327"/>
        <v>9.6344982224173616</v>
      </c>
      <c r="Y624" s="19">
        <f t="shared" si="328"/>
        <v>10.771696477213053</v>
      </c>
      <c r="Z624" s="19">
        <f t="shared" si="329"/>
        <v>11.799802286337046</v>
      </c>
      <c r="AA624" s="19">
        <f t="shared" si="330"/>
        <v>12.745243151705099</v>
      </c>
      <c r="AB624" s="19">
        <f t="shared" si="331"/>
        <v>13.625238052802109</v>
      </c>
      <c r="AC624" s="19">
        <f t="shared" si="332"/>
        <v>14.451747333626042</v>
      </c>
      <c r="AD624" s="19">
        <f t="shared" si="333"/>
        <v>15.233479247841192</v>
      </c>
      <c r="AE624" s="19">
        <f t="shared" si="345"/>
        <v>2.1240455590810212</v>
      </c>
      <c r="AF624" s="19">
        <f t="shared" si="345"/>
        <v>3.0038540367507238</v>
      </c>
      <c r="AG624" s="19">
        <f t="shared" si="345"/>
        <v>4.2480911181620424</v>
      </c>
      <c r="AH624" s="19">
        <f t="shared" si="345"/>
        <v>5.2028278101731225</v>
      </c>
      <c r="AI624" s="19">
        <f t="shared" si="345"/>
        <v>6.0077080735014476</v>
      </c>
      <c r="AJ624" s="19">
        <f t="shared" si="345"/>
        <v>6.7168218206617691</v>
      </c>
      <c r="AK624" s="19">
        <f t="shared" si="345"/>
        <v>7.3579096518387415</v>
      </c>
      <c r="AL624" s="19">
        <f t="shared" si="345"/>
        <v>7.9474507559798893</v>
      </c>
      <c r="AM624" s="19">
        <f t="shared" si="345"/>
        <v>8.4961822363240849</v>
      </c>
      <c r="AN624" s="19">
        <f t="shared" si="345"/>
        <v>9.0115621102521697</v>
      </c>
      <c r="AO624" s="19">
        <f t="shared" si="345"/>
        <v>9.4990205148234192</v>
      </c>
      <c r="AP624" s="43">
        <f t="shared" si="334"/>
        <v>0.60299999999999998</v>
      </c>
    </row>
    <row r="625" spans="1:42" x14ac:dyDescent="0.25">
      <c r="A625" s="15">
        <v>0.60399999999999998</v>
      </c>
      <c r="B625" s="6">
        <f t="shared" si="341"/>
        <v>3.5606522399250355</v>
      </c>
      <c r="C625" s="6">
        <f t="shared" si="315"/>
        <v>0.49594422893592727</v>
      </c>
      <c r="D625" s="6">
        <f t="shared" si="335"/>
        <v>1.7803261199625178</v>
      </c>
      <c r="E625" s="6">
        <f t="shared" si="316"/>
        <v>0.97812882587111194</v>
      </c>
      <c r="F625" s="6">
        <f t="shared" si="317"/>
        <v>0.50703365018840352</v>
      </c>
      <c r="G625" s="6">
        <f t="shared" si="318"/>
        <v>0.8575168250942018</v>
      </c>
      <c r="H625" s="6">
        <f t="shared" si="319"/>
        <v>0.63145580426441139</v>
      </c>
      <c r="I625" s="6">
        <f t="shared" si="320"/>
        <v>0.87370585976721682</v>
      </c>
      <c r="J625" s="6">
        <f t="shared" si="336"/>
        <v>1.4080150455486702</v>
      </c>
      <c r="K625" s="9"/>
      <c r="L625" s="15">
        <f t="shared" si="337"/>
        <v>0.60399999999999998</v>
      </c>
      <c r="M625" s="6">
        <f t="shared" si="342"/>
        <v>0.4265358294526877</v>
      </c>
      <c r="N625" s="15">
        <f t="shared" si="321"/>
        <v>2.1252151134304786</v>
      </c>
      <c r="O625" s="15">
        <f t="shared" si="322"/>
        <v>3.4149216732405558</v>
      </c>
      <c r="P625" s="15">
        <f t="shared" si="338"/>
        <v>2.1252151134304786</v>
      </c>
      <c r="Q625" s="15">
        <f t="shared" si="339"/>
        <v>0.60399999999999998</v>
      </c>
      <c r="S625" s="28">
        <f t="shared" si="340"/>
        <v>0.60399999999999998</v>
      </c>
      <c r="T625" s="19">
        <f t="shared" si="323"/>
        <v>3.4149216732405558</v>
      </c>
      <c r="U625" s="19">
        <f t="shared" si="324"/>
        <v>4.8294285447386178</v>
      </c>
      <c r="V625" s="19">
        <f t="shared" si="325"/>
        <v>6.8298433464811117</v>
      </c>
      <c r="W625" s="19">
        <f t="shared" si="326"/>
        <v>8.3648156110107106</v>
      </c>
      <c r="X625" s="19">
        <f t="shared" si="327"/>
        <v>9.6588570894772356</v>
      </c>
      <c r="Y625" s="19">
        <f t="shared" si="328"/>
        <v>10.798930518513432</v>
      </c>
      <c r="Z625" s="19">
        <f t="shared" si="329"/>
        <v>11.829635683841534</v>
      </c>
      <c r="AA625" s="19">
        <f t="shared" si="330"/>
        <v>12.777466903934954</v>
      </c>
      <c r="AB625" s="19">
        <f t="shared" si="331"/>
        <v>13.659686692962223</v>
      </c>
      <c r="AC625" s="19">
        <f t="shared" si="332"/>
        <v>14.488285634215849</v>
      </c>
      <c r="AD625" s="19">
        <f t="shared" si="333"/>
        <v>15.271993998406417</v>
      </c>
      <c r="AE625" s="19">
        <f t="shared" si="345"/>
        <v>2.1252151134304786</v>
      </c>
      <c r="AF625" s="19">
        <f t="shared" si="345"/>
        <v>3.005508036373659</v>
      </c>
      <c r="AG625" s="19">
        <f t="shared" si="345"/>
        <v>4.2504302268609573</v>
      </c>
      <c r="AH625" s="19">
        <f t="shared" si="345"/>
        <v>5.2056926215557464</v>
      </c>
      <c r="AI625" s="19">
        <f t="shared" si="345"/>
        <v>6.0110160727473181</v>
      </c>
      <c r="AJ625" s="19">
        <f t="shared" si="345"/>
        <v>6.72052027625341</v>
      </c>
      <c r="AK625" s="19">
        <f t="shared" si="345"/>
        <v>7.3619611069496873</v>
      </c>
      <c r="AL625" s="19">
        <f t="shared" si="345"/>
        <v>7.9518268276507706</v>
      </c>
      <c r="AM625" s="19">
        <f t="shared" si="345"/>
        <v>8.5008604537219146</v>
      </c>
      <c r="AN625" s="19">
        <f t="shared" si="345"/>
        <v>9.016524109120974</v>
      </c>
      <c r="AO625" s="19">
        <f t="shared" si="345"/>
        <v>9.5042509208809545</v>
      </c>
      <c r="AP625" s="43">
        <f t="shared" si="334"/>
        <v>0.60399999999999998</v>
      </c>
    </row>
    <row r="626" spans="1:42" x14ac:dyDescent="0.25">
      <c r="A626" s="15">
        <v>0.60499999999999998</v>
      </c>
      <c r="B626" s="6">
        <f t="shared" si="341"/>
        <v>3.5647425731059843</v>
      </c>
      <c r="C626" s="6">
        <f t="shared" si="315"/>
        <v>0.49692214439824556</v>
      </c>
      <c r="D626" s="6">
        <f t="shared" si="335"/>
        <v>1.7823712865529922</v>
      </c>
      <c r="E626" s="6">
        <f t="shared" si="316"/>
        <v>0.97770138590471478</v>
      </c>
      <c r="F626" s="6">
        <f t="shared" si="317"/>
        <v>0.50825553851334604</v>
      </c>
      <c r="G626" s="6">
        <f t="shared" si="318"/>
        <v>0.859127769256673</v>
      </c>
      <c r="H626" s="6">
        <f t="shared" si="319"/>
        <v>0.63270092490244301</v>
      </c>
      <c r="I626" s="6">
        <f t="shared" si="320"/>
        <v>0.8754656617986637</v>
      </c>
      <c r="J626" s="6">
        <f t="shared" si="336"/>
        <v>1.4124902988767267</v>
      </c>
      <c r="K626" s="9"/>
      <c r="L626" s="15">
        <f t="shared" si="337"/>
        <v>0.60499999999999998</v>
      </c>
      <c r="M626" s="6">
        <f t="shared" si="342"/>
        <v>0.42676957362297629</v>
      </c>
      <c r="N626" s="15">
        <f t="shared" si="321"/>
        <v>2.126379743947008</v>
      </c>
      <c r="O626" s="15">
        <f t="shared" si="322"/>
        <v>3.4235303902215319</v>
      </c>
      <c r="P626" s="15">
        <f t="shared" si="338"/>
        <v>2.126379743947008</v>
      </c>
      <c r="Q626" s="15">
        <f t="shared" si="339"/>
        <v>0.60499999999999998</v>
      </c>
      <c r="S626" s="28">
        <f t="shared" si="340"/>
        <v>0.60499999999999998</v>
      </c>
      <c r="T626" s="19">
        <f t="shared" si="323"/>
        <v>3.4235303902215319</v>
      </c>
      <c r="U626" s="19">
        <f t="shared" si="324"/>
        <v>4.8416031090477452</v>
      </c>
      <c r="V626" s="19">
        <f t="shared" si="325"/>
        <v>6.8470607804430639</v>
      </c>
      <c r="W626" s="19">
        <f t="shared" si="326"/>
        <v>8.385902574954132</v>
      </c>
      <c r="X626" s="19">
        <f t="shared" si="327"/>
        <v>9.6832062180954903</v>
      </c>
      <c r="Y626" s="19">
        <f t="shared" si="328"/>
        <v>10.826153671905084</v>
      </c>
      <c r="Z626" s="19">
        <f t="shared" si="329"/>
        <v>11.859457154239598</v>
      </c>
      <c r="AA626" s="19">
        <f t="shared" si="330"/>
        <v>12.809677773417469</v>
      </c>
      <c r="AB626" s="19">
        <f t="shared" si="331"/>
        <v>13.694121560886128</v>
      </c>
      <c r="AC626" s="19">
        <f t="shared" si="332"/>
        <v>14.524809327143231</v>
      </c>
      <c r="AD626" s="19">
        <f t="shared" si="333"/>
        <v>15.310493351143453</v>
      </c>
      <c r="AE626" s="19">
        <f t="shared" si="345"/>
        <v>2.126379743947008</v>
      </c>
      <c r="AF626" s="19">
        <f t="shared" si="345"/>
        <v>3.0071550726452876</v>
      </c>
      <c r="AG626" s="19">
        <f t="shared" si="345"/>
        <v>4.252759487894016</v>
      </c>
      <c r="AH626" s="19">
        <f t="shared" si="345"/>
        <v>5.208545372060116</v>
      </c>
      <c r="AI626" s="19">
        <f t="shared" si="345"/>
        <v>6.0143101452905752</v>
      </c>
      <c r="AJ626" s="19">
        <f t="shared" si="345"/>
        <v>6.7242031613181812</v>
      </c>
      <c r="AK626" s="19">
        <f t="shared" si="345"/>
        <v>7.3659955054030357</v>
      </c>
      <c r="AL626" s="19">
        <f t="shared" si="345"/>
        <v>7.956184476025804</v>
      </c>
      <c r="AM626" s="19">
        <f t="shared" si="345"/>
        <v>8.5055189757880321</v>
      </c>
      <c r="AN626" s="19">
        <f t="shared" si="345"/>
        <v>9.0214652179358605</v>
      </c>
      <c r="AO626" s="19">
        <f t="shared" si="345"/>
        <v>9.5094593068882123</v>
      </c>
      <c r="AP626" s="43">
        <f t="shared" si="334"/>
        <v>0.60499999999999998</v>
      </c>
    </row>
    <row r="627" spans="1:42" x14ac:dyDescent="0.25">
      <c r="A627" s="15">
        <v>0.60599999999999998</v>
      </c>
      <c r="B627" s="6">
        <f t="shared" si="341"/>
        <v>3.5688347038827843</v>
      </c>
      <c r="C627" s="6">
        <f t="shared" si="315"/>
        <v>0.49789963028107698</v>
      </c>
      <c r="D627" s="6">
        <f t="shared" si="335"/>
        <v>1.7844173519413922</v>
      </c>
      <c r="E627" s="6">
        <f t="shared" si="316"/>
        <v>0.97726966595715026</v>
      </c>
      <c r="F627" s="6">
        <f t="shared" si="317"/>
        <v>0.50948028740197082</v>
      </c>
      <c r="G627" s="6">
        <f t="shared" si="318"/>
        <v>0.86074014370098539</v>
      </c>
      <c r="H627" s="6">
        <f t="shared" si="319"/>
        <v>0.63394549858288429</v>
      </c>
      <c r="I627" s="6">
        <f t="shared" si="320"/>
        <v>0.87722785105090439</v>
      </c>
      <c r="J627" s="6">
        <f t="shared" si="336"/>
        <v>1.4169729493165117</v>
      </c>
      <c r="K627" s="9"/>
      <c r="L627" s="15">
        <f t="shared" si="337"/>
        <v>0.60599999999999998</v>
      </c>
      <c r="M627" s="6">
        <f t="shared" si="342"/>
        <v>0.42700232922601999</v>
      </c>
      <c r="N627" s="15">
        <f t="shared" si="321"/>
        <v>2.1275394489264432</v>
      </c>
      <c r="O627" s="15">
        <f t="shared" si="322"/>
        <v>3.4321355802935787</v>
      </c>
      <c r="P627" s="15">
        <f t="shared" si="338"/>
        <v>2.1275394489264432</v>
      </c>
      <c r="Q627" s="15">
        <f t="shared" si="339"/>
        <v>0.60599999999999998</v>
      </c>
      <c r="S627" s="28">
        <f t="shared" si="340"/>
        <v>0.60599999999999998</v>
      </c>
      <c r="T627" s="19">
        <f t="shared" si="323"/>
        <v>3.4321355802935787</v>
      </c>
      <c r="U627" s="19">
        <f t="shared" si="324"/>
        <v>4.853772685554433</v>
      </c>
      <c r="V627" s="19">
        <f t="shared" si="325"/>
        <v>6.8642711605871574</v>
      </c>
      <c r="W627" s="19">
        <f t="shared" si="326"/>
        <v>8.4069808997703142</v>
      </c>
      <c r="X627" s="19">
        <f t="shared" si="327"/>
        <v>9.707545371108866</v>
      </c>
      <c r="Y627" s="19">
        <f t="shared" si="328"/>
        <v>10.853365672231423</v>
      </c>
      <c r="Z627" s="19">
        <f t="shared" si="329"/>
        <v>11.889266407066742</v>
      </c>
      <c r="AA627" s="19">
        <f t="shared" si="330"/>
        <v>12.841875446415141</v>
      </c>
      <c r="AB627" s="19">
        <f t="shared" si="331"/>
        <v>13.728542321174315</v>
      </c>
      <c r="AC627" s="19">
        <f t="shared" si="332"/>
        <v>14.561318056663298</v>
      </c>
      <c r="AD627" s="19">
        <f t="shared" si="333"/>
        <v>15.348976931064264</v>
      </c>
      <c r="AE627" s="19">
        <f t="shared" si="345"/>
        <v>2.1275394489264432</v>
      </c>
      <c r="AF627" s="19">
        <f t="shared" si="345"/>
        <v>3.0087951431555573</v>
      </c>
      <c r="AG627" s="19">
        <f t="shared" si="345"/>
        <v>4.2550788978528864</v>
      </c>
      <c r="AH627" s="19">
        <f t="shared" si="345"/>
        <v>5.2113860575118993</v>
      </c>
      <c r="AI627" s="19">
        <f t="shared" si="345"/>
        <v>6.0175902863111146</v>
      </c>
      <c r="AJ627" s="19">
        <f t="shared" si="345"/>
        <v>6.7278704704670371</v>
      </c>
      <c r="AK627" s="19">
        <f t="shared" si="345"/>
        <v>7.3700128412953809</v>
      </c>
      <c r="AL627" s="19">
        <f t="shared" si="345"/>
        <v>7.9605236947285887</v>
      </c>
      <c r="AM627" s="19">
        <f t="shared" si="345"/>
        <v>8.5101577957057728</v>
      </c>
      <c r="AN627" s="19">
        <f t="shared" si="345"/>
        <v>9.0263854294666714</v>
      </c>
      <c r="AO627" s="19">
        <f t="shared" si="345"/>
        <v>9.5146456652239397</v>
      </c>
      <c r="AP627" s="43">
        <f t="shared" si="334"/>
        <v>0.60599999999999998</v>
      </c>
    </row>
    <row r="628" spans="1:42" x14ac:dyDescent="0.25">
      <c r="A628" s="15">
        <v>0.60699999999999998</v>
      </c>
      <c r="B628" s="6">
        <f t="shared" si="341"/>
        <v>3.5729286517814871</v>
      </c>
      <c r="C628" s="6">
        <f t="shared" si="315"/>
        <v>0.49887668230160864</v>
      </c>
      <c r="D628" s="6">
        <f t="shared" si="335"/>
        <v>1.7864643258907436</v>
      </c>
      <c r="E628" s="6">
        <f t="shared" si="316"/>
        <v>0.97683366035369612</v>
      </c>
      <c r="F628" s="6">
        <f t="shared" si="317"/>
        <v>0.51070791532815651</v>
      </c>
      <c r="G628" s="6">
        <f t="shared" si="318"/>
        <v>0.86235395766407819</v>
      </c>
      <c r="H628" s="6">
        <f t="shared" si="319"/>
        <v>0.63518951985268857</v>
      </c>
      <c r="I628" s="6">
        <f t="shared" si="320"/>
        <v>0.8789924418683398</v>
      </c>
      <c r="J628" s="6">
        <f t="shared" si="336"/>
        <v>1.4214630103683068</v>
      </c>
      <c r="K628" s="9"/>
      <c r="L628" s="15">
        <f t="shared" si="337"/>
        <v>0.60699999999999998</v>
      </c>
      <c r="M628" s="6">
        <f t="shared" si="342"/>
        <v>0.42723409591031641</v>
      </c>
      <c r="N628" s="15">
        <f t="shared" si="321"/>
        <v>2.1286942266174256</v>
      </c>
      <c r="O628" s="15">
        <f t="shared" si="322"/>
        <v>3.4407371594467477</v>
      </c>
      <c r="P628" s="15">
        <f t="shared" si="338"/>
        <v>2.1286942266174256</v>
      </c>
      <c r="Q628" s="15">
        <f t="shared" si="339"/>
        <v>0.60699999999999998</v>
      </c>
      <c r="S628" s="28">
        <f t="shared" si="340"/>
        <v>0.60699999999999998</v>
      </c>
      <c r="T628" s="19">
        <f t="shared" si="323"/>
        <v>3.4407371594467477</v>
      </c>
      <c r="U628" s="19">
        <f t="shared" si="324"/>
        <v>4.865937155450669</v>
      </c>
      <c r="V628" s="19">
        <f t="shared" si="325"/>
        <v>6.8814743188934955</v>
      </c>
      <c r="W628" s="19">
        <f t="shared" si="326"/>
        <v>8.4280503796777371</v>
      </c>
      <c r="X628" s="19">
        <f t="shared" si="327"/>
        <v>9.7318743109013379</v>
      </c>
      <c r="Y628" s="19">
        <f t="shared" si="328"/>
        <v>10.880566253829656</v>
      </c>
      <c r="Z628" s="19">
        <f t="shared" si="329"/>
        <v>11.91906315130397</v>
      </c>
      <c r="AA628" s="19">
        <f t="shared" si="330"/>
        <v>12.874059608591512</v>
      </c>
      <c r="AB628" s="19">
        <f t="shared" si="331"/>
        <v>13.762948637786991</v>
      </c>
      <c r="AC628" s="19">
        <f t="shared" si="332"/>
        <v>14.597811466352004</v>
      </c>
      <c r="AD628" s="19">
        <f t="shared" si="333"/>
        <v>15.387444362464921</v>
      </c>
      <c r="AE628" s="19">
        <f t="shared" si="345"/>
        <v>2.1286942266174256</v>
      </c>
      <c r="AF628" s="19">
        <f t="shared" si="345"/>
        <v>3.0104282454276698</v>
      </c>
      <c r="AG628" s="19">
        <f t="shared" si="345"/>
        <v>4.2573884532348512</v>
      </c>
      <c r="AH628" s="19">
        <f t="shared" si="345"/>
        <v>5.2142146736211537</v>
      </c>
      <c r="AI628" s="19">
        <f t="shared" si="345"/>
        <v>6.0208564908553397</v>
      </c>
      <c r="AJ628" s="19">
        <f t="shared" si="345"/>
        <v>6.7315221981616897</v>
      </c>
      <c r="AK628" s="19">
        <f t="shared" si="345"/>
        <v>7.3740131085598382</v>
      </c>
      <c r="AL628" s="19">
        <f t="shared" si="345"/>
        <v>7.9648444772061326</v>
      </c>
      <c r="AM628" s="19">
        <f t="shared" si="345"/>
        <v>8.5147769064697023</v>
      </c>
      <c r="AN628" s="19">
        <f t="shared" si="345"/>
        <v>9.0312847362830091</v>
      </c>
      <c r="AO628" s="19">
        <f t="shared" si="345"/>
        <v>9.5198099880558118</v>
      </c>
      <c r="AP628" s="43">
        <f t="shared" si="334"/>
        <v>0.60699999999999998</v>
      </c>
    </row>
    <row r="629" spans="1:42" x14ac:dyDescent="0.25">
      <c r="A629" s="15">
        <v>0.60799999999999998</v>
      </c>
      <c r="B629" s="6">
        <f t="shared" si="341"/>
        <v>3.5770244364020116</v>
      </c>
      <c r="C629" s="6">
        <f t="shared" si="315"/>
        <v>0.49985329617131946</v>
      </c>
      <c r="D629" s="6">
        <f t="shared" si="335"/>
        <v>1.7885122182010058</v>
      </c>
      <c r="E629" s="6">
        <f t="shared" si="316"/>
        <v>0.97639336335311089</v>
      </c>
      <c r="F629" s="6">
        <f t="shared" si="317"/>
        <v>0.51193844093197549</v>
      </c>
      <c r="G629" s="6">
        <f t="shared" si="318"/>
        <v>0.86396922046598768</v>
      </c>
      <c r="H629" s="6">
        <f t="shared" si="319"/>
        <v>0.6364329832515413</v>
      </c>
      <c r="I629" s="6">
        <f t="shared" si="320"/>
        <v>0.88075944870890321</v>
      </c>
      <c r="J629" s="6">
        <f t="shared" si="336"/>
        <v>1.4259604957272654</v>
      </c>
      <c r="K629" s="9"/>
      <c r="L629" s="15">
        <f t="shared" si="337"/>
        <v>0.60799999999999998</v>
      </c>
      <c r="M629" s="6">
        <f t="shared" si="342"/>
        <v>0.42746487331485739</v>
      </c>
      <c r="N629" s="15">
        <f t="shared" si="321"/>
        <v>2.12984407522123</v>
      </c>
      <c r="O629" s="15">
        <f t="shared" si="322"/>
        <v>3.4493350435101315</v>
      </c>
      <c r="P629" s="15">
        <f t="shared" si="338"/>
        <v>2.12984407522123</v>
      </c>
      <c r="Q629" s="15">
        <f t="shared" si="339"/>
        <v>0.60799999999999998</v>
      </c>
      <c r="S629" s="28">
        <f t="shared" si="340"/>
        <v>0.60799999999999998</v>
      </c>
      <c r="T629" s="19">
        <f t="shared" si="323"/>
        <v>3.4493350435101315</v>
      </c>
      <c r="U629" s="19">
        <f t="shared" si="324"/>
        <v>4.8780963997008184</v>
      </c>
      <c r="V629" s="19">
        <f t="shared" si="325"/>
        <v>6.8986700870202631</v>
      </c>
      <c r="W629" s="19">
        <f t="shared" si="326"/>
        <v>8.4491108085006346</v>
      </c>
      <c r="X629" s="19">
        <f t="shared" si="327"/>
        <v>9.7561927994016369</v>
      </c>
      <c r="Y629" s="19">
        <f t="shared" si="328"/>
        <v>10.907755150528013</v>
      </c>
      <c r="Z629" s="19">
        <f t="shared" si="329"/>
        <v>11.948847095374706</v>
      </c>
      <c r="AA629" s="19">
        <f t="shared" si="330"/>
        <v>12.906229945007899</v>
      </c>
      <c r="AB629" s="19">
        <f t="shared" si="331"/>
        <v>13.797340174040526</v>
      </c>
      <c r="AC629" s="19">
        <f t="shared" si="332"/>
        <v>14.634289199102453</v>
      </c>
      <c r="AD629" s="19">
        <f t="shared" si="333"/>
        <v>15.425895268921698</v>
      </c>
      <c r="AE629" s="19">
        <f t="shared" si="345"/>
        <v>2.12984407522123</v>
      </c>
      <c r="AF629" s="19">
        <f t="shared" si="345"/>
        <v>3.0120543769178463</v>
      </c>
      <c r="AG629" s="19">
        <f t="shared" si="345"/>
        <v>4.25968815044246</v>
      </c>
      <c r="AH629" s="19">
        <f t="shared" si="345"/>
        <v>5.2170312159819261</v>
      </c>
      <c r="AI629" s="19">
        <f t="shared" si="345"/>
        <v>6.0241087538356926</v>
      </c>
      <c r="AJ629" s="19">
        <f t="shared" si="345"/>
        <v>6.7351583387140757</v>
      </c>
      <c r="AK629" s="19">
        <f t="shared" si="345"/>
        <v>7.3779963009654415</v>
      </c>
      <c r="AL629" s="19">
        <f t="shared" si="345"/>
        <v>7.9691468167282293</v>
      </c>
      <c r="AM629" s="19">
        <f t="shared" si="345"/>
        <v>8.5193763008849199</v>
      </c>
      <c r="AN629" s="19">
        <f t="shared" si="345"/>
        <v>9.0361631307535362</v>
      </c>
      <c r="AO629" s="19">
        <f t="shared" si="345"/>
        <v>9.5249522673396907</v>
      </c>
      <c r="AP629" s="43">
        <f t="shared" si="334"/>
        <v>0.60799999999999998</v>
      </c>
    </row>
    <row r="630" spans="1:42" x14ac:dyDescent="0.25">
      <c r="A630" s="15">
        <v>0.60899999999999999</v>
      </c>
      <c r="B630" s="6">
        <f t="shared" si="341"/>
        <v>3.581122077419117</v>
      </c>
      <c r="C630" s="6">
        <f t="shared" si="315"/>
        <v>0.50082946759591385</v>
      </c>
      <c r="D630" s="6">
        <f t="shared" si="335"/>
        <v>1.7905610387095585</v>
      </c>
      <c r="E630" s="6">
        <f t="shared" si="316"/>
        <v>0.9759487691472335</v>
      </c>
      <c r="F630" s="6">
        <f t="shared" si="317"/>
        <v>0.51317188302161565</v>
      </c>
      <c r="G630" s="6">
        <f t="shared" si="318"/>
        <v>0.86558594151080781</v>
      </c>
      <c r="H630" s="6">
        <f t="shared" si="319"/>
        <v>0.63767588331177527</v>
      </c>
      <c r="I630" s="6">
        <f t="shared" si="320"/>
        <v>0.88252888614534974</v>
      </c>
      <c r="J630" s="6">
        <f t="shared" si="336"/>
        <v>1.4304654192857094</v>
      </c>
      <c r="K630" s="9"/>
      <c r="L630" s="15">
        <f t="shared" si="337"/>
        <v>0.60899999999999999</v>
      </c>
      <c r="M630" s="6">
        <f t="shared" si="342"/>
        <v>0.42769466106909371</v>
      </c>
      <c r="N630" s="15">
        <f t="shared" si="321"/>
        <v>2.130988992891595</v>
      </c>
      <c r="O630" s="15">
        <f t="shared" si="322"/>
        <v>3.4579291481509871</v>
      </c>
      <c r="P630" s="15">
        <f t="shared" si="338"/>
        <v>2.130988992891595</v>
      </c>
      <c r="Q630" s="15">
        <f t="shared" si="339"/>
        <v>0.60899999999999999</v>
      </c>
      <c r="S630" s="28">
        <f t="shared" si="340"/>
        <v>0.60899999999999999</v>
      </c>
      <c r="T630" s="19">
        <f t="shared" si="323"/>
        <v>3.4579291481509871</v>
      </c>
      <c r="U630" s="19">
        <f t="shared" si="324"/>
        <v>4.8902502990403693</v>
      </c>
      <c r="V630" s="19">
        <f t="shared" si="325"/>
        <v>6.9158582963019741</v>
      </c>
      <c r="W630" s="19">
        <f t="shared" si="326"/>
        <v>8.4701619796668144</v>
      </c>
      <c r="X630" s="19">
        <f t="shared" si="327"/>
        <v>9.7805005980807387</v>
      </c>
      <c r="Y630" s="19">
        <f t="shared" si="328"/>
        <v>10.934932095642939</v>
      </c>
      <c r="Z630" s="19">
        <f t="shared" si="329"/>
        <v>11.978617947141753</v>
      </c>
      <c r="AA630" s="19">
        <f t="shared" si="330"/>
        <v>12.938386140120064</v>
      </c>
      <c r="AB630" s="19">
        <f t="shared" si="331"/>
        <v>13.831716592603948</v>
      </c>
      <c r="AC630" s="19">
        <f t="shared" si="332"/>
        <v>14.670750897121106</v>
      </c>
      <c r="AD630" s="19">
        <f t="shared" si="333"/>
        <v>15.464329273287094</v>
      </c>
      <c r="AE630" s="19">
        <f t="shared" si="345"/>
        <v>2.130988992891595</v>
      </c>
      <c r="AF630" s="19">
        <f t="shared" si="345"/>
        <v>3.013673535015077</v>
      </c>
      <c r="AG630" s="19">
        <f t="shared" si="345"/>
        <v>4.2619779857831901</v>
      </c>
      <c r="AH630" s="19">
        <f t="shared" si="345"/>
        <v>5.2198356800718173</v>
      </c>
      <c r="AI630" s="19">
        <f t="shared" si="345"/>
        <v>6.0273470700301539</v>
      </c>
      <c r="AJ630" s="19">
        <f t="shared" si="345"/>
        <v>6.7387788862858038</v>
      </c>
      <c r="AK630" s="19">
        <f t="shared" si="345"/>
        <v>7.3819624121165512</v>
      </c>
      <c r="AL630" s="19">
        <f t="shared" si="345"/>
        <v>7.9734307063867993</v>
      </c>
      <c r="AM630" s="19">
        <f t="shared" si="345"/>
        <v>8.5239559715663802</v>
      </c>
      <c r="AN630" s="19">
        <f t="shared" si="345"/>
        <v>9.0410206050452295</v>
      </c>
      <c r="AO630" s="19">
        <f t="shared" si="345"/>
        <v>9.5300724948188442</v>
      </c>
      <c r="AP630" s="43">
        <f t="shared" si="334"/>
        <v>0.60899999999999999</v>
      </c>
    </row>
    <row r="631" spans="1:42" x14ac:dyDescent="0.25">
      <c r="A631" s="15">
        <v>0.61</v>
      </c>
      <c r="B631" s="6">
        <f t="shared" si="341"/>
        <v>3.5852215945833819</v>
      </c>
      <c r="C631" s="6">
        <f t="shared" si="315"/>
        <v>0.50180519227525444</v>
      </c>
      <c r="D631" s="6">
        <f t="shared" si="335"/>
        <v>1.7926107972916909</v>
      </c>
      <c r="E631" s="6">
        <f t="shared" si="316"/>
        <v>0.97549987186057596</v>
      </c>
      <c r="F631" s="6">
        <f t="shared" si="317"/>
        <v>0.51440826057532818</v>
      </c>
      <c r="G631" s="6">
        <f t="shared" si="318"/>
        <v>0.86720413028766408</v>
      </c>
      <c r="H631" s="6">
        <f t="shared" si="319"/>
        <v>0.63891821455828579</v>
      </c>
      <c r="I631" s="6">
        <f t="shared" si="320"/>
        <v>0.88430076886656461</v>
      </c>
      <c r="J631" s="6">
        <f t="shared" si="336"/>
        <v>1.4349777951354585</v>
      </c>
      <c r="K631" s="9"/>
      <c r="L631" s="15">
        <f t="shared" si="337"/>
        <v>0.61</v>
      </c>
      <c r="M631" s="6">
        <f t="shared" si="342"/>
        <v>0.42792345879290067</v>
      </c>
      <c r="N631" s="15">
        <f t="shared" si="321"/>
        <v>2.1321289777345496</v>
      </c>
      <c r="O631" s="15">
        <f t="shared" si="322"/>
        <v>3.4665193888738366</v>
      </c>
      <c r="P631" s="15">
        <f t="shared" si="338"/>
        <v>2.1321289777345496</v>
      </c>
      <c r="Q631" s="15">
        <f t="shared" si="339"/>
        <v>0.61</v>
      </c>
      <c r="S631" s="28">
        <f t="shared" si="340"/>
        <v>0.61</v>
      </c>
      <c r="T631" s="19">
        <f t="shared" si="323"/>
        <v>3.4665193888738366</v>
      </c>
      <c r="U631" s="19">
        <f t="shared" si="324"/>
        <v>4.9023987339746729</v>
      </c>
      <c r="V631" s="19">
        <f t="shared" si="325"/>
        <v>6.9330387777476732</v>
      </c>
      <c r="W631" s="19">
        <f t="shared" si="326"/>
        <v>8.4912036862054734</v>
      </c>
      <c r="X631" s="19">
        <f t="shared" si="327"/>
        <v>9.8047974679493457</v>
      </c>
      <c r="Y631" s="19">
        <f t="shared" si="328"/>
        <v>10.962096821976274</v>
      </c>
      <c r="Z631" s="19">
        <f t="shared" si="329"/>
        <v>12.008375413904201</v>
      </c>
      <c r="AA631" s="19">
        <f t="shared" si="330"/>
        <v>12.970527877774883</v>
      </c>
      <c r="AB631" s="19">
        <f t="shared" si="331"/>
        <v>13.866077555495346</v>
      </c>
      <c r="AC631" s="19">
        <f t="shared" si="332"/>
        <v>14.707196201924019</v>
      </c>
      <c r="AD631" s="19">
        <f t="shared" si="333"/>
        <v>15.502745997685855</v>
      </c>
      <c r="AE631" s="19">
        <f t="shared" si="345"/>
        <v>2.1321289777345496</v>
      </c>
      <c r="AF631" s="19">
        <f t="shared" si="345"/>
        <v>3.0152857170408827</v>
      </c>
      <c r="AG631" s="19">
        <f t="shared" si="345"/>
        <v>4.2642579554690991</v>
      </c>
      <c r="AH631" s="19">
        <f t="shared" si="345"/>
        <v>5.2226280612515623</v>
      </c>
      <c r="AI631" s="19">
        <f t="shared" si="345"/>
        <v>6.0305714340817653</v>
      </c>
      <c r="AJ631" s="19">
        <f t="shared" si="345"/>
        <v>6.7423838348876091</v>
      </c>
      <c r="AK631" s="19">
        <f t="shared" si="345"/>
        <v>7.3859114354522637</v>
      </c>
      <c r="AL631" s="19">
        <f t="shared" si="345"/>
        <v>7.9776961390952508</v>
      </c>
      <c r="AM631" s="19">
        <f t="shared" si="345"/>
        <v>8.5285159109381983</v>
      </c>
      <c r="AN631" s="19">
        <f t="shared" si="345"/>
        <v>9.0458571511226484</v>
      </c>
      <c r="AO631" s="19">
        <f t="shared" si="345"/>
        <v>9.5351706620231766</v>
      </c>
      <c r="AP631" s="43">
        <f t="shared" si="334"/>
        <v>0.61</v>
      </c>
    </row>
    <row r="632" spans="1:42" x14ac:dyDescent="0.25">
      <c r="A632" s="15">
        <v>0.61099999999999999</v>
      </c>
      <c r="B632" s="6">
        <f t="shared" si="341"/>
        <v>3.5893230077221947</v>
      </c>
      <c r="C632" s="6">
        <f t="shared" si="315"/>
        <v>0.50278046590329439</v>
      </c>
      <c r="D632" s="6">
        <f t="shared" si="335"/>
        <v>1.7946615038610974</v>
      </c>
      <c r="E632" s="6">
        <f t="shared" si="316"/>
        <v>0.97504666554991104</v>
      </c>
      <c r="F632" s="6">
        <f t="shared" si="317"/>
        <v>0.51564759274340377</v>
      </c>
      <c r="G632" s="6">
        <f t="shared" si="318"/>
        <v>0.86882379637170182</v>
      </c>
      <c r="H632" s="6">
        <f t="shared" si="319"/>
        <v>0.64015997150844361</v>
      </c>
      <c r="I632" s="6">
        <f t="shared" si="320"/>
        <v>0.88607511167889041</v>
      </c>
      <c r="J632" s="6">
        <f t="shared" si="336"/>
        <v>1.4394976375701878</v>
      </c>
      <c r="K632" s="9"/>
      <c r="L632" s="15">
        <f t="shared" si="337"/>
        <v>0.61099999999999999</v>
      </c>
      <c r="M632" s="6">
        <f t="shared" si="342"/>
        <v>0.42815126609654153</v>
      </c>
      <c r="N632" s="15">
        <f t="shared" si="321"/>
        <v>2.1332640278082295</v>
      </c>
      <c r="O632" s="15">
        <f t="shared" si="322"/>
        <v>3.4751056810195586</v>
      </c>
      <c r="P632" s="15">
        <f t="shared" si="338"/>
        <v>2.1332640278082295</v>
      </c>
      <c r="Q632" s="15">
        <f t="shared" si="339"/>
        <v>0.61099999999999999</v>
      </c>
      <c r="S632" s="28">
        <f t="shared" si="340"/>
        <v>0.61099999999999999</v>
      </c>
      <c r="T632" s="19">
        <f t="shared" si="323"/>
        <v>3.4751056810195586</v>
      </c>
      <c r="U632" s="19">
        <f t="shared" si="324"/>
        <v>4.914541584777651</v>
      </c>
      <c r="V632" s="19">
        <f t="shared" si="325"/>
        <v>6.9502113620391173</v>
      </c>
      <c r="W632" s="19">
        <f t="shared" si="326"/>
        <v>8.5122357207449593</v>
      </c>
      <c r="X632" s="19">
        <f t="shared" si="327"/>
        <v>9.829083169555302</v>
      </c>
      <c r="Y632" s="19">
        <f t="shared" si="328"/>
        <v>10.989249061812371</v>
      </c>
      <c r="Z632" s="19">
        <f t="shared" si="329"/>
        <v>12.03811920239424</v>
      </c>
      <c r="AA632" s="19">
        <f t="shared" si="330"/>
        <v>13.002654841206921</v>
      </c>
      <c r="AB632" s="19">
        <f t="shared" si="331"/>
        <v>13.900422724078235</v>
      </c>
      <c r="AC632" s="19">
        <f t="shared" si="332"/>
        <v>14.74362475433295</v>
      </c>
      <c r="AD632" s="19">
        <f t="shared" si="333"/>
        <v>15.54114506351087</v>
      </c>
      <c r="AE632" s="19">
        <f t="shared" ref="AE632:AO641" si="346">$M632*AE$21^0.5/RMannings_n*(Diameter/1000)^(2/3)</f>
        <v>2.1332640278082295</v>
      </c>
      <c r="AF632" s="19">
        <f t="shared" si="346"/>
        <v>3.0168909202490535</v>
      </c>
      <c r="AG632" s="19">
        <f t="shared" si="346"/>
        <v>4.2665280556164591</v>
      </c>
      <c r="AH632" s="19">
        <f t="shared" si="346"/>
        <v>5.2254083547645873</v>
      </c>
      <c r="AI632" s="19">
        <f t="shared" si="346"/>
        <v>6.033781840498107</v>
      </c>
      <c r="AJ632" s="19">
        <f t="shared" si="346"/>
        <v>6.7459731783787795</v>
      </c>
      <c r="AK632" s="19">
        <f t="shared" si="346"/>
        <v>7.3898433642457597</v>
      </c>
      <c r="AL632" s="19">
        <f t="shared" si="346"/>
        <v>7.9819431075877931</v>
      </c>
      <c r="AM632" s="19">
        <f t="shared" si="346"/>
        <v>8.5330561112329182</v>
      </c>
      <c r="AN632" s="19">
        <f t="shared" si="346"/>
        <v>9.05067276074716</v>
      </c>
      <c r="AO632" s="19">
        <f t="shared" si="346"/>
        <v>9.5402467602684062</v>
      </c>
      <c r="AP632" s="43">
        <f t="shared" si="334"/>
        <v>0.61099999999999999</v>
      </c>
    </row>
    <row r="633" spans="1:42" x14ac:dyDescent="0.25">
      <c r="A633" s="15">
        <v>0.61199999999999999</v>
      </c>
      <c r="B633" s="6">
        <f t="shared" si="341"/>
        <v>3.5934263367407526</v>
      </c>
      <c r="C633" s="6">
        <f t="shared" si="315"/>
        <v>0.50375528416800985</v>
      </c>
      <c r="D633" s="6">
        <f t="shared" si="335"/>
        <v>1.7967131683703763</v>
      </c>
      <c r="E633" s="6">
        <f t="shared" si="316"/>
        <v>0.97458914420385367</v>
      </c>
      <c r="F633" s="6">
        <f t="shared" si="317"/>
        <v>0.51688989885017633</v>
      </c>
      <c r="G633" s="6">
        <f t="shared" si="318"/>
        <v>0.8704449494250881</v>
      </c>
      <c r="H633" s="6">
        <f t="shared" si="319"/>
        <v>0.64140114867200937</v>
      </c>
      <c r="I633" s="6">
        <f t="shared" si="320"/>
        <v>0.8878519295074746</v>
      </c>
      <c r="J633" s="6">
        <f t="shared" si="336"/>
        <v>1.4440249610878224</v>
      </c>
      <c r="K633" s="9"/>
      <c r="L633" s="15">
        <f t="shared" si="337"/>
        <v>0.61199999999999999</v>
      </c>
      <c r="M633" s="6">
        <f t="shared" si="342"/>
        <v>0.42837808258063159</v>
      </c>
      <c r="N633" s="15">
        <f t="shared" si="321"/>
        <v>2.1343941411227005</v>
      </c>
      <c r="O633" s="15">
        <f t="shared" si="322"/>
        <v>3.4836879397644767</v>
      </c>
      <c r="P633" s="15">
        <f t="shared" si="338"/>
        <v>2.1343941411227005</v>
      </c>
      <c r="Q633" s="15">
        <f t="shared" si="339"/>
        <v>0.61199999999999999</v>
      </c>
      <c r="S633" s="28">
        <f t="shared" si="340"/>
        <v>0.61199999999999999</v>
      </c>
      <c r="T633" s="19">
        <f t="shared" si="323"/>
        <v>3.4836879397644767</v>
      </c>
      <c r="U633" s="19">
        <f t="shared" si="324"/>
        <v>4.9266787314905081</v>
      </c>
      <c r="V633" s="19">
        <f t="shared" si="325"/>
        <v>6.9673758795289533</v>
      </c>
      <c r="W633" s="19">
        <f t="shared" si="326"/>
        <v>8.5332578755105448</v>
      </c>
      <c r="X633" s="19">
        <f t="shared" si="327"/>
        <v>9.8533574629810161</v>
      </c>
      <c r="Y633" s="19">
        <f t="shared" si="328"/>
        <v>11.016388546915209</v>
      </c>
      <c r="Z633" s="19">
        <f t="shared" si="329"/>
        <v>12.067849018774037</v>
      </c>
      <c r="AA633" s="19">
        <f t="shared" si="330"/>
        <v>13.034766713035049</v>
      </c>
      <c r="AB633" s="19">
        <f t="shared" si="331"/>
        <v>13.934751759057907</v>
      </c>
      <c r="AC633" s="19">
        <f t="shared" si="332"/>
        <v>14.780036194471522</v>
      </c>
      <c r="AD633" s="19">
        <f t="shared" si="333"/>
        <v>15.579526091419122</v>
      </c>
      <c r="AE633" s="19">
        <f t="shared" si="346"/>
        <v>2.1343941411227005</v>
      </c>
      <c r="AF633" s="19">
        <f t="shared" si="346"/>
        <v>3.018489141825397</v>
      </c>
      <c r="AG633" s="19">
        <f t="shared" si="346"/>
        <v>4.2687882822454011</v>
      </c>
      <c r="AH633" s="19">
        <f t="shared" si="346"/>
        <v>5.2281765557365647</v>
      </c>
      <c r="AI633" s="19">
        <f t="shared" si="346"/>
        <v>6.0369782836507939</v>
      </c>
      <c r="AJ633" s="19">
        <f t="shared" si="346"/>
        <v>6.7495469104665897</v>
      </c>
      <c r="AK633" s="19">
        <f t="shared" si="346"/>
        <v>7.3937581916037063</v>
      </c>
      <c r="AL633" s="19">
        <f t="shared" si="346"/>
        <v>7.9861716044187752</v>
      </c>
      <c r="AM633" s="19">
        <f t="shared" si="346"/>
        <v>8.5375765644908022</v>
      </c>
      <c r="AN633" s="19">
        <f t="shared" si="346"/>
        <v>9.0554674254761895</v>
      </c>
      <c r="AO633" s="19">
        <f t="shared" si="346"/>
        <v>9.5453007806552748</v>
      </c>
      <c r="AP633" s="43">
        <f t="shared" si="334"/>
        <v>0.61199999999999999</v>
      </c>
    </row>
    <row r="634" spans="1:42" x14ac:dyDescent="0.25">
      <c r="A634" s="15">
        <v>0.61299999999999999</v>
      </c>
      <c r="B634" s="6">
        <f t="shared" si="341"/>
        <v>3.5975316016230674</v>
      </c>
      <c r="C634" s="6">
        <f t="shared" si="315"/>
        <v>0.50472964275133103</v>
      </c>
      <c r="D634" s="6">
        <f t="shared" si="335"/>
        <v>1.7987658008115337</v>
      </c>
      <c r="E634" s="6">
        <f t="shared" si="316"/>
        <v>0.97412730174243656</v>
      </c>
      <c r="F634" s="6">
        <f t="shared" si="317"/>
        <v>0.51813519839605493</v>
      </c>
      <c r="G634" s="6">
        <f t="shared" si="318"/>
        <v>0.87206759919802745</v>
      </c>
      <c r="H634" s="6">
        <f t="shared" si="319"/>
        <v>0.64264174055104606</v>
      </c>
      <c r="I634" s="6">
        <f t="shared" si="320"/>
        <v>0.8896312373976345</v>
      </c>
      <c r="J634" s="6">
        <f t="shared" si="336"/>
        <v>1.4485597803929624</v>
      </c>
      <c r="K634" s="9"/>
      <c r="L634" s="15">
        <f t="shared" si="337"/>
        <v>0.61299999999999999</v>
      </c>
      <c r="M634" s="6">
        <f t="shared" si="342"/>
        <v>0.42860390783610053</v>
      </c>
      <c r="N634" s="15">
        <f t="shared" si="321"/>
        <v>2.1355193156397689</v>
      </c>
      <c r="O634" s="15">
        <f t="shared" si="322"/>
        <v>3.4922660801194256</v>
      </c>
      <c r="P634" s="15">
        <f t="shared" si="338"/>
        <v>2.1355193156397689</v>
      </c>
      <c r="Q634" s="15">
        <f t="shared" si="339"/>
        <v>0.61299999999999999</v>
      </c>
      <c r="S634" s="28">
        <f t="shared" si="340"/>
        <v>0.61299999999999999</v>
      </c>
      <c r="T634" s="19">
        <f t="shared" si="323"/>
        <v>3.4922660801194256</v>
      </c>
      <c r="U634" s="19">
        <f t="shared" si="324"/>
        <v>4.9388100539204176</v>
      </c>
      <c r="V634" s="19">
        <f t="shared" si="325"/>
        <v>6.9845321602388513</v>
      </c>
      <c r="W634" s="19">
        <f t="shared" si="326"/>
        <v>8.5542699423221489</v>
      </c>
      <c r="X634" s="19">
        <f t="shared" si="327"/>
        <v>9.8776201078408352</v>
      </c>
      <c r="Y634" s="19">
        <f t="shared" si="328"/>
        <v>11.043515008525453</v>
      </c>
      <c r="Z634" s="19">
        <f t="shared" si="329"/>
        <v>12.097564568632498</v>
      </c>
      <c r="AA634" s="19">
        <f t="shared" si="330"/>
        <v>13.066863175258927</v>
      </c>
      <c r="AB634" s="19">
        <f t="shared" si="331"/>
        <v>13.969064320477703</v>
      </c>
      <c r="AC634" s="19">
        <f t="shared" si="332"/>
        <v>14.816430161761254</v>
      </c>
      <c r="AD634" s="19">
        <f t="shared" si="333"/>
        <v>15.617888701327526</v>
      </c>
      <c r="AE634" s="19">
        <f t="shared" si="346"/>
        <v>2.1355193156397689</v>
      </c>
      <c r="AF634" s="19">
        <f t="shared" si="346"/>
        <v>3.0200803788874717</v>
      </c>
      <c r="AG634" s="19">
        <f t="shared" si="346"/>
        <v>4.2710386312795379</v>
      </c>
      <c r="AH634" s="19">
        <f t="shared" si="346"/>
        <v>5.2309326591749663</v>
      </c>
      <c r="AI634" s="19">
        <f t="shared" si="346"/>
        <v>6.0401607577749434</v>
      </c>
      <c r="AJ634" s="19">
        <f t="shared" si="346"/>
        <v>6.7531050247057065</v>
      </c>
      <c r="AK634" s="19">
        <f t="shared" si="346"/>
        <v>7.3976559104655975</v>
      </c>
      <c r="AL634" s="19">
        <f t="shared" si="346"/>
        <v>7.9903816219619737</v>
      </c>
      <c r="AM634" s="19">
        <f t="shared" si="346"/>
        <v>8.5420772625590757</v>
      </c>
      <c r="AN634" s="19">
        <f t="shared" si="346"/>
        <v>9.060241136662416</v>
      </c>
      <c r="AO634" s="19">
        <f t="shared" si="346"/>
        <v>9.5503327140687073</v>
      </c>
      <c r="AP634" s="43">
        <f t="shared" si="334"/>
        <v>0.61299999999999999</v>
      </c>
    </row>
    <row r="635" spans="1:42" x14ac:dyDescent="0.25">
      <c r="A635" s="15">
        <v>0.61399999999999999</v>
      </c>
      <c r="B635" s="6">
        <f t="shared" si="341"/>
        <v>3.6016388224329869</v>
      </c>
      <c r="C635" s="6">
        <f t="shared" si="315"/>
        <v>0.50570353732907403</v>
      </c>
      <c r="D635" s="6">
        <f t="shared" si="335"/>
        <v>1.8008194112164935</v>
      </c>
      <c r="E635" s="6">
        <f t="shared" si="316"/>
        <v>0.97366113201667859</v>
      </c>
      <c r="F635" s="6">
        <f t="shared" si="317"/>
        <v>0.51938351105958647</v>
      </c>
      <c r="G635" s="6">
        <f t="shared" si="318"/>
        <v>0.87369175552979317</v>
      </c>
      <c r="H635" s="6">
        <f t="shared" si="319"/>
        <v>0.64388174163983158</v>
      </c>
      <c r="I635" s="6">
        <f t="shared" si="320"/>
        <v>0.89141305051624475</v>
      </c>
      <c r="J635" s="6">
        <f t="shared" si="336"/>
        <v>1.453102110399346</v>
      </c>
      <c r="K635" s="9"/>
      <c r="L635" s="15">
        <f t="shared" si="337"/>
        <v>0.61399999999999999</v>
      </c>
      <c r="M635" s="6">
        <f t="shared" si="342"/>
        <v>0.42882874144415478</v>
      </c>
      <c r="N635" s="15">
        <f t="shared" si="321"/>
        <v>2.1366395492727959</v>
      </c>
      <c r="O635" s="15">
        <f t="shared" si="322"/>
        <v>3.5008400169288221</v>
      </c>
      <c r="P635" s="15">
        <f t="shared" si="338"/>
        <v>2.1366395492727959</v>
      </c>
      <c r="Q635" s="15">
        <f t="shared" si="339"/>
        <v>0.61399999999999999</v>
      </c>
      <c r="S635" s="28">
        <f t="shared" si="340"/>
        <v>0.61399999999999999</v>
      </c>
      <c r="T635" s="19">
        <f t="shared" si="323"/>
        <v>3.5008400169288221</v>
      </c>
      <c r="U635" s="19">
        <f t="shared" si="324"/>
        <v>4.9509354316391976</v>
      </c>
      <c r="V635" s="19">
        <f t="shared" si="325"/>
        <v>7.0016800338576441</v>
      </c>
      <c r="W635" s="19">
        <f t="shared" si="326"/>
        <v>8.5752717125920377</v>
      </c>
      <c r="X635" s="19">
        <f t="shared" si="327"/>
        <v>9.9018708632783952</v>
      </c>
      <c r="Y635" s="19">
        <f t="shared" si="328"/>
        <v>11.070628177357506</v>
      </c>
      <c r="Z635" s="19">
        <f t="shared" si="329"/>
        <v>12.127265556982019</v>
      </c>
      <c r="AA635" s="19">
        <f t="shared" si="330"/>
        <v>13.098943909255537</v>
      </c>
      <c r="AB635" s="19">
        <f t="shared" si="331"/>
        <v>14.003360067715288</v>
      </c>
      <c r="AC635" s="19">
        <f t="shared" si="332"/>
        <v>14.852806294917587</v>
      </c>
      <c r="AD635" s="19">
        <f t="shared" si="333"/>
        <v>15.656232512408726</v>
      </c>
      <c r="AE635" s="19">
        <f t="shared" si="346"/>
        <v>2.1366395492727959</v>
      </c>
      <c r="AF635" s="19">
        <f t="shared" si="346"/>
        <v>3.0216646284843254</v>
      </c>
      <c r="AG635" s="19">
        <f t="shared" si="346"/>
        <v>4.2732790985455917</v>
      </c>
      <c r="AH635" s="19">
        <f t="shared" si="346"/>
        <v>5.2336766599685864</v>
      </c>
      <c r="AI635" s="19">
        <f t="shared" si="346"/>
        <v>6.0433292569686508</v>
      </c>
      <c r="AJ635" s="19">
        <f t="shared" si="346"/>
        <v>6.7566475144975975</v>
      </c>
      <c r="AK635" s="19">
        <f t="shared" si="346"/>
        <v>7.4015365136030979</v>
      </c>
      <c r="AL635" s="19">
        <f t="shared" si="346"/>
        <v>7.9945731524099015</v>
      </c>
      <c r="AM635" s="19">
        <f t="shared" si="346"/>
        <v>8.5465581970911835</v>
      </c>
      <c r="AN635" s="19">
        <f t="shared" si="346"/>
        <v>9.0649938854529744</v>
      </c>
      <c r="AO635" s="19">
        <f t="shared" si="346"/>
        <v>9.5553425511769685</v>
      </c>
      <c r="AP635" s="43">
        <f t="shared" si="334"/>
        <v>0.61399999999999999</v>
      </c>
    </row>
    <row r="636" spans="1:42" x14ac:dyDescent="0.25">
      <c r="A636" s="15">
        <v>0.61499999999999999</v>
      </c>
      <c r="B636" s="6">
        <f t="shared" si="341"/>
        <v>3.6057480193152194</v>
      </c>
      <c r="C636" s="6">
        <f t="shared" si="315"/>
        <v>0.506676963570871</v>
      </c>
      <c r="D636" s="6">
        <f t="shared" si="335"/>
        <v>1.8028740096576097</v>
      </c>
      <c r="E636" s="6">
        <f t="shared" si="316"/>
        <v>0.97319062880814877</v>
      </c>
      <c r="F636" s="6">
        <f t="shared" si="317"/>
        <v>0.52063485669954535</v>
      </c>
      <c r="G636" s="6">
        <f t="shared" si="318"/>
        <v>0.87531742834977266</v>
      </c>
      <c r="H636" s="6">
        <f t="shared" si="319"/>
        <v>0.64512114642477048</v>
      </c>
      <c r="I636" s="6">
        <f t="shared" si="320"/>
        <v>0.89319738415314354</v>
      </c>
      <c r="J636" s="6">
        <f t="shared" si="336"/>
        <v>1.4576519662323408</v>
      </c>
      <c r="K636" s="9"/>
      <c r="L636" s="15">
        <f t="shared" si="337"/>
        <v>0.61499999999999999</v>
      </c>
      <c r="M636" s="6">
        <f t="shared" si="342"/>
        <v>0.42905258297623861</v>
      </c>
      <c r="N636" s="15">
        <f t="shared" si="321"/>
        <v>2.1377548398865023</v>
      </c>
      <c r="O636" s="15">
        <f t="shared" si="322"/>
        <v>3.5094096648697102</v>
      </c>
      <c r="P636" s="15">
        <f t="shared" si="338"/>
        <v>2.1377548398865023</v>
      </c>
      <c r="Q636" s="15">
        <f t="shared" si="339"/>
        <v>0.61499999999999999</v>
      </c>
      <c r="S636" s="28">
        <f t="shared" si="340"/>
        <v>0.61499999999999999</v>
      </c>
      <c r="T636" s="19">
        <f t="shared" si="323"/>
        <v>3.5094096648697102</v>
      </c>
      <c r="U636" s="19">
        <f t="shared" si="324"/>
        <v>4.9630547439819628</v>
      </c>
      <c r="V636" s="19">
        <f t="shared" si="325"/>
        <v>7.0188193297394204</v>
      </c>
      <c r="W636" s="19">
        <f t="shared" si="326"/>
        <v>8.5962629773225032</v>
      </c>
      <c r="X636" s="19">
        <f t="shared" si="327"/>
        <v>9.9261094879639256</v>
      </c>
      <c r="Y636" s="19">
        <f t="shared" si="328"/>
        <v>11.097727783596483</v>
      </c>
      <c r="Z636" s="19">
        <f t="shared" si="329"/>
        <v>12.156951688255209</v>
      </c>
      <c r="AA636" s="19">
        <f t="shared" si="330"/>
        <v>13.131008595775613</v>
      </c>
      <c r="AB636" s="19">
        <f t="shared" si="331"/>
        <v>14.037638659478841</v>
      </c>
      <c r="AC636" s="19">
        <f t="shared" si="332"/>
        <v>14.889164231945887</v>
      </c>
      <c r="AD636" s="19">
        <f t="shared" si="333"/>
        <v>15.694557143086854</v>
      </c>
      <c r="AE636" s="19">
        <f t="shared" si="346"/>
        <v>2.1377548398865023</v>
      </c>
      <c r="AF636" s="19">
        <f t="shared" si="346"/>
        <v>3.0232418875962161</v>
      </c>
      <c r="AG636" s="19">
        <f t="shared" si="346"/>
        <v>4.2755096797730046</v>
      </c>
      <c r="AH636" s="19">
        <f t="shared" si="346"/>
        <v>5.2364085528870818</v>
      </c>
      <c r="AI636" s="19">
        <f t="shared" si="346"/>
        <v>6.0464837751924323</v>
      </c>
      <c r="AJ636" s="19">
        <f t="shared" si="346"/>
        <v>6.7601743730899164</v>
      </c>
      <c r="AK636" s="19">
        <f t="shared" si="346"/>
        <v>7.4053999936193851</v>
      </c>
      <c r="AL636" s="19">
        <f t="shared" si="346"/>
        <v>7.9987461877730759</v>
      </c>
      <c r="AM636" s="19">
        <f t="shared" si="346"/>
        <v>8.5510193595460091</v>
      </c>
      <c r="AN636" s="19">
        <f t="shared" si="346"/>
        <v>9.0697256627886471</v>
      </c>
      <c r="AO636" s="19">
        <f t="shared" si="346"/>
        <v>9.5603302824307956</v>
      </c>
      <c r="AP636" s="43">
        <f t="shared" si="334"/>
        <v>0.61499999999999999</v>
      </c>
    </row>
    <row r="637" spans="1:42" x14ac:dyDescent="0.25">
      <c r="A637" s="15">
        <v>0.61599999999999999</v>
      </c>
      <c r="B637" s="6">
        <f t="shared" si="341"/>
        <v>3.6098592124963718</v>
      </c>
      <c r="C637" s="6">
        <f t="shared" si="315"/>
        <v>0.50764991714010077</v>
      </c>
      <c r="D637" s="6">
        <f t="shared" si="335"/>
        <v>1.8049296062481859</v>
      </c>
      <c r="E637" s="6">
        <f t="shared" si="316"/>
        <v>0.97271578582852247</v>
      </c>
      <c r="F637" s="6">
        <f t="shared" si="317"/>
        <v>0.52188925535705555</v>
      </c>
      <c r="G637" s="6">
        <f t="shared" si="318"/>
        <v>0.87694462767852777</v>
      </c>
      <c r="H637" s="6">
        <f t="shared" si="319"/>
        <v>0.64635994938430497</v>
      </c>
      <c r="I637" s="6">
        <f t="shared" si="320"/>
        <v>0.89498425372255996</v>
      </c>
      <c r="J637" s="6">
        <f t="shared" si="336"/>
        <v>1.4622093632314768</v>
      </c>
      <c r="K637" s="9"/>
      <c r="L637" s="15">
        <f t="shared" si="337"/>
        <v>0.61599999999999999</v>
      </c>
      <c r="M637" s="6">
        <f t="shared" si="342"/>
        <v>0.42927543199399504</v>
      </c>
      <c r="N637" s="15">
        <f t="shared" si="321"/>
        <v>2.1388651852967735</v>
      </c>
      <c r="O637" s="15">
        <f t="shared" si="322"/>
        <v>3.5179749384508012</v>
      </c>
      <c r="P637" s="15">
        <f t="shared" si="338"/>
        <v>2.1388651852967735</v>
      </c>
      <c r="Q637" s="15">
        <f t="shared" si="339"/>
        <v>0.61599999999999999</v>
      </c>
      <c r="S637" s="28">
        <f t="shared" si="340"/>
        <v>0.61599999999999999</v>
      </c>
      <c r="T637" s="19">
        <f t="shared" si="323"/>
        <v>3.5179749384508012</v>
      </c>
      <c r="U637" s="19">
        <f t="shared" si="324"/>
        <v>4.9751678700457775</v>
      </c>
      <c r="V637" s="19">
        <f t="shared" si="325"/>
        <v>7.0359498769016025</v>
      </c>
      <c r="W637" s="19">
        <f t="shared" si="326"/>
        <v>8.6172435271035219</v>
      </c>
      <c r="X637" s="19">
        <f t="shared" si="327"/>
        <v>9.9503357400915551</v>
      </c>
      <c r="Y637" s="19">
        <f t="shared" si="328"/>
        <v>11.1248135568952</v>
      </c>
      <c r="Z637" s="19">
        <f t="shared" si="329"/>
        <v>12.186622666301563</v>
      </c>
      <c r="AA637" s="19">
        <f t="shared" si="330"/>
        <v>13.163056914940043</v>
      </c>
      <c r="AB637" s="19">
        <f t="shared" si="331"/>
        <v>14.071899753803205</v>
      </c>
      <c r="AC637" s="19">
        <f t="shared" si="332"/>
        <v>14.925503610137332</v>
      </c>
      <c r="AD637" s="19">
        <f t="shared" si="333"/>
        <v>15.732862211033265</v>
      </c>
      <c r="AE637" s="19">
        <f t="shared" si="346"/>
        <v>2.1388651852967735</v>
      </c>
      <c r="AF637" s="19">
        <f t="shared" si="346"/>
        <v>3.0248121531343406</v>
      </c>
      <c r="AG637" s="19">
        <f t="shared" si="346"/>
        <v>4.277730370593547</v>
      </c>
      <c r="AH637" s="19">
        <f t="shared" si="346"/>
        <v>5.2391283325804894</v>
      </c>
      <c r="AI637" s="19">
        <f t="shared" si="346"/>
        <v>6.0496243062686812</v>
      </c>
      <c r="AJ637" s="19">
        <f t="shared" si="346"/>
        <v>6.7636855935758886</v>
      </c>
      <c r="AK637" s="19">
        <f t="shared" si="346"/>
        <v>7.4092463429484665</v>
      </c>
      <c r="AL637" s="19">
        <f t="shared" si="346"/>
        <v>8.002900719879289</v>
      </c>
      <c r="AM637" s="19">
        <f t="shared" si="346"/>
        <v>8.555460741187094</v>
      </c>
      <c r="AN637" s="19">
        <f t="shared" si="346"/>
        <v>9.0744364594030209</v>
      </c>
      <c r="AO637" s="19">
        <f t="shared" si="346"/>
        <v>9.5652958980625407</v>
      </c>
      <c r="AP637" s="43">
        <f t="shared" si="334"/>
        <v>0.61599999999999999</v>
      </c>
    </row>
    <row r="638" spans="1:42" x14ac:dyDescent="0.25">
      <c r="A638" s="15">
        <v>0.61699999999999999</v>
      </c>
      <c r="B638" s="6">
        <f t="shared" si="341"/>
        <v>3.6139724222859972</v>
      </c>
      <c r="C638" s="6">
        <f t="shared" si="315"/>
        <v>0.5086223936938189</v>
      </c>
      <c r="D638" s="6">
        <f t="shared" si="335"/>
        <v>1.8069862111429986</v>
      </c>
      <c r="E638" s="6">
        <f t="shared" si="316"/>
        <v>0.97223659671913198</v>
      </c>
      <c r="F638" s="6">
        <f t="shared" si="317"/>
        <v>0.52314672725774181</v>
      </c>
      <c r="G638" s="6">
        <f t="shared" si="318"/>
        <v>0.87857336362887084</v>
      </c>
      <c r="H638" s="6">
        <f t="shared" si="319"/>
        <v>0.64759814498882673</v>
      </c>
      <c r="I638" s="6">
        <f t="shared" si="320"/>
        <v>0.8967736747645626</v>
      </c>
      <c r="J638" s="6">
        <f t="shared" si="336"/>
        <v>1.4667743169530132</v>
      </c>
      <c r="K638" s="9"/>
      <c r="L638" s="15">
        <f t="shared" si="337"/>
        <v>0.61699999999999999</v>
      </c>
      <c r="M638" s="6">
        <f t="shared" si="342"/>
        <v>0.42949728804922593</v>
      </c>
      <c r="N638" s="15">
        <f t="shared" si="321"/>
        <v>2.139970583270463</v>
      </c>
      <c r="O638" s="15">
        <f t="shared" si="322"/>
        <v>3.5265357520115139</v>
      </c>
      <c r="P638" s="15">
        <f t="shared" si="338"/>
        <v>2.139970583270463</v>
      </c>
      <c r="Q638" s="15">
        <f t="shared" si="339"/>
        <v>0.61699999999999999</v>
      </c>
      <c r="S638" s="28">
        <f t="shared" si="340"/>
        <v>0.61699999999999999</v>
      </c>
      <c r="T638" s="19">
        <f t="shared" si="323"/>
        <v>3.5265357520115139</v>
      </c>
      <c r="U638" s="19">
        <f t="shared" si="324"/>
        <v>4.9872746886882835</v>
      </c>
      <c r="V638" s="19">
        <f t="shared" si="325"/>
        <v>7.0530715040230278</v>
      </c>
      <c r="W638" s="19">
        <f t="shared" si="326"/>
        <v>8.638213152110362</v>
      </c>
      <c r="X638" s="19">
        <f t="shared" si="327"/>
        <v>9.974549377376567</v>
      </c>
      <c r="Y638" s="19">
        <f t="shared" si="328"/>
        <v>11.151885226371103</v>
      </c>
      <c r="Z638" s="19">
        <f t="shared" si="329"/>
        <v>12.21627819438412</v>
      </c>
      <c r="AA638" s="19">
        <f t="shared" si="330"/>
        <v>13.195088546236274</v>
      </c>
      <c r="AB638" s="19">
        <f t="shared" si="331"/>
        <v>14.106143008046056</v>
      </c>
      <c r="AC638" s="19">
        <f t="shared" si="332"/>
        <v>14.96182406606485</v>
      </c>
      <c r="AD638" s="19">
        <f t="shared" si="333"/>
        <v>15.771147333162169</v>
      </c>
      <c r="AE638" s="19">
        <f t="shared" si="346"/>
        <v>2.139970583270463</v>
      </c>
      <c r="AF638" s="19">
        <f t="shared" si="346"/>
        <v>3.0263754219405508</v>
      </c>
      <c r="AG638" s="19">
        <f t="shared" si="346"/>
        <v>4.2799411665409259</v>
      </c>
      <c r="AH638" s="19">
        <f t="shared" si="346"/>
        <v>5.2418359935787331</v>
      </c>
      <c r="AI638" s="19">
        <f t="shared" si="346"/>
        <v>6.0527508438811015</v>
      </c>
      <c r="AJ638" s="19">
        <f t="shared" si="346"/>
        <v>6.7671811688936803</v>
      </c>
      <c r="AK638" s="19">
        <f t="shared" si="346"/>
        <v>7.413075553854493</v>
      </c>
      <c r="AL638" s="19">
        <f t="shared" si="346"/>
        <v>8.0070367403728664</v>
      </c>
      <c r="AM638" s="19">
        <f t="shared" si="346"/>
        <v>8.5598823330818519</v>
      </c>
      <c r="AN638" s="19">
        <f t="shared" si="346"/>
        <v>9.0791262658216532</v>
      </c>
      <c r="AO638" s="19">
        <f t="shared" si="346"/>
        <v>9.570239388085259</v>
      </c>
      <c r="AP638" s="43">
        <f t="shared" si="334"/>
        <v>0.61699999999999999</v>
      </c>
    </row>
    <row r="639" spans="1:42" x14ac:dyDescent="0.25">
      <c r="A639" s="15">
        <v>0.61799999999999999</v>
      </c>
      <c r="B639" s="6">
        <f t="shared" si="341"/>
        <v>3.6180876690776533</v>
      </c>
      <c r="C639" s="6">
        <f t="shared" si="315"/>
        <v>0.50959438888268682</v>
      </c>
      <c r="D639" s="6">
        <f t="shared" si="335"/>
        <v>1.8090438345388267</v>
      </c>
      <c r="E639" s="6">
        <f t="shared" si="316"/>
        <v>0.97175305505051024</v>
      </c>
      <c r="F639" s="6">
        <f t="shared" si="317"/>
        <v>0.52440729281391241</v>
      </c>
      <c r="G639" s="6">
        <f t="shared" si="318"/>
        <v>0.88020364640695625</v>
      </c>
      <c r="H639" s="6">
        <f t="shared" si="319"/>
        <v>0.64883572770058562</v>
      </c>
      <c r="I639" s="6">
        <f t="shared" si="320"/>
        <v>0.89856566294652962</v>
      </c>
      <c r="J639" s="6">
        <f t="shared" si="336"/>
        <v>1.4713468431725385</v>
      </c>
      <c r="K639" s="9"/>
      <c r="L639" s="15">
        <f t="shared" si="337"/>
        <v>0.61799999999999999</v>
      </c>
      <c r="M639" s="6">
        <f t="shared" si="342"/>
        <v>0.42971815068385055</v>
      </c>
      <c r="N639" s="15">
        <f t="shared" si="321"/>
        <v>2.1410710315251817</v>
      </c>
      <c r="O639" s="15">
        <f t="shared" si="322"/>
        <v>3.535092019720977</v>
      </c>
      <c r="P639" s="15">
        <f t="shared" si="338"/>
        <v>2.1410710315251817</v>
      </c>
      <c r="Q639" s="15">
        <f t="shared" si="339"/>
        <v>0.61799999999999999</v>
      </c>
      <c r="S639" s="28">
        <f t="shared" si="340"/>
        <v>0.61799999999999999</v>
      </c>
      <c r="T639" s="19">
        <f t="shared" si="323"/>
        <v>3.535092019720977</v>
      </c>
      <c r="U639" s="19">
        <f t="shared" si="324"/>
        <v>4.9993750785263016</v>
      </c>
      <c r="V639" s="19">
        <f t="shared" si="325"/>
        <v>7.0701840394419539</v>
      </c>
      <c r="W639" s="19">
        <f t="shared" si="326"/>
        <v>8.6591716421012013</v>
      </c>
      <c r="X639" s="19">
        <f t="shared" si="327"/>
        <v>9.9987501570526032</v>
      </c>
      <c r="Y639" s="19">
        <f t="shared" si="328"/>
        <v>11.178942520603158</v>
      </c>
      <c r="Z639" s="19">
        <f t="shared" si="329"/>
        <v>12.245917975176024</v>
      </c>
      <c r="AA639" s="19">
        <f t="shared" si="330"/>
        <v>13.227103168514606</v>
      </c>
      <c r="AB639" s="19">
        <f t="shared" si="331"/>
        <v>14.140368078883908</v>
      </c>
      <c r="AC639" s="19">
        <f t="shared" si="332"/>
        <v>14.998125235578906</v>
      </c>
      <c r="AD639" s="19">
        <f t="shared" si="333"/>
        <v>15.809412125626261</v>
      </c>
      <c r="AE639" s="19">
        <f t="shared" si="346"/>
        <v>2.1410710315251817</v>
      </c>
      <c r="AF639" s="19">
        <f t="shared" si="346"/>
        <v>3.0279316907870646</v>
      </c>
      <c r="AG639" s="19">
        <f t="shared" si="346"/>
        <v>4.2821420630503635</v>
      </c>
      <c r="AH639" s="19">
        <f t="shared" si="346"/>
        <v>5.2445315302911313</v>
      </c>
      <c r="AI639" s="19">
        <f t="shared" si="346"/>
        <v>6.0558633815741292</v>
      </c>
      <c r="AJ639" s="19">
        <f t="shared" si="346"/>
        <v>6.7706610918257493</v>
      </c>
      <c r="AK639" s="19">
        <f t="shared" si="346"/>
        <v>7.4168876184310415</v>
      </c>
      <c r="AL639" s="19">
        <f t="shared" si="346"/>
        <v>8.0111542407138998</v>
      </c>
      <c r="AM639" s="19">
        <f t="shared" si="346"/>
        <v>8.564284126100727</v>
      </c>
      <c r="AN639" s="19">
        <f t="shared" si="346"/>
        <v>9.0837950723611929</v>
      </c>
      <c r="AO639" s="19">
        <f t="shared" si="346"/>
        <v>9.5751607422918035</v>
      </c>
      <c r="AP639" s="43">
        <f t="shared" si="334"/>
        <v>0.61799999999999999</v>
      </c>
    </row>
    <row r="640" spans="1:42" x14ac:dyDescent="0.25">
      <c r="A640" s="15">
        <v>0.61899999999999999</v>
      </c>
      <c r="B640" s="6">
        <f t="shared" si="341"/>
        <v>3.6222049733499677</v>
      </c>
      <c r="C640" s="6">
        <f t="shared" si="315"/>
        <v>0.51056589835090072</v>
      </c>
      <c r="D640" s="6">
        <f t="shared" si="335"/>
        <v>1.8111024866749839</v>
      </c>
      <c r="E640" s="6">
        <f t="shared" si="316"/>
        <v>0.97126515432192873</v>
      </c>
      <c r="F640" s="6">
        <f t="shared" si="317"/>
        <v>0.52567097262677265</v>
      </c>
      <c r="G640" s="6">
        <f t="shared" si="318"/>
        <v>0.88183548631338637</v>
      </c>
      <c r="H640" s="6">
        <f t="shared" si="319"/>
        <v>0.65007269197360018</v>
      </c>
      <c r="I640" s="6">
        <f t="shared" si="320"/>
        <v>0.90036023406463905</v>
      </c>
      <c r="J640" s="6">
        <f t="shared" si="336"/>
        <v>1.4759269578876102</v>
      </c>
      <c r="K640" s="9"/>
      <c r="L640" s="15">
        <f t="shared" si="337"/>
        <v>0.61899999999999999</v>
      </c>
      <c r="M640" s="6">
        <f t="shared" si="342"/>
        <v>0.42993801942986482</v>
      </c>
      <c r="N640" s="15">
        <f t="shared" si="321"/>
        <v>2.1421665277291</v>
      </c>
      <c r="O640" s="15">
        <f t="shared" si="322"/>
        <v>3.5436436555770503</v>
      </c>
      <c r="P640" s="15">
        <f t="shared" si="338"/>
        <v>2.1421665277291</v>
      </c>
      <c r="Q640" s="15">
        <f t="shared" si="339"/>
        <v>0.61899999999999999</v>
      </c>
      <c r="S640" s="28">
        <f t="shared" si="340"/>
        <v>0.61899999999999999</v>
      </c>
      <c r="T640" s="19">
        <f t="shared" si="323"/>
        <v>3.5436436555770503</v>
      </c>
      <c r="U640" s="19">
        <f t="shared" si="324"/>
        <v>5.0114689179344376</v>
      </c>
      <c r="V640" s="19">
        <f t="shared" si="325"/>
        <v>7.0872873111541006</v>
      </c>
      <c r="W640" s="19">
        <f t="shared" si="326"/>
        <v>8.6801187864146687</v>
      </c>
      <c r="X640" s="19">
        <f t="shared" si="327"/>
        <v>10.022937835868875</v>
      </c>
      <c r="Y640" s="19">
        <f t="shared" si="328"/>
        <v>11.205985167628715</v>
      </c>
      <c r="Z640" s="19">
        <f t="shared" si="329"/>
        <v>12.275541710757116</v>
      </c>
      <c r="AA640" s="19">
        <f t="shared" si="330"/>
        <v>13.259100459984484</v>
      </c>
      <c r="AB640" s="19">
        <f t="shared" si="331"/>
        <v>14.174574622308201</v>
      </c>
      <c r="AC640" s="19">
        <f t="shared" si="332"/>
        <v>15.034406753803312</v>
      </c>
      <c r="AD640" s="19">
        <f t="shared" si="333"/>
        <v>15.847656203812267</v>
      </c>
      <c r="AE640" s="19">
        <f t="shared" si="346"/>
        <v>2.1421665277291</v>
      </c>
      <c r="AF640" s="19">
        <f t="shared" si="346"/>
        <v>3.0294809563761742</v>
      </c>
      <c r="AG640" s="19">
        <f t="shared" si="346"/>
        <v>4.2843330554582</v>
      </c>
      <c r="AH640" s="19">
        <f t="shared" si="346"/>
        <v>5.2472149370058867</v>
      </c>
      <c r="AI640" s="19">
        <f t="shared" si="346"/>
        <v>6.0589619127523484</v>
      </c>
      <c r="AJ640" s="19">
        <f t="shared" si="346"/>
        <v>6.7741253549981986</v>
      </c>
      <c r="AK640" s="19">
        <f t="shared" si="346"/>
        <v>7.4206825286004108</v>
      </c>
      <c r="AL640" s="19">
        <f t="shared" si="346"/>
        <v>8.0152532121774733</v>
      </c>
      <c r="AM640" s="19">
        <f t="shared" si="346"/>
        <v>8.5686661109164</v>
      </c>
      <c r="AN640" s="19">
        <f t="shared" si="346"/>
        <v>9.0884428691285226</v>
      </c>
      <c r="AO640" s="19">
        <f t="shared" si="346"/>
        <v>9.5800599502539097</v>
      </c>
      <c r="AP640" s="43">
        <f t="shared" si="334"/>
        <v>0.61899999999999999</v>
      </c>
    </row>
    <row r="641" spans="1:42" x14ac:dyDescent="0.25">
      <c r="A641" s="15">
        <v>0.62</v>
      </c>
      <c r="B641" s="6">
        <f t="shared" si="341"/>
        <v>3.6263243556677196</v>
      </c>
      <c r="C641" s="6">
        <f t="shared" si="315"/>
        <v>0.51153691773612064</v>
      </c>
      <c r="D641" s="6">
        <f t="shared" si="335"/>
        <v>1.8131621778338598</v>
      </c>
      <c r="E641" s="6">
        <f t="shared" si="316"/>
        <v>0.97077288796092776</v>
      </c>
      <c r="F641" s="6">
        <f t="shared" si="317"/>
        <v>0.52693778748867293</v>
      </c>
      <c r="G641" s="6">
        <f t="shared" si="318"/>
        <v>0.88346889374433646</v>
      </c>
      <c r="H641" s="6">
        <f t="shared" si="319"/>
        <v>0.65130903225356662</v>
      </c>
      <c r="I641" s="6">
        <f t="shared" si="320"/>
        <v>0.90215740404538503</v>
      </c>
      <c r="J641" s="6">
        <f t="shared" si="336"/>
        <v>1.4805146773204361</v>
      </c>
      <c r="K641" s="9"/>
      <c r="L641" s="15">
        <f t="shared" si="337"/>
        <v>0.62</v>
      </c>
      <c r="M641" s="6">
        <f t="shared" si="342"/>
        <v>0.43015689380929883</v>
      </c>
      <c r="N641" s="15">
        <f t="shared" si="321"/>
        <v>2.143257069500732</v>
      </c>
      <c r="O641" s="15">
        <f t="shared" si="322"/>
        <v>3.5521905734053183</v>
      </c>
      <c r="P641" s="15">
        <f t="shared" si="338"/>
        <v>2.143257069500732</v>
      </c>
      <c r="Q641" s="15">
        <f t="shared" si="339"/>
        <v>0.62</v>
      </c>
      <c r="S641" s="28">
        <f t="shared" si="340"/>
        <v>0.62</v>
      </c>
      <c r="T641" s="19">
        <f t="shared" si="323"/>
        <v>3.5521905734053183</v>
      </c>
      <c r="U641" s="19">
        <f t="shared" si="324"/>
        <v>5.023556085043662</v>
      </c>
      <c r="V641" s="19">
        <f t="shared" si="325"/>
        <v>7.1043811468106366</v>
      </c>
      <c r="W641" s="19">
        <f t="shared" si="326"/>
        <v>8.7010543739674215</v>
      </c>
      <c r="X641" s="19">
        <f t="shared" si="327"/>
        <v>10.047112170087324</v>
      </c>
      <c r="Y641" s="19">
        <f t="shared" si="328"/>
        <v>11.233012894940344</v>
      </c>
      <c r="Z641" s="19">
        <f t="shared" si="329"/>
        <v>12.30514910261047</v>
      </c>
      <c r="AA641" s="19">
        <f t="shared" si="330"/>
        <v>13.291080098210774</v>
      </c>
      <c r="AB641" s="19">
        <f t="shared" si="331"/>
        <v>14.208762293621273</v>
      </c>
      <c r="AC641" s="19">
        <f t="shared" si="332"/>
        <v>15.070668255130986</v>
      </c>
      <c r="AD641" s="19">
        <f t="shared" si="333"/>
        <v>15.885879182336497</v>
      </c>
      <c r="AE641" s="19">
        <f t="shared" si="346"/>
        <v>2.143257069500732</v>
      </c>
      <c r="AF641" s="19">
        <f t="shared" si="346"/>
        <v>3.0310232153399501</v>
      </c>
      <c r="AG641" s="19">
        <f t="shared" si="346"/>
        <v>4.2865141390014641</v>
      </c>
      <c r="AH641" s="19">
        <f t="shared" si="346"/>
        <v>5.2498862078895758</v>
      </c>
      <c r="AI641" s="19">
        <f t="shared" si="346"/>
        <v>6.0620464306799002</v>
      </c>
      <c r="AJ641" s="19">
        <f t="shared" si="346"/>
        <v>6.7775739508801127</v>
      </c>
      <c r="AK641" s="19">
        <f t="shared" si="346"/>
        <v>7.4244602761128968</v>
      </c>
      <c r="AL641" s="19">
        <f t="shared" si="346"/>
        <v>8.0193336458528854</v>
      </c>
      <c r="AM641" s="19">
        <f t="shared" si="346"/>
        <v>8.5730282780029281</v>
      </c>
      <c r="AN641" s="19">
        <f t="shared" si="346"/>
        <v>9.0930696460198508</v>
      </c>
      <c r="AO641" s="19">
        <f t="shared" si="346"/>
        <v>9.584937001321256</v>
      </c>
      <c r="AP641" s="43">
        <f t="shared" si="334"/>
        <v>0.62</v>
      </c>
    </row>
    <row r="642" spans="1:42" x14ac:dyDescent="0.25">
      <c r="A642" s="15">
        <v>0.621</v>
      </c>
      <c r="B642" s="6">
        <f t="shared" si="341"/>
        <v>3.6304458366829264</v>
      </c>
      <c r="C642" s="6">
        <f t="shared" si="315"/>
        <v>0.51250744266939763</v>
      </c>
      <c r="D642" s="6">
        <f t="shared" si="335"/>
        <v>1.8152229183414632</v>
      </c>
      <c r="E642" s="6">
        <f t="shared" si="316"/>
        <v>0.97027624932284107</v>
      </c>
      <c r="F642" s="6">
        <f t="shared" si="317"/>
        <v>0.52820775838538581</v>
      </c>
      <c r="G642" s="6">
        <f t="shared" si="318"/>
        <v>0.88510387919269284</v>
      </c>
      <c r="H642" s="6">
        <f t="shared" si="319"/>
        <v>0.65254474297776632</v>
      </c>
      <c r="I642" s="6">
        <f t="shared" si="320"/>
        <v>0.90395718894711141</v>
      </c>
      <c r="J642" s="6">
        <f t="shared" si="336"/>
        <v>1.4851100179205818</v>
      </c>
      <c r="K642" s="9"/>
      <c r="L642" s="15">
        <f t="shared" si="337"/>
        <v>0.621</v>
      </c>
      <c r="M642" s="6">
        <f t="shared" si="342"/>
        <v>0.43037477333417351</v>
      </c>
      <c r="N642" s="15">
        <f t="shared" si="321"/>
        <v>2.1443426544087218</v>
      </c>
      <c r="O642" s="15">
        <f t="shared" si="322"/>
        <v>3.5607326868580675</v>
      </c>
      <c r="P642" s="15">
        <f t="shared" si="338"/>
        <v>2.1443426544087218</v>
      </c>
      <c r="Q642" s="15">
        <f t="shared" si="339"/>
        <v>0.621</v>
      </c>
      <c r="S642" s="28">
        <f t="shared" si="340"/>
        <v>0.621</v>
      </c>
      <c r="T642" s="19">
        <f t="shared" si="323"/>
        <v>3.5607326868580675</v>
      </c>
      <c r="U642" s="19">
        <f t="shared" si="324"/>
        <v>5.0356364577398685</v>
      </c>
      <c r="V642" s="19">
        <f t="shared" si="325"/>
        <v>7.1214653737161351</v>
      </c>
      <c r="W642" s="19">
        <f t="shared" si="326"/>
        <v>8.7219781932516209</v>
      </c>
      <c r="X642" s="19">
        <f t="shared" si="327"/>
        <v>10.071272915479737</v>
      </c>
      <c r="Y642" s="19">
        <f t="shared" si="328"/>
        <v>11.260025429482594</v>
      </c>
      <c r="Z642" s="19">
        <f t="shared" si="329"/>
        <v>12.334739851618828</v>
      </c>
      <c r="AA642" s="19">
        <f t="shared" si="330"/>
        <v>13.323041760109913</v>
      </c>
      <c r="AB642" s="19">
        <f t="shared" si="331"/>
        <v>14.24293074743227</v>
      </c>
      <c r="AC642" s="19">
        <f t="shared" si="332"/>
        <v>15.106909373219606</v>
      </c>
      <c r="AD642" s="19">
        <f t="shared" si="333"/>
        <v>15.924080675040218</v>
      </c>
      <c r="AE642" s="19">
        <f t="shared" ref="AE642:AO651" si="347">$M642*AE$21^0.5/RMannings_n*(Diameter/1000)^(2/3)</f>
        <v>2.1443426544087218</v>
      </c>
      <c r="AF642" s="19">
        <f t="shared" si="347"/>
        <v>3.0325584642399366</v>
      </c>
      <c r="AG642" s="19">
        <f t="shared" si="347"/>
        <v>4.2886853088174437</v>
      </c>
      <c r="AH642" s="19">
        <f t="shared" si="347"/>
        <v>5.2525453369866169</v>
      </c>
      <c r="AI642" s="19">
        <f t="shared" si="347"/>
        <v>6.0651169284798732</v>
      </c>
      <c r="AJ642" s="19">
        <f t="shared" si="347"/>
        <v>6.7810068717828633</v>
      </c>
      <c r="AK642" s="19">
        <f t="shared" si="347"/>
        <v>7.4282208525460334</v>
      </c>
      <c r="AL642" s="19">
        <f t="shared" si="347"/>
        <v>8.0233955326428354</v>
      </c>
      <c r="AM642" s="19">
        <f t="shared" si="347"/>
        <v>8.5773706176348874</v>
      </c>
      <c r="AN642" s="19">
        <f t="shared" si="347"/>
        <v>9.0976753927198093</v>
      </c>
      <c r="AO642" s="19">
        <f t="shared" si="347"/>
        <v>9.5897918846204799</v>
      </c>
      <c r="AP642" s="43">
        <f t="shared" si="334"/>
        <v>0.621</v>
      </c>
    </row>
    <row r="643" spans="1:42" x14ac:dyDescent="0.25">
      <c r="A643" s="15">
        <v>0.622</v>
      </c>
      <c r="B643" s="6">
        <f t="shared" si="341"/>
        <v>3.6345694371359456</v>
      </c>
      <c r="C643" s="6">
        <f t="shared" si="315"/>
        <v>0.51347746877510225</v>
      </c>
      <c r="D643" s="6">
        <f t="shared" si="335"/>
        <v>1.8172847185679728</v>
      </c>
      <c r="E643" s="6">
        <f t="shared" si="316"/>
        <v>0.96977523169031288</v>
      </c>
      <c r="F643" s="6">
        <f t="shared" si="317"/>
        <v>0.52948090649842006</v>
      </c>
      <c r="G643" s="6">
        <f t="shared" si="318"/>
        <v>0.88674045324921003</v>
      </c>
      <c r="H643" s="6">
        <f t="shared" si="319"/>
        <v>0.65377981857497491</v>
      </c>
      <c r="I643" s="6">
        <f t="shared" si="320"/>
        <v>0.90575960496157348</v>
      </c>
      <c r="J643" s="6">
        <f t="shared" si="336"/>
        <v>1.4897129963677329</v>
      </c>
      <c r="K643" s="9"/>
      <c r="L643" s="15">
        <f t="shared" si="337"/>
        <v>0.622</v>
      </c>
      <c r="M643" s="6">
        <f t="shared" si="342"/>
        <v>0.43059165750645745</v>
      </c>
      <c r="N643" s="15">
        <f t="shared" si="321"/>
        <v>2.1454232799716273</v>
      </c>
      <c r="O643" s="15">
        <f t="shared" si="322"/>
        <v>3.5692699094132685</v>
      </c>
      <c r="P643" s="15">
        <f t="shared" si="338"/>
        <v>2.1454232799716273</v>
      </c>
      <c r="Q643" s="15">
        <f t="shared" si="339"/>
        <v>0.622</v>
      </c>
      <c r="S643" s="28">
        <f t="shared" si="340"/>
        <v>0.622</v>
      </c>
      <c r="T643" s="19">
        <f t="shared" si="323"/>
        <v>3.5692699094132685</v>
      </c>
      <c r="U643" s="19">
        <f t="shared" si="324"/>
        <v>5.0477099136624339</v>
      </c>
      <c r="V643" s="19">
        <f t="shared" si="325"/>
        <v>7.138539818826537</v>
      </c>
      <c r="W643" s="19">
        <f t="shared" si="326"/>
        <v>8.7428900323324434</v>
      </c>
      <c r="X643" s="19">
        <f t="shared" si="327"/>
        <v>10.095419827324868</v>
      </c>
      <c r="Y643" s="19">
        <f t="shared" si="328"/>
        <v>11.287022497648792</v>
      </c>
      <c r="Z643" s="19">
        <f t="shared" si="329"/>
        <v>12.364313658061089</v>
      </c>
      <c r="AA643" s="19">
        <f t="shared" si="330"/>
        <v>13.354985121946111</v>
      </c>
      <c r="AB643" s="19">
        <f t="shared" si="331"/>
        <v>14.277079637653074</v>
      </c>
      <c r="AC643" s="19">
        <f t="shared" si="332"/>
        <v>15.143129740987298</v>
      </c>
      <c r="AD643" s="19">
        <f t="shared" si="333"/>
        <v>15.962260294985169</v>
      </c>
      <c r="AE643" s="19">
        <f t="shared" si="347"/>
        <v>2.1454232799716273</v>
      </c>
      <c r="AF643" s="19">
        <f t="shared" si="347"/>
        <v>3.0340866995668456</v>
      </c>
      <c r="AG643" s="19">
        <f t="shared" si="347"/>
        <v>4.2908465599432546</v>
      </c>
      <c r="AH643" s="19">
        <f t="shared" si="347"/>
        <v>5.255192318218743</v>
      </c>
      <c r="AI643" s="19">
        <f t="shared" si="347"/>
        <v>6.0681733991336912</v>
      </c>
      <c r="AJ643" s="19">
        <f t="shared" si="347"/>
        <v>6.7844241098594464</v>
      </c>
      <c r="AK643" s="19">
        <f t="shared" si="347"/>
        <v>7.431964249303852</v>
      </c>
      <c r="AL643" s="19">
        <f t="shared" si="347"/>
        <v>8.027438863262617</v>
      </c>
      <c r="AM643" s="19">
        <f t="shared" si="347"/>
        <v>8.5816931198865092</v>
      </c>
      <c r="AN643" s="19">
        <f t="shared" si="347"/>
        <v>9.1022600987005351</v>
      </c>
      <c r="AO643" s="19">
        <f t="shared" si="347"/>
        <v>9.5946245890542432</v>
      </c>
      <c r="AP643" s="43">
        <f t="shared" si="334"/>
        <v>0.622</v>
      </c>
    </row>
    <row r="644" spans="1:42" x14ac:dyDescent="0.25">
      <c r="A644" s="15">
        <v>0.623</v>
      </c>
      <c r="B644" s="6">
        <f t="shared" si="341"/>
        <v>3.6386951778565848</v>
      </c>
      <c r="C644" s="6">
        <f t="shared" si="315"/>
        <v>0.51444699167085084</v>
      </c>
      <c r="D644" s="6">
        <f t="shared" si="335"/>
        <v>1.8193475889282924</v>
      </c>
      <c r="E644" s="6">
        <f t="shared" si="316"/>
        <v>0.96926982827280861</v>
      </c>
      <c r="F644" s="6">
        <f t="shared" si="317"/>
        <v>0.53075725320736555</v>
      </c>
      <c r="G644" s="6">
        <f t="shared" si="318"/>
        <v>0.88837862660368283</v>
      </c>
      <c r="H644" s="6">
        <f t="shared" si="319"/>
        <v>0.65501425346536812</v>
      </c>
      <c r="I644" s="6">
        <f t="shared" si="320"/>
        <v>0.90756466841551842</v>
      </c>
      <c r="J644" s="6">
        <f t="shared" si="336"/>
        <v>1.4943236295744839</v>
      </c>
      <c r="K644" s="9"/>
      <c r="L644" s="15">
        <f t="shared" si="337"/>
        <v>0.623</v>
      </c>
      <c r="M644" s="6">
        <f t="shared" si="342"/>
        <v>0.43080754581802227</v>
      </c>
      <c r="N644" s="15">
        <f t="shared" si="321"/>
        <v>2.1464989436576984</v>
      </c>
      <c r="O644" s="15">
        <f t="shared" si="322"/>
        <v>3.5778021543735332</v>
      </c>
      <c r="P644" s="15">
        <f t="shared" si="338"/>
        <v>2.1464989436576984</v>
      </c>
      <c r="Q644" s="15">
        <f t="shared" si="339"/>
        <v>0.623</v>
      </c>
      <c r="S644" s="28">
        <f t="shared" si="340"/>
        <v>0.623</v>
      </c>
      <c r="T644" s="19">
        <f t="shared" si="323"/>
        <v>3.5778021543735332</v>
      </c>
      <c r="U644" s="19">
        <f t="shared" si="324"/>
        <v>5.0597763302027294</v>
      </c>
      <c r="V644" s="19">
        <f t="shared" si="325"/>
        <v>7.1556043087470664</v>
      </c>
      <c r="W644" s="19">
        <f t="shared" si="326"/>
        <v>8.7637896788455265</v>
      </c>
      <c r="X644" s="19">
        <f t="shared" si="327"/>
        <v>10.119552660405459</v>
      </c>
      <c r="Y644" s="19">
        <f t="shared" si="328"/>
        <v>11.314003825277723</v>
      </c>
      <c r="Z644" s="19">
        <f t="shared" si="329"/>
        <v>12.393870221608694</v>
      </c>
      <c r="AA644" s="19">
        <f t="shared" si="330"/>
        <v>13.386909859327455</v>
      </c>
      <c r="AB644" s="19">
        <f t="shared" si="331"/>
        <v>14.311208617494133</v>
      </c>
      <c r="AC644" s="19">
        <f t="shared" si="332"/>
        <v>15.179328990608187</v>
      </c>
      <c r="AD644" s="19">
        <f t="shared" si="333"/>
        <v>16.000417654448835</v>
      </c>
      <c r="AE644" s="19">
        <f t="shared" si="347"/>
        <v>2.1464989436576984</v>
      </c>
      <c r="AF644" s="19">
        <f t="shared" si="347"/>
        <v>3.0356079177402395</v>
      </c>
      <c r="AG644" s="19">
        <f t="shared" si="347"/>
        <v>4.2929978873153969</v>
      </c>
      <c r="AH644" s="19">
        <f t="shared" si="347"/>
        <v>5.2578271453844589</v>
      </c>
      <c r="AI644" s="19">
        <f t="shared" si="347"/>
        <v>6.0712158354804791</v>
      </c>
      <c r="AJ644" s="19">
        <f t="shared" si="347"/>
        <v>6.7878256571037641</v>
      </c>
      <c r="AK644" s="19">
        <f t="shared" si="347"/>
        <v>7.4356904576161167</v>
      </c>
      <c r="AL644" s="19">
        <f t="shared" si="347"/>
        <v>8.0314636282392904</v>
      </c>
      <c r="AM644" s="19">
        <f t="shared" si="347"/>
        <v>8.5859957746307938</v>
      </c>
      <c r="AN644" s="19">
        <f t="shared" si="347"/>
        <v>9.1068237532207181</v>
      </c>
      <c r="AO644" s="19">
        <f t="shared" si="347"/>
        <v>9.5994351033002108</v>
      </c>
      <c r="AP644" s="43">
        <f t="shared" si="334"/>
        <v>0.623</v>
      </c>
    </row>
    <row r="645" spans="1:42" x14ac:dyDescent="0.25">
      <c r="A645" s="15">
        <v>0.624</v>
      </c>
      <c r="B645" s="6">
        <f t="shared" si="341"/>
        <v>3.6428230797652237</v>
      </c>
      <c r="C645" s="6">
        <f t="shared" si="315"/>
        <v>0.51541600696743228</v>
      </c>
      <c r="D645" s="6">
        <f t="shared" si="335"/>
        <v>1.8214115398826118</v>
      </c>
      <c r="E645" s="6">
        <f t="shared" si="316"/>
        <v>0.96876003220611862</v>
      </c>
      <c r="F645" s="6">
        <f t="shared" si="317"/>
        <v>0.53203682009227393</v>
      </c>
      <c r="G645" s="6">
        <f t="shared" si="318"/>
        <v>0.89001841004613702</v>
      </c>
      <c r="H645" s="6">
        <f t="shared" si="319"/>
        <v>0.65624804206042897</v>
      </c>
      <c r="I645" s="6">
        <f t="shared" si="320"/>
        <v>0.90937239577229256</v>
      </c>
      <c r="J645" s="6">
        <f t="shared" si="336"/>
        <v>1.4989419346891715</v>
      </c>
      <c r="K645" s="9"/>
      <c r="L645" s="15">
        <f t="shared" si="337"/>
        <v>0.624</v>
      </c>
      <c r="M645" s="6">
        <f t="shared" si="342"/>
        <v>0.43102243775059651</v>
      </c>
      <c r="N645" s="15">
        <f t="shared" si="321"/>
        <v>2.1475696428846476</v>
      </c>
      <c r="O645" s="15">
        <f t="shared" si="322"/>
        <v>3.586329334865058</v>
      </c>
      <c r="P645" s="15">
        <f t="shared" si="338"/>
        <v>2.1475696428846476</v>
      </c>
      <c r="Q645" s="15">
        <f t="shared" si="339"/>
        <v>0.624</v>
      </c>
      <c r="S645" s="28">
        <f t="shared" si="340"/>
        <v>0.624</v>
      </c>
      <c r="T645" s="19">
        <f t="shared" si="323"/>
        <v>3.586329334865058</v>
      </c>
      <c r="U645" s="19">
        <f t="shared" si="324"/>
        <v>5.0718355845026464</v>
      </c>
      <c r="V645" s="19">
        <f t="shared" si="325"/>
        <v>7.172658669730116</v>
      </c>
      <c r="W645" s="19">
        <f t="shared" si="326"/>
        <v>8.7846769199943768</v>
      </c>
      <c r="X645" s="19">
        <f t="shared" si="327"/>
        <v>10.143671169005293</v>
      </c>
      <c r="Y645" s="19">
        <f t="shared" si="328"/>
        <v>11.340969137650296</v>
      </c>
      <c r="Z645" s="19">
        <f t="shared" si="329"/>
        <v>12.423409241321959</v>
      </c>
      <c r="AA645" s="19">
        <f t="shared" si="330"/>
        <v>13.418815647201919</v>
      </c>
      <c r="AB645" s="19">
        <f t="shared" si="331"/>
        <v>14.345317339460232</v>
      </c>
      <c r="AC645" s="19">
        <f t="shared" si="332"/>
        <v>15.215506753507935</v>
      </c>
      <c r="AD645" s="19">
        <f t="shared" si="333"/>
        <v>16.038552364919752</v>
      </c>
      <c r="AE645" s="19">
        <f t="shared" si="347"/>
        <v>2.1475696428846476</v>
      </c>
      <c r="AF645" s="19">
        <f t="shared" si="347"/>
        <v>3.0371221151082133</v>
      </c>
      <c r="AG645" s="19">
        <f t="shared" si="347"/>
        <v>4.2951392857692952</v>
      </c>
      <c r="AH645" s="19">
        <f t="shared" si="347"/>
        <v>5.2604498121584768</v>
      </c>
      <c r="AI645" s="19">
        <f t="shared" si="347"/>
        <v>6.0742442302164266</v>
      </c>
      <c r="AJ645" s="19">
        <f t="shared" si="347"/>
        <v>6.7912115053499047</v>
      </c>
      <c r="AK645" s="19">
        <f t="shared" si="347"/>
        <v>7.4393994685375198</v>
      </c>
      <c r="AL645" s="19">
        <f t="shared" si="347"/>
        <v>8.0354698179108155</v>
      </c>
      <c r="AM645" s="19">
        <f t="shared" si="347"/>
        <v>8.5902785715385903</v>
      </c>
      <c r="AN645" s="19">
        <f t="shared" si="347"/>
        <v>9.1113663453246367</v>
      </c>
      <c r="AO645" s="19">
        <f t="shared" si="347"/>
        <v>9.6042234158100399</v>
      </c>
      <c r="AP645" s="43">
        <f t="shared" si="334"/>
        <v>0.624</v>
      </c>
    </row>
    <row r="646" spans="1:42" x14ac:dyDescent="0.25">
      <c r="A646" s="15">
        <v>0.625</v>
      </c>
      <c r="B646" s="6">
        <f t="shared" si="341"/>
        <v>3.6469531638739503</v>
      </c>
      <c r="C646" s="6">
        <f t="shared" si="315"/>
        <v>0.51638451026873466</v>
      </c>
      <c r="D646" s="6">
        <f t="shared" si="335"/>
        <v>1.8234765819369751</v>
      </c>
      <c r="E646" s="6">
        <f t="shared" si="316"/>
        <v>0.96824583655185426</v>
      </c>
      <c r="F646" s="6">
        <f t="shared" si="317"/>
        <v>0.53331962893607521</v>
      </c>
      <c r="G646" s="6">
        <f t="shared" si="318"/>
        <v>0.89165981446803766</v>
      </c>
      <c r="H646" s="6">
        <f t="shared" si="319"/>
        <v>0.65748117876285372</v>
      </c>
      <c r="I646" s="6">
        <f t="shared" si="320"/>
        <v>0.91118280363347237</v>
      </c>
      <c r="J646" s="6">
        <f t="shared" si="336"/>
        <v>1.5035679290987529</v>
      </c>
      <c r="K646" s="9"/>
      <c r="L646" s="15">
        <f t="shared" si="337"/>
        <v>0.625</v>
      </c>
      <c r="M646" s="6">
        <f t="shared" si="342"/>
        <v>0.43123633277572115</v>
      </c>
      <c r="N646" s="15">
        <f t="shared" si="321"/>
        <v>2.1486353750194267</v>
      </c>
      <c r="O646" s="15">
        <f t="shared" si="322"/>
        <v>3.5948513638365736</v>
      </c>
      <c r="P646" s="15">
        <f t="shared" si="338"/>
        <v>2.1486353750194267</v>
      </c>
      <c r="Q646" s="15">
        <f t="shared" si="339"/>
        <v>0.625</v>
      </c>
      <c r="S646" s="28">
        <f t="shared" si="340"/>
        <v>0.625</v>
      </c>
      <c r="T646" s="19">
        <f t="shared" si="323"/>
        <v>3.5948513638365736</v>
      </c>
      <c r="U646" s="19">
        <f t="shared" si="324"/>
        <v>5.0838875534531009</v>
      </c>
      <c r="V646" s="19">
        <f t="shared" si="325"/>
        <v>7.1897027276731471</v>
      </c>
      <c r="W646" s="19">
        <f t="shared" si="326"/>
        <v>8.805551542547807</v>
      </c>
      <c r="X646" s="19">
        <f t="shared" si="327"/>
        <v>10.167775106906202</v>
      </c>
      <c r="Y646" s="19">
        <f t="shared" si="328"/>
        <v>11.36791815948623</v>
      </c>
      <c r="Z646" s="19">
        <f t="shared" si="329"/>
        <v>12.452930415646435</v>
      </c>
      <c r="AA646" s="19">
        <f t="shared" si="330"/>
        <v>13.450702159853495</v>
      </c>
      <c r="AB646" s="19">
        <f t="shared" si="331"/>
        <v>14.379405455346294</v>
      </c>
      <c r="AC646" s="19">
        <f t="shared" si="332"/>
        <v>15.251662660359301</v>
      </c>
      <c r="AD646" s="19">
        <f t="shared" si="333"/>
        <v>16.076664037092819</v>
      </c>
      <c r="AE646" s="19">
        <f t="shared" si="347"/>
        <v>2.1486353750194267</v>
      </c>
      <c r="AF646" s="19">
        <f t="shared" si="347"/>
        <v>3.0386292879470749</v>
      </c>
      <c r="AG646" s="19">
        <f t="shared" si="347"/>
        <v>4.2972707500388534</v>
      </c>
      <c r="AH646" s="19">
        <f t="shared" si="347"/>
        <v>5.2630603120911728</v>
      </c>
      <c r="AI646" s="19">
        <f t="shared" si="347"/>
        <v>6.0772585758941498</v>
      </c>
      <c r="AJ646" s="19">
        <f t="shared" si="347"/>
        <v>6.7945816462714417</v>
      </c>
      <c r="AK646" s="19">
        <f t="shared" si="347"/>
        <v>7.4430912729469112</v>
      </c>
      <c r="AL646" s="19">
        <f t="shared" si="347"/>
        <v>8.0394574224252366</v>
      </c>
      <c r="AM646" s="19">
        <f t="shared" si="347"/>
        <v>8.5945415000777068</v>
      </c>
      <c r="AN646" s="19">
        <f t="shared" si="347"/>
        <v>9.1158878638412233</v>
      </c>
      <c r="AO646" s="19">
        <f t="shared" si="347"/>
        <v>9.6089895148083837</v>
      </c>
      <c r="AP646" s="43">
        <f t="shared" si="334"/>
        <v>0.625</v>
      </c>
    </row>
    <row r="647" spans="1:42" x14ac:dyDescent="0.25">
      <c r="A647" s="15">
        <v>0.626</v>
      </c>
      <c r="B647" s="6">
        <f t="shared" si="341"/>
        <v>3.6510854512877033</v>
      </c>
      <c r="C647" s="6">
        <f t="shared" si="315"/>
        <v>0.51735249717166998</v>
      </c>
      <c r="D647" s="6">
        <f t="shared" si="335"/>
        <v>1.8255427256438517</v>
      </c>
      <c r="E647" s="6">
        <f t="shared" si="316"/>
        <v>0.96772723429693763</v>
      </c>
      <c r="F647" s="6">
        <f t="shared" si="317"/>
        <v>0.53460570172702759</v>
      </c>
      <c r="G647" s="6">
        <f t="shared" si="318"/>
        <v>0.8933028508635138</v>
      </c>
      <c r="H647" s="6">
        <f t="shared" si="319"/>
        <v>0.65871365796645664</v>
      </c>
      <c r="I647" s="6">
        <f t="shared" si="320"/>
        <v>0.91299590874051884</v>
      </c>
      <c r="J647" s="6">
        <f t="shared" si="336"/>
        <v>1.5082016304317205</v>
      </c>
      <c r="K647" s="9"/>
      <c r="L647" s="15">
        <f t="shared" si="337"/>
        <v>0.626</v>
      </c>
      <c r="M647" s="6">
        <f t="shared" si="342"/>
        <v>0.43144923035470123</v>
      </c>
      <c r="N647" s="15">
        <f t="shared" si="321"/>
        <v>2.1496961373779881</v>
      </c>
      <c r="O647" s="15">
        <f t="shared" si="322"/>
        <v>3.6033681540582574</v>
      </c>
      <c r="P647" s="15">
        <f t="shared" si="338"/>
        <v>2.1496961373779881</v>
      </c>
      <c r="Q647" s="15">
        <f t="shared" si="339"/>
        <v>0.626</v>
      </c>
      <c r="S647" s="28">
        <f t="shared" si="340"/>
        <v>0.626</v>
      </c>
      <c r="T647" s="19">
        <f t="shared" si="323"/>
        <v>3.6033681540582574</v>
      </c>
      <c r="U647" s="19">
        <f t="shared" si="324"/>
        <v>5.0959321136924931</v>
      </c>
      <c r="V647" s="19">
        <f t="shared" si="325"/>
        <v>7.2067363081165148</v>
      </c>
      <c r="W647" s="19">
        <f t="shared" si="326"/>
        <v>8.8264133328372587</v>
      </c>
      <c r="X647" s="19">
        <f t="shared" si="327"/>
        <v>10.191864227384986</v>
      </c>
      <c r="Y647" s="19">
        <f t="shared" si="328"/>
        <v>11.3948506149406</v>
      </c>
      <c r="Z647" s="19">
        <f t="shared" si="329"/>
        <v>12.48243344240916</v>
      </c>
      <c r="AA647" s="19">
        <f t="shared" si="330"/>
        <v>13.482569070898066</v>
      </c>
      <c r="AB647" s="19">
        <f t="shared" si="331"/>
        <v>14.41347261623303</v>
      </c>
      <c r="AC647" s="19">
        <f t="shared" si="332"/>
        <v>15.287796341077478</v>
      </c>
      <c r="AD647" s="19">
        <f t="shared" si="333"/>
        <v>16.114752280864398</v>
      </c>
      <c r="AE647" s="19">
        <f t="shared" si="347"/>
        <v>2.1496961373779881</v>
      </c>
      <c r="AF647" s="19">
        <f t="shared" si="347"/>
        <v>3.0401294324610078</v>
      </c>
      <c r="AG647" s="19">
        <f t="shared" si="347"/>
        <v>4.2993922747559763</v>
      </c>
      <c r="AH647" s="19">
        <f t="shared" si="347"/>
        <v>5.2656586386080004</v>
      </c>
      <c r="AI647" s="19">
        <f t="shared" si="347"/>
        <v>6.0802588649220155</v>
      </c>
      <c r="AJ647" s="19">
        <f t="shared" si="347"/>
        <v>6.7979360713806676</v>
      </c>
      <c r="AK647" s="19">
        <f t="shared" si="347"/>
        <v>7.4467658615464813</v>
      </c>
      <c r="AL647" s="19">
        <f t="shared" si="347"/>
        <v>8.0434264317397606</v>
      </c>
      <c r="AM647" s="19">
        <f t="shared" si="347"/>
        <v>8.5987845495119526</v>
      </c>
      <c r="AN647" s="19">
        <f t="shared" si="347"/>
        <v>9.1203882973830215</v>
      </c>
      <c r="AO647" s="19">
        <f t="shared" si="347"/>
        <v>9.6137333882918163</v>
      </c>
      <c r="AP647" s="43">
        <f t="shared" si="334"/>
        <v>0.626</v>
      </c>
    </row>
    <row r="648" spans="1:42" x14ac:dyDescent="0.25">
      <c r="A648" s="15">
        <v>0.627</v>
      </c>
      <c r="B648" s="6">
        <f t="shared" si="341"/>
        <v>3.6552199632054316</v>
      </c>
      <c r="C648" s="6">
        <f t="shared" si="315"/>
        <v>0.51831996326609975</v>
      </c>
      <c r="D648" s="6">
        <f t="shared" si="335"/>
        <v>1.8276099816027158</v>
      </c>
      <c r="E648" s="6">
        <f t="shared" si="316"/>
        <v>0.9672042183530839</v>
      </c>
      <c r="F648" s="6">
        <f t="shared" si="317"/>
        <v>0.53589506066120551</v>
      </c>
      <c r="G648" s="6">
        <f t="shared" si="318"/>
        <v>0.8949475303306027</v>
      </c>
      <c r="H648" s="6">
        <f t="shared" si="319"/>
        <v>0.65994547405607507</v>
      </c>
      <c r="I648" s="6">
        <f t="shared" si="320"/>
        <v>0.91481172797645738</v>
      </c>
      <c r="J648" s="6">
        <f t="shared" si="336"/>
        <v>1.5128430565610584</v>
      </c>
      <c r="K648" s="9"/>
      <c r="L648" s="15">
        <f t="shared" si="337"/>
        <v>0.627</v>
      </c>
      <c r="M648" s="6">
        <f t="shared" si="342"/>
        <v>0.4316611299385591</v>
      </c>
      <c r="N648" s="15">
        <f t="shared" si="321"/>
        <v>2.1507519272250506</v>
      </c>
      <c r="O648" s="15">
        <f t="shared" si="322"/>
        <v>3.6118796181206525</v>
      </c>
      <c r="P648" s="15">
        <f t="shared" si="338"/>
        <v>2.1507519272250506</v>
      </c>
      <c r="Q648" s="15">
        <f t="shared" si="339"/>
        <v>0.627</v>
      </c>
      <c r="S648" s="28">
        <f t="shared" si="340"/>
        <v>0.627</v>
      </c>
      <c r="T648" s="19">
        <f t="shared" si="323"/>
        <v>3.6118796181206525</v>
      </c>
      <c r="U648" s="19">
        <f t="shared" si="324"/>
        <v>5.1079691416051816</v>
      </c>
      <c r="V648" s="19">
        <f t="shared" si="325"/>
        <v>7.223759236241305</v>
      </c>
      <c r="W648" s="19">
        <f t="shared" si="326"/>
        <v>8.8472620767541592</v>
      </c>
      <c r="X648" s="19">
        <f t="shared" si="327"/>
        <v>10.215938283210363</v>
      </c>
      <c r="Y648" s="19">
        <f t="shared" si="328"/>
        <v>11.421766227600434</v>
      </c>
      <c r="Z648" s="19">
        <f t="shared" si="329"/>
        <v>12.511918018814889</v>
      </c>
      <c r="AA648" s="19">
        <f t="shared" si="330"/>
        <v>13.514416053279378</v>
      </c>
      <c r="AB648" s="19">
        <f t="shared" si="331"/>
        <v>14.44751847248261</v>
      </c>
      <c r="AC648" s="19">
        <f t="shared" si="332"/>
        <v>15.323907424815543</v>
      </c>
      <c r="AD648" s="19">
        <f t="shared" si="333"/>
        <v>16.152816705327513</v>
      </c>
      <c r="AE648" s="19">
        <f t="shared" si="347"/>
        <v>2.1507519272250506</v>
      </c>
      <c r="AF648" s="19">
        <f t="shared" si="347"/>
        <v>3.0416225447817387</v>
      </c>
      <c r="AG648" s="19">
        <f t="shared" si="347"/>
        <v>4.3015038544501012</v>
      </c>
      <c r="AH648" s="19">
        <f t="shared" si="347"/>
        <v>5.2682447850089131</v>
      </c>
      <c r="AI648" s="19">
        <f t="shared" si="347"/>
        <v>6.0832450895634773</v>
      </c>
      <c r="AJ648" s="19">
        <f t="shared" si="347"/>
        <v>6.801274772027865</v>
      </c>
      <c r="AK648" s="19">
        <f t="shared" si="347"/>
        <v>7.4504232248609368</v>
      </c>
      <c r="AL648" s="19">
        <f t="shared" si="347"/>
        <v>8.0473768356199002</v>
      </c>
      <c r="AM648" s="19">
        <f t="shared" si="347"/>
        <v>8.6030077089002024</v>
      </c>
      <c r="AN648" s="19">
        <f t="shared" si="347"/>
        <v>9.1248676343452146</v>
      </c>
      <c r="AO648" s="19">
        <f t="shared" si="347"/>
        <v>9.6184550240277851</v>
      </c>
      <c r="AP648" s="43">
        <f t="shared" si="334"/>
        <v>0.627</v>
      </c>
    </row>
    <row r="649" spans="1:42" x14ac:dyDescent="0.25">
      <c r="A649" s="15">
        <v>0.628</v>
      </c>
      <c r="B649" s="6">
        <f t="shared" si="341"/>
        <v>3.6593567209212616</v>
      </c>
      <c r="C649" s="6">
        <f t="shared" si="315"/>
        <v>0.51928690413475942</v>
      </c>
      <c r="D649" s="6">
        <f t="shared" si="335"/>
        <v>1.8296783604606308</v>
      </c>
      <c r="E649" s="6">
        <f t="shared" si="316"/>
        <v>0.9666767815562759</v>
      </c>
      <c r="F649" s="6">
        <f t="shared" si="317"/>
        <v>0.53718772814502391</v>
      </c>
      <c r="G649" s="6">
        <f t="shared" si="318"/>
        <v>0.89659386407251196</v>
      </c>
      <c r="H649" s="6">
        <f t="shared" si="319"/>
        <v>0.66117662140747313</v>
      </c>
      <c r="I649" s="6">
        <f t="shared" si="320"/>
        <v>0.91663027836758415</v>
      </c>
      <c r="J649" s="6">
        <f t="shared" si="336"/>
        <v>1.5174922256072476</v>
      </c>
      <c r="K649" s="9"/>
      <c r="L649" s="15">
        <f t="shared" si="337"/>
        <v>0.628</v>
      </c>
      <c r="M649" s="6">
        <f t="shared" si="342"/>
        <v>0.43187203096798599</v>
      </c>
      <c r="N649" s="15">
        <f t="shared" si="321"/>
        <v>2.151802741773857</v>
      </c>
      <c r="O649" s="15">
        <f t="shared" si="322"/>
        <v>3.6203856684335642</v>
      </c>
      <c r="P649" s="15">
        <f t="shared" si="338"/>
        <v>2.151802741773857</v>
      </c>
      <c r="Q649" s="15">
        <f t="shared" si="339"/>
        <v>0.628</v>
      </c>
      <c r="S649" s="28">
        <f t="shared" si="340"/>
        <v>0.628</v>
      </c>
      <c r="T649" s="19">
        <f t="shared" si="323"/>
        <v>3.6203856684335642</v>
      </c>
      <c r="U649" s="19">
        <f t="shared" si="324"/>
        <v>5.1199985133199304</v>
      </c>
      <c r="V649" s="19">
        <f t="shared" si="325"/>
        <v>7.2407713368671285</v>
      </c>
      <c r="W649" s="19">
        <f t="shared" si="326"/>
        <v>8.8680975597472358</v>
      </c>
      <c r="X649" s="19">
        <f t="shared" si="327"/>
        <v>10.239997026639861</v>
      </c>
      <c r="Y649" s="19">
        <f t="shared" si="328"/>
        <v>11.448664720481226</v>
      </c>
      <c r="Z649" s="19">
        <f t="shared" si="329"/>
        <v>12.541383841442288</v>
      </c>
      <c r="AA649" s="19">
        <f t="shared" si="330"/>
        <v>13.546242779264961</v>
      </c>
      <c r="AB649" s="19">
        <f t="shared" si="331"/>
        <v>14.481542673734257</v>
      </c>
      <c r="AC649" s="19">
        <f t="shared" si="332"/>
        <v>15.359995539959783</v>
      </c>
      <c r="AD649" s="19">
        <f t="shared" si="333"/>
        <v>16.190856918766929</v>
      </c>
      <c r="AE649" s="19">
        <f t="shared" si="347"/>
        <v>2.151802741773857</v>
      </c>
      <c r="AF649" s="19">
        <f t="shared" si="347"/>
        <v>3.0431086209681997</v>
      </c>
      <c r="AG649" s="19">
        <f t="shared" si="347"/>
        <v>4.303605483547714</v>
      </c>
      <c r="AH649" s="19">
        <f t="shared" si="347"/>
        <v>5.2708187444677819</v>
      </c>
      <c r="AI649" s="19">
        <f t="shared" si="347"/>
        <v>6.0862172419363993</v>
      </c>
      <c r="AJ649" s="19">
        <f t="shared" si="347"/>
        <v>6.8045977394005357</v>
      </c>
      <c r="AK649" s="19">
        <f t="shared" si="347"/>
        <v>7.4540633532366662</v>
      </c>
      <c r="AL649" s="19">
        <f t="shared" si="347"/>
        <v>8.0513086236385725</v>
      </c>
      <c r="AM649" s="19">
        <f t="shared" si="347"/>
        <v>8.607210967095428</v>
      </c>
      <c r="AN649" s="19">
        <f t="shared" si="347"/>
        <v>9.1293258629045955</v>
      </c>
      <c r="AO649" s="19">
        <f t="shared" si="347"/>
        <v>9.6231544095535408</v>
      </c>
      <c r="AP649" s="43">
        <f t="shared" si="334"/>
        <v>0.628</v>
      </c>
    </row>
    <row r="650" spans="1:42" x14ac:dyDescent="0.25">
      <c r="A650" s="15">
        <v>0.629</v>
      </c>
      <c r="B650" s="6">
        <f t="shared" si="341"/>
        <v>3.6634957458256809</v>
      </c>
      <c r="C650" s="6">
        <f t="shared" si="315"/>
        <v>0.52025331535318209</v>
      </c>
      <c r="D650" s="6">
        <f t="shared" si="335"/>
        <v>1.8317478729128405</v>
      </c>
      <c r="E650" s="6">
        <f t="shared" si="316"/>
        <v>0.96614491666623181</v>
      </c>
      <c r="F650" s="6">
        <f t="shared" si="317"/>
        <v>0.53848372679779966</v>
      </c>
      <c r="G650" s="6">
        <f t="shared" si="318"/>
        <v>0.89824186339889978</v>
      </c>
      <c r="H650" s="6">
        <f t="shared" si="319"/>
        <v>0.66240709438724465</v>
      </c>
      <c r="I650" s="6">
        <f t="shared" si="320"/>
        <v>0.91845157708519642</v>
      </c>
      <c r="J650" s="6">
        <f t="shared" si="336"/>
        <v>1.5221491559413081</v>
      </c>
      <c r="K650" s="9"/>
      <c r="L650" s="15">
        <f t="shared" si="337"/>
        <v>0.629</v>
      </c>
      <c r="M650" s="6">
        <f t="shared" si="342"/>
        <v>0.43208193287329194</v>
      </c>
      <c r="N650" s="15">
        <f t="shared" si="321"/>
        <v>2.1528485781859268</v>
      </c>
      <c r="O650" s="15">
        <f t="shared" si="322"/>
        <v>3.6288862172249452</v>
      </c>
      <c r="P650" s="15">
        <f t="shared" si="338"/>
        <v>2.1528485781859268</v>
      </c>
      <c r="Q650" s="15">
        <f t="shared" si="339"/>
        <v>0.629</v>
      </c>
      <c r="S650" s="28">
        <f t="shared" si="340"/>
        <v>0.629</v>
      </c>
      <c r="T650" s="19">
        <f t="shared" si="323"/>
        <v>3.6288862172249452</v>
      </c>
      <c r="U650" s="19">
        <f t="shared" si="324"/>
        <v>5.1320201047083156</v>
      </c>
      <c r="V650" s="19">
        <f t="shared" si="325"/>
        <v>7.2577724344498904</v>
      </c>
      <c r="W650" s="19">
        <f t="shared" si="326"/>
        <v>8.8889195668197498</v>
      </c>
      <c r="X650" s="19">
        <f t="shared" si="327"/>
        <v>10.264040209416631</v>
      </c>
      <c r="Y650" s="19">
        <f t="shared" si="328"/>
        <v>11.475545816023379</v>
      </c>
      <c r="Z650" s="19">
        <f t="shared" si="329"/>
        <v>12.570830606240071</v>
      </c>
      <c r="AA650" s="19">
        <f t="shared" si="330"/>
        <v>13.578048920441864</v>
      </c>
      <c r="AB650" s="19">
        <f t="shared" si="331"/>
        <v>14.515544868899781</v>
      </c>
      <c r="AC650" s="19">
        <f t="shared" si="332"/>
        <v>15.396060314124945</v>
      </c>
      <c r="AD650" s="19">
        <f t="shared" si="333"/>
        <v>16.228872528654094</v>
      </c>
      <c r="AE650" s="19">
        <f t="shared" si="347"/>
        <v>2.1528485781859268</v>
      </c>
      <c r="AF650" s="19">
        <f t="shared" si="347"/>
        <v>3.0445876570061725</v>
      </c>
      <c r="AG650" s="19">
        <f t="shared" si="347"/>
        <v>4.3056971563718536</v>
      </c>
      <c r="AH650" s="19">
        <f t="shared" si="347"/>
        <v>5.2733805100317763</v>
      </c>
      <c r="AI650" s="19">
        <f t="shared" si="347"/>
        <v>6.089175314012345</v>
      </c>
      <c r="AJ650" s="19">
        <f t="shared" si="347"/>
        <v>6.8079049645226135</v>
      </c>
      <c r="AK650" s="19">
        <f t="shared" si="347"/>
        <v>7.457686236840888</v>
      </c>
      <c r="AL650" s="19">
        <f t="shared" si="347"/>
        <v>8.0552217851751511</v>
      </c>
      <c r="AM650" s="19">
        <f t="shared" si="347"/>
        <v>8.6113943127437071</v>
      </c>
      <c r="AN650" s="19">
        <f t="shared" si="347"/>
        <v>9.1337629710185162</v>
      </c>
      <c r="AO650" s="19">
        <f t="shared" si="347"/>
        <v>9.6278315321750068</v>
      </c>
      <c r="AP650" s="43">
        <f t="shared" si="334"/>
        <v>0.629</v>
      </c>
    </row>
    <row r="651" spans="1:42" x14ac:dyDescent="0.25">
      <c r="A651" s="15">
        <v>0.63</v>
      </c>
      <c r="B651" s="6">
        <f t="shared" si="341"/>
        <v>3.6676370594067311</v>
      </c>
      <c r="C651" s="6">
        <f t="shared" si="315"/>
        <v>0.52121919248962256</v>
      </c>
      <c r="D651" s="6">
        <f t="shared" si="335"/>
        <v>1.8338185297033656</v>
      </c>
      <c r="E651" s="6">
        <f t="shared" si="316"/>
        <v>0.96560861636586481</v>
      </c>
      <c r="F651" s="6">
        <f t="shared" si="317"/>
        <v>0.53978307945435211</v>
      </c>
      <c r="G651" s="6">
        <f t="shared" si="318"/>
        <v>0.89989153972717606</v>
      </c>
      <c r="H651" s="6">
        <f t="shared" si="319"/>
        <v>0.6636368873527162</v>
      </c>
      <c r="I651" s="6">
        <f t="shared" si="320"/>
        <v>0.92027564144735174</v>
      </c>
      <c r="J651" s="6">
        <f t="shared" si="336"/>
        <v>1.5268138661878901</v>
      </c>
      <c r="K651" s="9"/>
      <c r="L651" s="15">
        <f t="shared" si="337"/>
        <v>0.63</v>
      </c>
      <c r="M651" s="6">
        <f t="shared" si="342"/>
        <v>0.43229083507435662</v>
      </c>
      <c r="N651" s="15">
        <f t="shared" si="321"/>
        <v>2.1538894335708103</v>
      </c>
      <c r="O651" s="15">
        <f t="shared" si="322"/>
        <v>3.6373811765397752</v>
      </c>
      <c r="P651" s="15">
        <f t="shared" si="338"/>
        <v>2.1538894335708103</v>
      </c>
      <c r="Q651" s="15">
        <f t="shared" si="339"/>
        <v>0.63</v>
      </c>
      <c r="S651" s="28">
        <f t="shared" si="340"/>
        <v>0.63</v>
      </c>
      <c r="T651" s="19">
        <f t="shared" si="323"/>
        <v>3.6373811765397752</v>
      </c>
      <c r="U651" s="19">
        <f t="shared" si="324"/>
        <v>5.1440337913831549</v>
      </c>
      <c r="V651" s="19">
        <f t="shared" si="325"/>
        <v>7.2747623530795504</v>
      </c>
      <c r="W651" s="19">
        <f t="shared" si="326"/>
        <v>8.909727882526786</v>
      </c>
      <c r="X651" s="19">
        <f t="shared" si="327"/>
        <v>10.28806758276631</v>
      </c>
      <c r="Y651" s="19">
        <f t="shared" si="328"/>
        <v>11.502409236088704</v>
      </c>
      <c r="Z651" s="19">
        <f t="shared" si="329"/>
        <v>12.600258008523099</v>
      </c>
      <c r="AA651" s="19">
        <f t="shared" si="330"/>
        <v>13.60983414771254</v>
      </c>
      <c r="AB651" s="19">
        <f t="shared" si="331"/>
        <v>14.549524706159101</v>
      </c>
      <c r="AC651" s="19">
        <f t="shared" si="332"/>
        <v>15.432101374149461</v>
      </c>
      <c r="AD651" s="19">
        <f t="shared" si="333"/>
        <v>16.266863141642197</v>
      </c>
      <c r="AE651" s="19">
        <f t="shared" si="347"/>
        <v>2.1538894335708103</v>
      </c>
      <c r="AF651" s="19">
        <f t="shared" si="347"/>
        <v>3.0460596488079434</v>
      </c>
      <c r="AG651" s="19">
        <f t="shared" si="347"/>
        <v>4.3077788671416206</v>
      </c>
      <c r="AH651" s="19">
        <f t="shared" si="347"/>
        <v>5.2759300746207689</v>
      </c>
      <c r="AI651" s="19">
        <f t="shared" si="347"/>
        <v>6.0921192976158869</v>
      </c>
      <c r="AJ651" s="19">
        <f t="shared" si="347"/>
        <v>6.8111964382536971</v>
      </c>
      <c r="AK651" s="19">
        <f t="shared" si="347"/>
        <v>7.4612918656607867</v>
      </c>
      <c r="AL651" s="19">
        <f t="shared" si="347"/>
        <v>8.0591163094145628</v>
      </c>
      <c r="AM651" s="19">
        <f t="shared" si="347"/>
        <v>8.6155577342832412</v>
      </c>
      <c r="AN651" s="19">
        <f t="shared" si="347"/>
        <v>9.1381789464238281</v>
      </c>
      <c r="AO651" s="19">
        <f t="shared" si="347"/>
        <v>9.632486378965698</v>
      </c>
      <c r="AP651" s="43">
        <f t="shared" si="334"/>
        <v>0.63</v>
      </c>
    </row>
    <row r="652" spans="1:42" x14ac:dyDescent="0.25">
      <c r="A652" s="15">
        <v>0.63100000000000001</v>
      </c>
      <c r="B652" s="6">
        <f t="shared" si="341"/>
        <v>3.6717806832512125</v>
      </c>
      <c r="C652" s="6">
        <f t="shared" si="315"/>
        <v>0.52218453110497975</v>
      </c>
      <c r="D652" s="6">
        <f t="shared" si="335"/>
        <v>1.8358903416256063</v>
      </c>
      <c r="E652" s="6">
        <f t="shared" si="316"/>
        <v>0.96506787326073595</v>
      </c>
      <c r="F652" s="6">
        <f t="shared" si="317"/>
        <v>0.54108580916764104</v>
      </c>
      <c r="G652" s="6">
        <f t="shared" si="318"/>
        <v>0.90154290458382058</v>
      </c>
      <c r="H652" s="6">
        <f t="shared" si="319"/>
        <v>0.66486599465184881</v>
      </c>
      <c r="I652" s="6">
        <f t="shared" si="320"/>
        <v>0.92210248892065116</v>
      </c>
      <c r="J652" s="6">
        <f t="shared" si="336"/>
        <v>1.5314863752284098</v>
      </c>
      <c r="K652" s="9"/>
      <c r="L652" s="15">
        <f t="shared" si="337"/>
        <v>0.63100000000000001</v>
      </c>
      <c r="M652" s="6">
        <f t="shared" si="342"/>
        <v>0.43249873698057822</v>
      </c>
      <c r="N652" s="15">
        <f t="shared" si="321"/>
        <v>2.154925304985833</v>
      </c>
      <c r="O652" s="15">
        <f t="shared" si="322"/>
        <v>3.6458704582389165</v>
      </c>
      <c r="P652" s="15">
        <f t="shared" si="338"/>
        <v>2.154925304985833</v>
      </c>
      <c r="Q652" s="15">
        <f t="shared" si="339"/>
        <v>0.63100000000000001</v>
      </c>
      <c r="S652" s="28">
        <f t="shared" si="340"/>
        <v>0.63100000000000001</v>
      </c>
      <c r="T652" s="19">
        <f t="shared" si="323"/>
        <v>3.6458704582389165</v>
      </c>
      <c r="U652" s="19">
        <f t="shared" si="324"/>
        <v>5.1560394486968866</v>
      </c>
      <c r="V652" s="19">
        <f t="shared" si="325"/>
        <v>7.2917409164778331</v>
      </c>
      <c r="W652" s="19">
        <f t="shared" si="326"/>
        <v>8.9305222909724318</v>
      </c>
      <c r="X652" s="19">
        <f t="shared" si="327"/>
        <v>10.312078897393773</v>
      </c>
      <c r="Y652" s="19">
        <f t="shared" si="328"/>
        <v>11.529254701956775</v>
      </c>
      <c r="Z652" s="19">
        <f t="shared" si="329"/>
        <v>12.629665742968458</v>
      </c>
      <c r="AA652" s="19">
        <f t="shared" si="330"/>
        <v>13.641598131290536</v>
      </c>
      <c r="AB652" s="19">
        <f t="shared" si="331"/>
        <v>14.583481832955666</v>
      </c>
      <c r="AC652" s="19">
        <f t="shared" si="332"/>
        <v>15.468118346090659</v>
      </c>
      <c r="AD652" s="19">
        <f t="shared" si="333"/>
        <v>16.30482836356105</v>
      </c>
      <c r="AE652" s="19">
        <f t="shared" ref="AE652:AO661" si="348">$M652*AE$21^0.5/RMannings_n*(Diameter/1000)^(2/3)</f>
        <v>2.154925304985833</v>
      </c>
      <c r="AF652" s="19">
        <f t="shared" si="348"/>
        <v>3.0475245922119436</v>
      </c>
      <c r="AG652" s="19">
        <f t="shared" si="348"/>
        <v>4.309850609971666</v>
      </c>
      <c r="AH652" s="19">
        <f t="shared" si="348"/>
        <v>5.2784674310267103</v>
      </c>
      <c r="AI652" s="19">
        <f t="shared" si="348"/>
        <v>6.0950491844238872</v>
      </c>
      <c r="AJ652" s="19">
        <f t="shared" si="348"/>
        <v>6.8144721512882303</v>
      </c>
      <c r="AK652" s="19">
        <f t="shared" si="348"/>
        <v>7.4648802295026435</v>
      </c>
      <c r="AL652" s="19">
        <f t="shared" si="348"/>
        <v>8.0629921853463316</v>
      </c>
      <c r="AM652" s="19">
        <f t="shared" si="348"/>
        <v>8.619701219943332</v>
      </c>
      <c r="AN652" s="19">
        <f t="shared" si="348"/>
        <v>9.1425737766358299</v>
      </c>
      <c r="AO652" s="19">
        <f t="shared" si="348"/>
        <v>9.6371189367655798</v>
      </c>
      <c r="AP652" s="43">
        <f t="shared" si="334"/>
        <v>0.63100000000000001</v>
      </c>
    </row>
    <row r="653" spans="1:42" x14ac:dyDescent="0.25">
      <c r="A653" s="15">
        <v>0.63200000000000001</v>
      </c>
      <c r="B653" s="6">
        <f t="shared" si="341"/>
        <v>3.6759266390459064</v>
      </c>
      <c r="C653" s="6">
        <f t="shared" si="315"/>
        <v>0.52314932675271919</v>
      </c>
      <c r="D653" s="6">
        <f t="shared" si="335"/>
        <v>1.8379633195229532</v>
      </c>
      <c r="E653" s="6">
        <f t="shared" si="316"/>
        <v>0.96452267987849827</v>
      </c>
      <c r="F653" s="6">
        <f t="shared" si="317"/>
        <v>0.54239193921144579</v>
      </c>
      <c r="G653" s="6">
        <f t="shared" si="318"/>
        <v>0.9031959696057229</v>
      </c>
      <c r="H653" s="6">
        <f t="shared" si="319"/>
        <v>0.66609441062313912</v>
      </c>
      <c r="I653" s="6">
        <f t="shared" si="320"/>
        <v>0.9239321371220518</v>
      </c>
      <c r="J653" s="6">
        <f t="shared" si="336"/>
        <v>1.5361667022042291</v>
      </c>
      <c r="K653" s="9"/>
      <c r="L653" s="15">
        <f t="shared" si="337"/>
        <v>0.63200000000000001</v>
      </c>
      <c r="M653" s="6">
        <f t="shared" si="342"/>
        <v>0.43270563799082129</v>
      </c>
      <c r="N653" s="15">
        <f t="shared" si="321"/>
        <v>2.1559561894358379</v>
      </c>
      <c r="O653" s="15">
        <f t="shared" si="322"/>
        <v>3.6543539739979614</v>
      </c>
      <c r="P653" s="15">
        <f t="shared" si="338"/>
        <v>2.1559561894358379</v>
      </c>
      <c r="Q653" s="15">
        <f t="shared" si="339"/>
        <v>0.63200000000000001</v>
      </c>
      <c r="S653" s="28">
        <f t="shared" si="340"/>
        <v>0.63200000000000001</v>
      </c>
      <c r="T653" s="19">
        <f t="shared" si="323"/>
        <v>3.6543539739979614</v>
      </c>
      <c r="U653" s="19">
        <f t="shared" si="324"/>
        <v>5.1680369517399347</v>
      </c>
      <c r="V653" s="19">
        <f t="shared" si="325"/>
        <v>7.3087079479959227</v>
      </c>
      <c r="W653" s="19">
        <f t="shared" si="326"/>
        <v>8.9513025758069507</v>
      </c>
      <c r="X653" s="19">
        <f t="shared" si="327"/>
        <v>10.336073903479869</v>
      </c>
      <c r="Y653" s="19">
        <f t="shared" si="328"/>
        <v>11.556081934321289</v>
      </c>
      <c r="Z653" s="19">
        <f t="shared" si="329"/>
        <v>12.65905350361141</v>
      </c>
      <c r="AA653" s="19">
        <f t="shared" si="330"/>
        <v>13.673340540696181</v>
      </c>
      <c r="AB653" s="19">
        <f t="shared" si="331"/>
        <v>14.617415895991845</v>
      </c>
      <c r="AC653" s="19">
        <f t="shared" si="332"/>
        <v>15.504110855219801</v>
      </c>
      <c r="AD653" s="19">
        <f t="shared" si="333"/>
        <v>16.342767799411885</v>
      </c>
      <c r="AE653" s="19">
        <f t="shared" si="348"/>
        <v>2.1559561894358379</v>
      </c>
      <c r="AF653" s="19">
        <f t="shared" si="348"/>
        <v>3.0489824829823799</v>
      </c>
      <c r="AG653" s="19">
        <f t="shared" si="348"/>
        <v>4.3119123788716758</v>
      </c>
      <c r="AH653" s="19">
        <f t="shared" si="348"/>
        <v>5.2809925719129902</v>
      </c>
      <c r="AI653" s="19">
        <f t="shared" si="348"/>
        <v>6.0979649659647599</v>
      </c>
      <c r="AJ653" s="19">
        <f t="shared" si="348"/>
        <v>6.8177320941546951</v>
      </c>
      <c r="AK653" s="19">
        <f t="shared" si="348"/>
        <v>7.4684513179909242</v>
      </c>
      <c r="AL653" s="19">
        <f t="shared" si="348"/>
        <v>8.0668494017636014</v>
      </c>
      <c r="AM653" s="19">
        <f t="shared" si="348"/>
        <v>8.6238247577433516</v>
      </c>
      <c r="AN653" s="19">
        <f t="shared" si="348"/>
        <v>9.1469474489471381</v>
      </c>
      <c r="AO653" s="19">
        <f t="shared" si="348"/>
        <v>9.6417291921798949</v>
      </c>
      <c r="AP653" s="43">
        <f t="shared" si="334"/>
        <v>0.63200000000000001</v>
      </c>
    </row>
    <row r="654" spans="1:42" x14ac:dyDescent="0.25">
      <c r="A654" s="15">
        <v>0.63300000000000001</v>
      </c>
      <c r="B654" s="6">
        <f t="shared" si="341"/>
        <v>3.6800749485788065</v>
      </c>
      <c r="C654" s="6">
        <f t="shared" si="315"/>
        <v>0.52411357497879496</v>
      </c>
      <c r="D654" s="6">
        <f t="shared" si="335"/>
        <v>1.8400374742894032</v>
      </c>
      <c r="E654" s="6">
        <f t="shared" si="316"/>
        <v>0.96397302866833368</v>
      </c>
      <c r="F654" s="6">
        <f t="shared" si="317"/>
        <v>0.54370149308308335</v>
      </c>
      <c r="G654" s="6">
        <f t="shared" si="318"/>
        <v>0.90485074654154163</v>
      </c>
      <c r="H654" s="6">
        <f t="shared" si="319"/>
        <v>0.66732212959551951</v>
      </c>
      <c r="I654" s="6">
        <f t="shared" si="320"/>
        <v>0.92576460382070691</v>
      </c>
      <c r="J654" s="6">
        <f t="shared" si="336"/>
        <v>1.5408548665198833</v>
      </c>
      <c r="K654" s="9"/>
      <c r="L654" s="15">
        <f t="shared" si="337"/>
        <v>0.63300000000000001</v>
      </c>
      <c r="M654" s="6">
        <f t="shared" si="342"/>
        <v>0.43291153749336442</v>
      </c>
      <c r="N654" s="15">
        <f t="shared" si="321"/>
        <v>2.1569820838729212</v>
      </c>
      <c r="O654" s="15">
        <f t="shared" si="322"/>
        <v>3.6628316353060666</v>
      </c>
      <c r="P654" s="15">
        <f t="shared" si="338"/>
        <v>2.1569820838729212</v>
      </c>
      <c r="Q654" s="15">
        <f t="shared" si="339"/>
        <v>0.63300000000000001</v>
      </c>
      <c r="S654" s="28">
        <f t="shared" si="340"/>
        <v>0.63300000000000001</v>
      </c>
      <c r="T654" s="19">
        <f t="shared" si="323"/>
        <v>3.6628316353060666</v>
      </c>
      <c r="U654" s="19">
        <f t="shared" si="324"/>
        <v>5.1800261753390631</v>
      </c>
      <c r="V654" s="19">
        <f t="shared" si="325"/>
        <v>7.3256632706121332</v>
      </c>
      <c r="W654" s="19">
        <f t="shared" si="326"/>
        <v>8.9720685202239459</v>
      </c>
      <c r="X654" s="19">
        <f t="shared" si="327"/>
        <v>10.360052350678126</v>
      </c>
      <c r="Y654" s="19">
        <f t="shared" si="328"/>
        <v>11.582890653286391</v>
      </c>
      <c r="Z654" s="19">
        <f t="shared" si="329"/>
        <v>12.688420983841413</v>
      </c>
      <c r="AA654" s="19">
        <f t="shared" si="330"/>
        <v>13.705061044752224</v>
      </c>
      <c r="AB654" s="19">
        <f t="shared" si="331"/>
        <v>14.651326541224266</v>
      </c>
      <c r="AC654" s="19">
        <f t="shared" si="332"/>
        <v>15.54007852601719</v>
      </c>
      <c r="AD654" s="19">
        <f t="shared" si="333"/>
        <v>16.380681053362174</v>
      </c>
      <c r="AE654" s="19">
        <f t="shared" si="348"/>
        <v>2.1569820838729212</v>
      </c>
      <c r="AF654" s="19">
        <f t="shared" si="348"/>
        <v>3.0504333168088666</v>
      </c>
      <c r="AG654" s="19">
        <f t="shared" si="348"/>
        <v>4.3139641677458425</v>
      </c>
      <c r="AH654" s="19">
        <f t="shared" si="348"/>
        <v>5.2835054898138054</v>
      </c>
      <c r="AI654" s="19">
        <f t="shared" si="348"/>
        <v>6.1008666336177333</v>
      </c>
      <c r="AJ654" s="19">
        <f t="shared" si="348"/>
        <v>6.8209762572147783</v>
      </c>
      <c r="AK654" s="19">
        <f t="shared" si="348"/>
        <v>7.4720051205673883</v>
      </c>
      <c r="AL654" s="19">
        <f t="shared" si="348"/>
        <v>8.0706879472621669</v>
      </c>
      <c r="AM654" s="19">
        <f t="shared" si="348"/>
        <v>8.6279283354916849</v>
      </c>
      <c r="AN654" s="19">
        <f t="shared" si="348"/>
        <v>9.1512999504266013</v>
      </c>
      <c r="AO654" s="19">
        <f t="shared" si="348"/>
        <v>9.6463171315780123</v>
      </c>
      <c r="AP654" s="43">
        <f t="shared" si="334"/>
        <v>0.63300000000000001</v>
      </c>
    </row>
    <row r="655" spans="1:42" x14ac:dyDescent="0.25">
      <c r="A655" s="15">
        <v>0.63400000000000001</v>
      </c>
      <c r="B655" s="6">
        <f t="shared" si="341"/>
        <v>3.684225633740362</v>
      </c>
      <c r="C655" s="6">
        <f t="shared" si="315"/>
        <v>0.52507727132157089</v>
      </c>
      <c r="D655" s="6">
        <f t="shared" si="335"/>
        <v>1.842112816870181</v>
      </c>
      <c r="E655" s="6">
        <f t="shared" si="316"/>
        <v>0.9634189120003821</v>
      </c>
      <c r="F655" s="6">
        <f t="shared" si="317"/>
        <v>0.54501449450616835</v>
      </c>
      <c r="G655" s="6">
        <f t="shared" si="318"/>
        <v>0.90650724725308418</v>
      </c>
      <c r="H655" s="6">
        <f t="shared" si="319"/>
        <v>0.66854914588825842</v>
      </c>
      <c r="I655" s="6">
        <f t="shared" si="320"/>
        <v>0.92759990693983396</v>
      </c>
      <c r="J655" s="6">
        <f t="shared" si="336"/>
        <v>1.5455508878463582</v>
      </c>
      <c r="K655" s="9"/>
      <c r="L655" s="15">
        <f t="shared" si="337"/>
        <v>0.63400000000000001</v>
      </c>
      <c r="M655" s="6">
        <f t="shared" si="342"/>
        <v>0.43311643486584678</v>
      </c>
      <c r="N655" s="15">
        <f t="shared" si="321"/>
        <v>2.1580029851961715</v>
      </c>
      <c r="O655" s="15">
        <f t="shared" si="322"/>
        <v>3.6713033534647765</v>
      </c>
      <c r="P655" s="15">
        <f t="shared" si="338"/>
        <v>2.1580029851961715</v>
      </c>
      <c r="Q655" s="15">
        <f t="shared" si="339"/>
        <v>0.63400000000000001</v>
      </c>
      <c r="S655" s="28">
        <f t="shared" si="340"/>
        <v>0.63400000000000001</v>
      </c>
      <c r="T655" s="19">
        <f t="shared" si="323"/>
        <v>3.6713033534647765</v>
      </c>
      <c r="U655" s="19">
        <f t="shared" si="324"/>
        <v>5.1920069940557134</v>
      </c>
      <c r="V655" s="19">
        <f t="shared" si="325"/>
        <v>7.3426067069295531</v>
      </c>
      <c r="W655" s="19">
        <f t="shared" si="326"/>
        <v>8.9928199069574557</v>
      </c>
      <c r="X655" s="19">
        <f t="shared" si="327"/>
        <v>10.384013988111427</v>
      </c>
      <c r="Y655" s="19">
        <f t="shared" si="328"/>
        <v>11.609680578362919</v>
      </c>
      <c r="Z655" s="19">
        <f t="shared" si="329"/>
        <v>12.717767876397989</v>
      </c>
      <c r="AA655" s="19">
        <f t="shared" si="330"/>
        <v>13.736759311579426</v>
      </c>
      <c r="AB655" s="19">
        <f t="shared" si="331"/>
        <v>14.685213413859106</v>
      </c>
      <c r="AC655" s="19">
        <f t="shared" si="332"/>
        <v>15.576020982167137</v>
      </c>
      <c r="AD655" s="19">
        <f t="shared" si="333"/>
        <v>16.418567728740356</v>
      </c>
      <c r="AE655" s="19">
        <f t="shared" si="348"/>
        <v>2.1580029851961715</v>
      </c>
      <c r="AF655" s="19">
        <f t="shared" si="348"/>
        <v>3.0518770893060516</v>
      </c>
      <c r="AG655" s="19">
        <f t="shared" si="348"/>
        <v>4.316005970392343</v>
      </c>
      <c r="AH655" s="19">
        <f t="shared" si="348"/>
        <v>5.2860061771335012</v>
      </c>
      <c r="AI655" s="19">
        <f t="shared" si="348"/>
        <v>6.1037541786121032</v>
      </c>
      <c r="AJ655" s="19">
        <f t="shared" si="348"/>
        <v>6.8242046306625266</v>
      </c>
      <c r="AK655" s="19">
        <f t="shared" si="348"/>
        <v>7.4755416264901537</v>
      </c>
      <c r="AL655" s="19">
        <f t="shared" si="348"/>
        <v>8.0745078102394725</v>
      </c>
      <c r="AM655" s="19">
        <f t="shared" si="348"/>
        <v>8.632011940784686</v>
      </c>
      <c r="AN655" s="19">
        <f t="shared" si="348"/>
        <v>9.1556312679181531</v>
      </c>
      <c r="AO655" s="19">
        <f t="shared" si="348"/>
        <v>9.6508827410922233</v>
      </c>
      <c r="AP655" s="43">
        <f t="shared" si="334"/>
        <v>0.63400000000000001</v>
      </c>
    </row>
    <row r="656" spans="1:42" x14ac:dyDescent="0.25">
      <c r="A656" s="15">
        <v>0.63500000000000001</v>
      </c>
      <c r="B656" s="6">
        <f t="shared" si="341"/>
        <v>3.6883787165247397</v>
      </c>
      <c r="C656" s="6">
        <f t="shared" si="315"/>
        <v>0.52604041131174095</v>
      </c>
      <c r="D656" s="6">
        <f t="shared" si="335"/>
        <v>1.8441893582623698</v>
      </c>
      <c r="E656" s="6">
        <f t="shared" si="316"/>
        <v>0.96286032216516226</v>
      </c>
      <c r="F656" s="6">
        <f t="shared" si="317"/>
        <v>0.54633096743341314</v>
      </c>
      <c r="G656" s="6">
        <f t="shared" si="318"/>
        <v>0.90816548371670658</v>
      </c>
      <c r="H656" s="6">
        <f t="shared" si="319"/>
        <v>0.66977545381085879</v>
      </c>
      <c r="I656" s="6">
        <f t="shared" si="320"/>
        <v>0.92943806455861011</v>
      </c>
      <c r="J656" s="6">
        <f t="shared" si="336"/>
        <v>1.5502547861244116</v>
      </c>
      <c r="K656" s="9"/>
      <c r="L656" s="15">
        <f t="shared" si="337"/>
        <v>0.63500000000000001</v>
      </c>
      <c r="M656" s="6">
        <f t="shared" si="342"/>
        <v>0.43332032947521348</v>
      </c>
      <c r="N656" s="15">
        <f t="shared" si="321"/>
        <v>2.1590188902513905</v>
      </c>
      <c r="O656" s="15">
        <f t="shared" si="322"/>
        <v>3.6797690395868186</v>
      </c>
      <c r="P656" s="15">
        <f t="shared" si="338"/>
        <v>2.1590188902513905</v>
      </c>
      <c r="Q656" s="15">
        <f t="shared" si="339"/>
        <v>0.63500000000000001</v>
      </c>
      <c r="S656" s="28">
        <f t="shared" si="340"/>
        <v>0.63500000000000001</v>
      </c>
      <c r="T656" s="19">
        <f t="shared" si="323"/>
        <v>3.6797690395868186</v>
      </c>
      <c r="U656" s="19">
        <f t="shared" si="324"/>
        <v>5.2039792821842985</v>
      </c>
      <c r="V656" s="19">
        <f t="shared" si="325"/>
        <v>7.3595380791736371</v>
      </c>
      <c r="W656" s="19">
        <f t="shared" si="326"/>
        <v>9.0135565182790192</v>
      </c>
      <c r="X656" s="19">
        <f t="shared" si="327"/>
        <v>10.407958564368597</v>
      </c>
      <c r="Y656" s="19">
        <f t="shared" si="328"/>
        <v>11.63645142846465</v>
      </c>
      <c r="Z656" s="19">
        <f t="shared" si="329"/>
        <v>12.747093873366605</v>
      </c>
      <c r="AA656" s="19">
        <f t="shared" si="330"/>
        <v>13.768435008592073</v>
      </c>
      <c r="AB656" s="19">
        <f t="shared" si="331"/>
        <v>14.719076158347274</v>
      </c>
      <c r="AC656" s="19">
        <f t="shared" si="332"/>
        <v>15.611937846552895</v>
      </c>
      <c r="AD656" s="19">
        <f t="shared" si="333"/>
        <v>16.456427428030487</v>
      </c>
      <c r="AE656" s="19">
        <f t="shared" si="348"/>
        <v>2.1590188902513905</v>
      </c>
      <c r="AF656" s="19">
        <f t="shared" si="348"/>
        <v>3.0533137960132262</v>
      </c>
      <c r="AG656" s="19">
        <f t="shared" si="348"/>
        <v>4.318037780502781</v>
      </c>
      <c r="AH656" s="19">
        <f t="shared" si="348"/>
        <v>5.2884946261459014</v>
      </c>
      <c r="AI656" s="19">
        <f t="shared" si="348"/>
        <v>6.1066275920264523</v>
      </c>
      <c r="AJ656" s="19">
        <f t="shared" si="348"/>
        <v>6.8274172045234982</v>
      </c>
      <c r="AK656" s="19">
        <f t="shared" si="348"/>
        <v>7.4790608248327661</v>
      </c>
      <c r="AL656" s="19">
        <f t="shared" si="348"/>
        <v>8.0783089788935936</v>
      </c>
      <c r="AM656" s="19">
        <f t="shared" si="348"/>
        <v>8.636075561005562</v>
      </c>
      <c r="AN656" s="19">
        <f t="shared" si="348"/>
        <v>9.1599413880396767</v>
      </c>
      <c r="AO656" s="19">
        <f t="shared" si="348"/>
        <v>9.6554260066165369</v>
      </c>
      <c r="AP656" s="43">
        <f t="shared" si="334"/>
        <v>0.63500000000000001</v>
      </c>
    </row>
    <row r="657" spans="1:42" x14ac:dyDescent="0.25">
      <c r="A657" s="15">
        <v>0.63600000000000001</v>
      </c>
      <c r="B657" s="6">
        <f t="shared" si="341"/>
        <v>3.6925342190310948</v>
      </c>
      <c r="C657" s="6">
        <f t="shared" si="315"/>
        <v>0.52700299047224974</v>
      </c>
      <c r="D657" s="6">
        <f t="shared" si="335"/>
        <v>1.8462671095155474</v>
      </c>
      <c r="E657" s="6">
        <f t="shared" si="316"/>
        <v>0.96229725137298405</v>
      </c>
      <c r="F657" s="6">
        <f t="shared" si="317"/>
        <v>0.54765093604947301</v>
      </c>
      <c r="G657" s="6">
        <f t="shared" si="318"/>
        <v>0.90982546802473652</v>
      </c>
      <c r="H657" s="6">
        <f t="shared" si="319"/>
        <v>0.67100104766295654</v>
      </c>
      <c r="I657" s="6">
        <f t="shared" si="320"/>
        <v>0.93127909491410044</v>
      </c>
      <c r="J657" s="6">
        <f t="shared" si="336"/>
        <v>1.5549665815679492</v>
      </c>
      <c r="K657" s="9"/>
      <c r="L657" s="15">
        <f t="shared" si="337"/>
        <v>0.63600000000000001</v>
      </c>
      <c r="M657" s="6">
        <f t="shared" si="342"/>
        <v>0.4335232206776608</v>
      </c>
      <c r="N657" s="15">
        <f t="shared" si="321"/>
        <v>2.1600297958308268</v>
      </c>
      <c r="O657" s="15">
        <f t="shared" si="322"/>
        <v>3.6882286045949084</v>
      </c>
      <c r="P657" s="15">
        <f t="shared" si="338"/>
        <v>2.1600297958308268</v>
      </c>
      <c r="Q657" s="15">
        <f t="shared" si="339"/>
        <v>0.63600000000000001</v>
      </c>
      <c r="S657" s="28">
        <f t="shared" si="340"/>
        <v>0.63600000000000001</v>
      </c>
      <c r="T657" s="19">
        <f t="shared" si="323"/>
        <v>3.6882286045949084</v>
      </c>
      <c r="U657" s="19">
        <f t="shared" si="324"/>
        <v>5.2159429137505153</v>
      </c>
      <c r="V657" s="19">
        <f t="shared" si="325"/>
        <v>7.3764572091898168</v>
      </c>
      <c r="W657" s="19">
        <f t="shared" si="326"/>
        <v>9.0342781359947448</v>
      </c>
      <c r="X657" s="19">
        <f t="shared" si="327"/>
        <v>10.431885827501031</v>
      </c>
      <c r="Y657" s="19">
        <f t="shared" si="328"/>
        <v>11.663202921904476</v>
      </c>
      <c r="Z657" s="19">
        <f t="shared" si="329"/>
        <v>12.776398666174494</v>
      </c>
      <c r="AA657" s="19">
        <f t="shared" si="330"/>
        <v>13.800087802493488</v>
      </c>
      <c r="AB657" s="19">
        <f t="shared" si="331"/>
        <v>14.752914418379634</v>
      </c>
      <c r="AC657" s="19">
        <f t="shared" si="332"/>
        <v>15.647828741251544</v>
      </c>
      <c r="AD657" s="19">
        <f t="shared" si="333"/>
        <v>16.494259752866817</v>
      </c>
      <c r="AE657" s="19">
        <f t="shared" si="348"/>
        <v>2.1600297958308268</v>
      </c>
      <c r="AF657" s="19">
        <f t="shared" si="348"/>
        <v>3.0547434323939431</v>
      </c>
      <c r="AG657" s="19">
        <f t="shared" si="348"/>
        <v>4.3200595916616535</v>
      </c>
      <c r="AH657" s="19">
        <f t="shared" si="348"/>
        <v>5.290970828993653</v>
      </c>
      <c r="AI657" s="19">
        <f t="shared" si="348"/>
        <v>6.1094868647878862</v>
      </c>
      <c r="AJ657" s="19">
        <f t="shared" si="348"/>
        <v>6.83061396865389</v>
      </c>
      <c r="AK657" s="19">
        <f t="shared" si="348"/>
        <v>7.482562704483243</v>
      </c>
      <c r="AL657" s="19">
        <f t="shared" si="348"/>
        <v>8.0820914412222233</v>
      </c>
      <c r="AM657" s="19">
        <f t="shared" si="348"/>
        <v>8.6401191833233071</v>
      </c>
      <c r="AN657" s="19">
        <f t="shared" si="348"/>
        <v>9.1642302971818275</v>
      </c>
      <c r="AO657" s="19">
        <f t="shared" si="348"/>
        <v>9.6599469138054417</v>
      </c>
      <c r="AP657" s="43">
        <f t="shared" si="334"/>
        <v>0.63600000000000001</v>
      </c>
    </row>
    <row r="658" spans="1:42" x14ac:dyDescent="0.25">
      <c r="A658" s="15">
        <v>0.63700000000000001</v>
      </c>
      <c r="B658" s="6">
        <f t="shared" si="341"/>
        <v>3.6966921634648582</v>
      </c>
      <c r="C658" s="6">
        <f t="shared" si="315"/>
        <v>0.52796500431821203</v>
      </c>
      <c r="D658" s="6">
        <f t="shared" si="335"/>
        <v>1.8483460817324291</v>
      </c>
      <c r="E658" s="6">
        <f t="shared" si="316"/>
        <v>0.96172969175335332</v>
      </c>
      <c r="F658" s="6">
        <f t="shared" si="317"/>
        <v>0.54897442477383218</v>
      </c>
      <c r="G658" s="6">
        <f t="shared" si="318"/>
        <v>0.9114872123869161</v>
      </c>
      <c r="H658" s="6">
        <f t="shared" si="319"/>
        <v>0.67222592173421847</v>
      </c>
      <c r="I658" s="6">
        <f t="shared" si="320"/>
        <v>0.93312301640321271</v>
      </c>
      <c r="J658" s="6">
        <f t="shared" si="336"/>
        <v>1.5596862946674468</v>
      </c>
      <c r="K658" s="9"/>
      <c r="L658" s="15">
        <f t="shared" si="337"/>
        <v>0.63700000000000001</v>
      </c>
      <c r="M658" s="6">
        <f t="shared" si="342"/>
        <v>0.43372510781857976</v>
      </c>
      <c r="N658" s="15">
        <f t="shared" si="321"/>
        <v>2.1610356986728902</v>
      </c>
      <c r="O658" s="15">
        <f t="shared" si="322"/>
        <v>3.6966819592205233</v>
      </c>
      <c r="P658" s="15">
        <f t="shared" si="338"/>
        <v>2.1610356986728902</v>
      </c>
      <c r="Q658" s="15">
        <f t="shared" si="339"/>
        <v>0.63700000000000001</v>
      </c>
      <c r="S658" s="28">
        <f t="shared" si="340"/>
        <v>0.63700000000000001</v>
      </c>
      <c r="T658" s="19">
        <f t="shared" si="323"/>
        <v>3.6966819592205233</v>
      </c>
      <c r="U658" s="19">
        <f t="shared" si="324"/>
        <v>5.2278977625096079</v>
      </c>
      <c r="V658" s="19">
        <f t="shared" si="325"/>
        <v>7.3933639184410467</v>
      </c>
      <c r="W658" s="19">
        <f t="shared" si="326"/>
        <v>9.0549845414422929</v>
      </c>
      <c r="X658" s="19">
        <f t="shared" si="327"/>
        <v>10.455795525019216</v>
      </c>
      <c r="Y658" s="19">
        <f t="shared" si="328"/>
        <v>11.689934776390535</v>
      </c>
      <c r="Z658" s="19">
        <f t="shared" si="329"/>
        <v>12.805681945586413</v>
      </c>
      <c r="AA658" s="19">
        <f t="shared" si="330"/>
        <v>13.831717359271433</v>
      </c>
      <c r="AB658" s="19">
        <f t="shared" si="331"/>
        <v>14.786727836882093</v>
      </c>
      <c r="AC658" s="19">
        <f t="shared" si="332"/>
        <v>15.68369328752882</v>
      </c>
      <c r="AD658" s="19">
        <f t="shared" si="333"/>
        <v>16.532064304028392</v>
      </c>
      <c r="AE658" s="19">
        <f t="shared" si="348"/>
        <v>2.1610356986728902</v>
      </c>
      <c r="AF658" s="19">
        <f t="shared" si="348"/>
        <v>3.0561659938356183</v>
      </c>
      <c r="AG658" s="19">
        <f t="shared" si="348"/>
        <v>4.3220713973457805</v>
      </c>
      <c r="AH658" s="19">
        <f t="shared" si="348"/>
        <v>5.2934347776875228</v>
      </c>
      <c r="AI658" s="19">
        <f t="shared" si="348"/>
        <v>6.1123319876712365</v>
      </c>
      <c r="AJ658" s="19">
        <f t="shared" si="348"/>
        <v>6.8337949127396458</v>
      </c>
      <c r="AK658" s="19">
        <f t="shared" si="348"/>
        <v>7.4860472541431049</v>
      </c>
      <c r="AL658" s="19">
        <f t="shared" si="348"/>
        <v>8.0858551850216038</v>
      </c>
      <c r="AM658" s="19">
        <f t="shared" si="348"/>
        <v>8.644142794691561</v>
      </c>
      <c r="AN658" s="19">
        <f t="shared" si="348"/>
        <v>9.168497981506853</v>
      </c>
      <c r="AO658" s="19">
        <f t="shared" si="348"/>
        <v>9.6644454480726694</v>
      </c>
      <c r="AP658" s="43">
        <f t="shared" si="334"/>
        <v>0.63700000000000001</v>
      </c>
    </row>
    <row r="659" spans="1:42" x14ac:dyDescent="0.25">
      <c r="A659" s="15">
        <v>0.63800000000000001</v>
      </c>
      <c r="B659" s="6">
        <f t="shared" si="341"/>
        <v>3.7008525721390364</v>
      </c>
      <c r="C659" s="6">
        <f t="shared" si="315"/>
        <v>0.52892644835683089</v>
      </c>
      <c r="D659" s="6">
        <f t="shared" si="335"/>
        <v>1.8504262860695182</v>
      </c>
      <c r="E659" s="6">
        <f t="shared" si="316"/>
        <v>0.96115763535436782</v>
      </c>
      <c r="F659" s="6">
        <f t="shared" si="317"/>
        <v>0.550301458263734</v>
      </c>
      <c r="G659" s="6">
        <f t="shared" si="318"/>
        <v>0.91315072913186701</v>
      </c>
      <c r="H659" s="6">
        <f t="shared" si="319"/>
        <v>0.67345007030423798</v>
      </c>
      <c r="I659" s="6">
        <f t="shared" si="320"/>
        <v>0.93496984758468393</v>
      </c>
      <c r="J659" s="6">
        <f t="shared" si="336"/>
        <v>1.5644139461934228</v>
      </c>
      <c r="K659" s="9"/>
      <c r="L659" s="15">
        <f t="shared" si="337"/>
        <v>0.63800000000000001</v>
      </c>
      <c r="M659" s="6">
        <f t="shared" si="342"/>
        <v>0.43392599023249895</v>
      </c>
      <c r="N659" s="15">
        <f t="shared" si="321"/>
        <v>2.1620365954618683</v>
      </c>
      <c r="O659" s="15">
        <f t="shared" si="322"/>
        <v>3.7051290140026549</v>
      </c>
      <c r="P659" s="15">
        <f t="shared" si="338"/>
        <v>2.1620365954618683</v>
      </c>
      <c r="Q659" s="15">
        <f t="shared" si="339"/>
        <v>0.63800000000000001</v>
      </c>
      <c r="S659" s="28">
        <f t="shared" si="340"/>
        <v>0.63800000000000001</v>
      </c>
      <c r="T659" s="19">
        <f t="shared" si="323"/>
        <v>3.7051290140026549</v>
      </c>
      <c r="U659" s="19">
        <f t="shared" si="324"/>
        <v>5.2398437019446078</v>
      </c>
      <c r="V659" s="19">
        <f t="shared" si="325"/>
        <v>7.4102580280053099</v>
      </c>
      <c r="W659" s="19">
        <f t="shared" si="326"/>
        <v>9.0756755154878537</v>
      </c>
      <c r="X659" s="19">
        <f t="shared" si="327"/>
        <v>10.479687403889216</v>
      </c>
      <c r="Y659" s="19">
        <f t="shared" si="328"/>
        <v>11.716646709022291</v>
      </c>
      <c r="Z659" s="19">
        <f t="shared" si="329"/>
        <v>12.834943401700356</v>
      </c>
      <c r="AA659" s="19">
        <f t="shared" si="330"/>
        <v>13.863323344193484</v>
      </c>
      <c r="AB659" s="19">
        <f t="shared" si="331"/>
        <v>14.82051605601062</v>
      </c>
      <c r="AC659" s="19">
        <f t="shared" si="332"/>
        <v>15.719531105833827</v>
      </c>
      <c r="AD659" s="19">
        <f t="shared" si="333"/>
        <v>16.569840681433416</v>
      </c>
      <c r="AE659" s="19">
        <f t="shared" si="348"/>
        <v>2.1620365954618683</v>
      </c>
      <c r="AF659" s="19">
        <f t="shared" si="348"/>
        <v>3.0575814756491271</v>
      </c>
      <c r="AG659" s="19">
        <f t="shared" si="348"/>
        <v>4.3240731909237367</v>
      </c>
      <c r="AH659" s="19">
        <f t="shared" si="348"/>
        <v>5.2958864641057106</v>
      </c>
      <c r="AI659" s="19">
        <f t="shared" si="348"/>
        <v>6.1151629512982542</v>
      </c>
      <c r="AJ659" s="19">
        <f t="shared" si="348"/>
        <v>6.8369600262955661</v>
      </c>
      <c r="AK659" s="19">
        <f t="shared" si="348"/>
        <v>7.4895144623263912</v>
      </c>
      <c r="AL659" s="19">
        <f t="shared" si="348"/>
        <v>8.089600197885483</v>
      </c>
      <c r="AM659" s="19">
        <f t="shared" si="348"/>
        <v>8.6481463818474733</v>
      </c>
      <c r="AN659" s="19">
        <f t="shared" si="348"/>
        <v>9.1727444269473821</v>
      </c>
      <c r="AO659" s="19">
        <f t="shared" si="348"/>
        <v>9.6689215945899036</v>
      </c>
      <c r="AP659" s="43">
        <f t="shared" si="334"/>
        <v>0.63800000000000001</v>
      </c>
    </row>
    <row r="660" spans="1:42" x14ac:dyDescent="0.25">
      <c r="A660" s="15">
        <v>0.63900000000000001</v>
      </c>
      <c r="B660" s="6">
        <f t="shared" si="341"/>
        <v>3.7050154674755271</v>
      </c>
      <c r="C660" s="6">
        <f t="shared" si="315"/>
        <v>0.52988731808731715</v>
      </c>
      <c r="D660" s="6">
        <f t="shared" si="335"/>
        <v>1.8525077337377636</v>
      </c>
      <c r="E660" s="6">
        <f t="shared" si="316"/>
        <v>0.96058107414210492</v>
      </c>
      <c r="F660" s="6">
        <f t="shared" si="317"/>
        <v>0.55163206141715793</v>
      </c>
      <c r="G660" s="6">
        <f t="shared" si="318"/>
        <v>0.91481603070857898</v>
      </c>
      <c r="H660" s="6">
        <f t="shared" si="319"/>
        <v>0.67467348764243207</v>
      </c>
      <c r="I660" s="6">
        <f t="shared" si="320"/>
        <v>0.93681960718109814</v>
      </c>
      <c r="J660" s="6">
        <f t="shared" si="336"/>
        <v>1.569149557199969</v>
      </c>
      <c r="K660" s="9"/>
      <c r="L660" s="15">
        <f t="shared" si="337"/>
        <v>0.63900000000000001</v>
      </c>
      <c r="M660" s="6">
        <f t="shared" si="342"/>
        <v>0.43412586724302682</v>
      </c>
      <c r="N660" s="15">
        <f t="shared" si="321"/>
        <v>2.1630324828276408</v>
      </c>
      <c r="O660" s="15">
        <f t="shared" si="322"/>
        <v>3.7135696792865782</v>
      </c>
      <c r="P660" s="15">
        <f t="shared" si="338"/>
        <v>2.1630324828276408</v>
      </c>
      <c r="Q660" s="15">
        <f t="shared" si="339"/>
        <v>0.63900000000000001</v>
      </c>
      <c r="S660" s="28">
        <f t="shared" si="340"/>
        <v>0.63900000000000001</v>
      </c>
      <c r="T660" s="19">
        <f t="shared" si="323"/>
        <v>3.7135696792865782</v>
      </c>
      <c r="U660" s="19">
        <f t="shared" si="324"/>
        <v>5.2517806052645843</v>
      </c>
      <c r="V660" s="19">
        <f t="shared" si="325"/>
        <v>7.4271393585731564</v>
      </c>
      <c r="W660" s="19">
        <f t="shared" si="326"/>
        <v>9.0963508385230885</v>
      </c>
      <c r="X660" s="19">
        <f t="shared" si="327"/>
        <v>10.503561210529169</v>
      </c>
      <c r="Y660" s="19">
        <f t="shared" si="328"/>
        <v>11.743338436286596</v>
      </c>
      <c r="Z660" s="19">
        <f t="shared" si="329"/>
        <v>12.864182723943227</v>
      </c>
      <c r="AA660" s="19">
        <f t="shared" si="330"/>
        <v>13.894905421802362</v>
      </c>
      <c r="AB660" s="19">
        <f t="shared" si="331"/>
        <v>14.854278717146313</v>
      </c>
      <c r="AC660" s="19">
        <f t="shared" si="332"/>
        <v>15.755341815793747</v>
      </c>
      <c r="AD660" s="19">
        <f t="shared" si="333"/>
        <v>16.60758848413376</v>
      </c>
      <c r="AE660" s="19">
        <f t="shared" si="348"/>
        <v>2.1630324828276408</v>
      </c>
      <c r="AF660" s="19">
        <f t="shared" si="348"/>
        <v>3.0589898730683984</v>
      </c>
      <c r="AG660" s="19">
        <f t="shared" si="348"/>
        <v>4.3260649656552816</v>
      </c>
      <c r="AH660" s="19">
        <f t="shared" si="348"/>
        <v>5.2983258799931363</v>
      </c>
      <c r="AI660" s="19">
        <f t="shared" si="348"/>
        <v>6.1179797461367968</v>
      </c>
      <c r="AJ660" s="19">
        <f t="shared" si="348"/>
        <v>6.8401092986643901</v>
      </c>
      <c r="AK660" s="19">
        <f t="shared" si="348"/>
        <v>7.4929643173586573</v>
      </c>
      <c r="AL660" s="19">
        <f t="shared" si="348"/>
        <v>8.0933264672040206</v>
      </c>
      <c r="AM660" s="19">
        <f t="shared" si="348"/>
        <v>8.6521299313105633</v>
      </c>
      <c r="AN660" s="19">
        <f t="shared" si="348"/>
        <v>9.1769696192051935</v>
      </c>
      <c r="AO660" s="19">
        <f t="shared" si="348"/>
        <v>9.6733753382855028</v>
      </c>
      <c r="AP660" s="43">
        <f t="shared" si="334"/>
        <v>0.63900000000000001</v>
      </c>
    </row>
    <row r="661" spans="1:42" x14ac:dyDescent="0.25">
      <c r="A661" s="15">
        <v>0.64</v>
      </c>
      <c r="B661" s="6">
        <f t="shared" si="341"/>
        <v>3.7091808720064487</v>
      </c>
      <c r="C661" s="6">
        <f t="shared" si="315"/>
        <v>0.53084760900080608</v>
      </c>
      <c r="D661" s="6">
        <f t="shared" si="335"/>
        <v>1.8545904360032244</v>
      </c>
      <c r="E661" s="6">
        <f t="shared" si="316"/>
        <v>0.96000000000000008</v>
      </c>
      <c r="F661" s="6">
        <f t="shared" si="317"/>
        <v>0.55296625937583965</v>
      </c>
      <c r="G661" s="6">
        <f t="shared" si="318"/>
        <v>0.9164831296879199</v>
      </c>
      <c r="H661" s="6">
        <f t="shared" si="319"/>
        <v>0.67589616800793595</v>
      </c>
      <c r="I661" s="6">
        <f t="shared" si="320"/>
        <v>0.93867231408093543</v>
      </c>
      <c r="J661" s="6">
        <f t="shared" si="336"/>
        <v>1.5738931490283268</v>
      </c>
      <c r="K661" s="9"/>
      <c r="L661" s="15">
        <f t="shared" si="337"/>
        <v>0.64</v>
      </c>
      <c r="M661" s="6">
        <f t="shared" si="342"/>
        <v>0.43432473816279299</v>
      </c>
      <c r="N661" s="15">
        <f t="shared" si="321"/>
        <v>2.1640233573453833</v>
      </c>
      <c r="O661" s="15">
        <f t="shared" si="322"/>
        <v>3.7220038652225678</v>
      </c>
      <c r="P661" s="15">
        <f t="shared" si="338"/>
        <v>2.1640233573453833</v>
      </c>
      <c r="Q661" s="15">
        <f t="shared" si="339"/>
        <v>0.64</v>
      </c>
      <c r="S661" s="28">
        <f t="shared" si="340"/>
        <v>0.64</v>
      </c>
      <c r="T661" s="19">
        <f t="shared" si="323"/>
        <v>3.7220038652225678</v>
      </c>
      <c r="U661" s="19">
        <f t="shared" si="324"/>
        <v>5.2637083454028382</v>
      </c>
      <c r="V661" s="19">
        <f t="shared" si="325"/>
        <v>7.4440077304451355</v>
      </c>
      <c r="W661" s="19">
        <f t="shared" si="326"/>
        <v>9.1170102904620212</v>
      </c>
      <c r="X661" s="19">
        <f t="shared" si="327"/>
        <v>10.527416690805676</v>
      </c>
      <c r="Y661" s="19">
        <f t="shared" si="328"/>
        <v>11.770009674053684</v>
      </c>
      <c r="Z661" s="19">
        <f t="shared" si="329"/>
        <v>12.893399601066465</v>
      </c>
      <c r="AA661" s="19">
        <f t="shared" si="330"/>
        <v>13.92646325591118</v>
      </c>
      <c r="AB661" s="19">
        <f t="shared" si="331"/>
        <v>14.888015460890271</v>
      </c>
      <c r="AC661" s="19">
        <f t="shared" si="332"/>
        <v>15.791125036208507</v>
      </c>
      <c r="AD661" s="19">
        <f t="shared" si="333"/>
        <v>16.645307310309256</v>
      </c>
      <c r="AE661" s="19">
        <f t="shared" si="348"/>
        <v>2.1640233573453833</v>
      </c>
      <c r="AF661" s="19">
        <f t="shared" si="348"/>
        <v>3.0603911812500004</v>
      </c>
      <c r="AG661" s="19">
        <f t="shared" si="348"/>
        <v>4.3280467146907666</v>
      </c>
      <c r="AH661" s="19">
        <f t="shared" si="348"/>
        <v>5.3007530169607318</v>
      </c>
      <c r="AI661" s="19">
        <f t="shared" si="348"/>
        <v>6.1207823625000009</v>
      </c>
      <c r="AJ661" s="19">
        <f t="shared" si="348"/>
        <v>6.8432427190158789</v>
      </c>
      <c r="AK661" s="19">
        <f t="shared" si="348"/>
        <v>7.4963968073759695</v>
      </c>
      <c r="AL661" s="19">
        <f t="shared" si="348"/>
        <v>8.0970339801626974</v>
      </c>
      <c r="AM661" s="19">
        <f t="shared" si="348"/>
        <v>8.6560934293815333</v>
      </c>
      <c r="AN661" s="19">
        <f t="shared" si="348"/>
        <v>9.1811735437499973</v>
      </c>
      <c r="AO661" s="19">
        <f t="shared" si="348"/>
        <v>9.6778066638431923</v>
      </c>
      <c r="AP661" s="43">
        <f t="shared" si="334"/>
        <v>0.64</v>
      </c>
    </row>
    <row r="662" spans="1:42" x14ac:dyDescent="0.25">
      <c r="A662" s="15">
        <v>0.64100000000000001</v>
      </c>
      <c r="B662" s="6">
        <f t="shared" si="341"/>
        <v>3.7133488083754846</v>
      </c>
      <c r="C662" s="6">
        <f t="shared" ref="C662:C725" si="349">$B662/8+($A662/2-0.25)*SIN($B662/2)</f>
        <v>0.53180731658027491</v>
      </c>
      <c r="D662" s="6">
        <f t="shared" si="335"/>
        <v>1.8566744041877423</v>
      </c>
      <c r="E662" s="6">
        <f t="shared" ref="E662:E725" si="350">SIN(B662/2)</f>
        <v>0.95941440472821748</v>
      </c>
      <c r="F662" s="6">
        <f t="shared" ref="F662:F725" si="351">C662/E662</f>
        <v>0.55430407752833888</v>
      </c>
      <c r="G662" s="6">
        <f t="shared" ref="G662:G725" si="352">A662+F662/2</f>
        <v>0.91815203876416951</v>
      </c>
      <c r="H662" s="6">
        <f t="shared" ref="H662:H725" si="353">C662/$C$1021</f>
        <v>0.67711810564949781</v>
      </c>
      <c r="I662" s="6">
        <f t="shared" ref="I662:I725" si="354">MAX($G662+K*(1.811*$J662)^M+SCorr*Slope,0)</f>
        <v>0.94052798734065257</v>
      </c>
      <c r="J662" s="6">
        <f t="shared" si="336"/>
        <v>1.57864474331052</v>
      </c>
      <c r="K662" s="9"/>
      <c r="L662" s="15">
        <f t="shared" si="337"/>
        <v>0.64100000000000001</v>
      </c>
      <c r="M662" s="6">
        <f t="shared" si="342"/>
        <v>0.43452260229338768</v>
      </c>
      <c r="N662" s="15">
        <f t="shared" ref="N662:N725" si="355">M662*(Slope^0.5)/(RMannings_n)*((Diameter/1000)^(2/3))</f>
        <v>2.1650092155352687</v>
      </c>
      <c r="O662" s="15">
        <f t="shared" ref="O662:O725" si="356">C662*N662*(Diameter/1000)^2</f>
        <v>3.7304314817646227</v>
      </c>
      <c r="P662" s="15">
        <f t="shared" si="338"/>
        <v>2.1650092155352687</v>
      </c>
      <c r="Q662" s="15">
        <f t="shared" si="339"/>
        <v>0.64100000000000001</v>
      </c>
      <c r="S662" s="28">
        <f t="shared" si="340"/>
        <v>0.64100000000000001</v>
      </c>
      <c r="T662" s="19">
        <f t="shared" ref="T662:T725" si="357">$C662*AE662*((Diameter/1000)^2)</f>
        <v>3.7304314817646227</v>
      </c>
      <c r="U662" s="19">
        <f t="shared" ref="U662:U725" si="358">$C662*AF662*((Diameter/1000)^2)</f>
        <v>5.275626795015091</v>
      </c>
      <c r="V662" s="19">
        <f t="shared" ref="V662:V725" si="359">$C662*AG662*((Diameter/1000)^2)</f>
        <v>7.4608629635292454</v>
      </c>
      <c r="W662" s="19">
        <f t="shared" ref="W662:W725" si="360">$C662*AH662*((Diameter/1000)^2)</f>
        <v>9.1376536507378976</v>
      </c>
      <c r="X662" s="19">
        <f t="shared" ref="X662:X725" si="361">$C662*AI662*((Diameter/1000)^2)</f>
        <v>10.551253590030182</v>
      </c>
      <c r="Y662" s="19">
        <f t="shared" ref="Y662:Y725" si="362">$C662*AJ662*((Diameter/1000)^2)</f>
        <v>11.796660137573094</v>
      </c>
      <c r="Z662" s="19">
        <f t="shared" ref="Z662:Z725" si="363">$C662*AK662*((Diameter/1000)^2)</f>
        <v>12.92259372114156</v>
      </c>
      <c r="AA662" s="19">
        <f t="shared" ref="AA662:AA725" si="364">$C662*AL662*((Diameter/1000)^2)</f>
        <v>13.957996509598662</v>
      </c>
      <c r="AB662" s="19">
        <f t="shared" ref="AB662:AB725" si="365">$C662*AM662*((Diameter/1000)^2)</f>
        <v>14.921725927058491</v>
      </c>
      <c r="AC662" s="19">
        <f t="shared" ref="AC662:AC725" si="366">$C662*AN662*((Diameter/1000)^2)</f>
        <v>15.826880385045275</v>
      </c>
      <c r="AD662" s="19">
        <f t="shared" ref="AD662:AD725" si="367">$C662*AO662*((Diameter/1000)^2)</f>
        <v>16.682996757261929</v>
      </c>
      <c r="AE662" s="19">
        <f t="shared" ref="AE662:AO671" si="368">$M662*AE$21^0.5/RMannings_n*(Diameter/1000)^(2/3)</f>
        <v>2.1650092155352687</v>
      </c>
      <c r="AF662" s="19">
        <f t="shared" si="368"/>
        <v>3.0617853952727128</v>
      </c>
      <c r="AG662" s="19">
        <f t="shared" si="368"/>
        <v>4.3300184310705374</v>
      </c>
      <c r="AH662" s="19">
        <f t="shared" si="368"/>
        <v>5.3031678664846966</v>
      </c>
      <c r="AI662" s="19">
        <f t="shared" si="368"/>
        <v>6.1235707905454255</v>
      </c>
      <c r="AJ662" s="19">
        <f t="shared" si="368"/>
        <v>6.8463602763458491</v>
      </c>
      <c r="AK662" s="19">
        <f t="shared" si="368"/>
        <v>7.4998119203238494</v>
      </c>
      <c r="AL662" s="19">
        <f t="shared" si="368"/>
        <v>8.1007227237411961</v>
      </c>
      <c r="AM662" s="19">
        <f t="shared" si="368"/>
        <v>8.6600368621410748</v>
      </c>
      <c r="AN662" s="19">
        <f t="shared" si="368"/>
        <v>9.1853561858181383</v>
      </c>
      <c r="AO662" s="19">
        <f t="shared" si="368"/>
        <v>9.6822155557007097</v>
      </c>
      <c r="AP662" s="43">
        <f t="shared" ref="AP662:AP725" si="369">S662</f>
        <v>0.64100000000000001</v>
      </c>
    </row>
    <row r="663" spans="1:42" x14ac:dyDescent="0.25">
      <c r="A663" s="15">
        <v>0.64200000000000002</v>
      </c>
      <c r="B663" s="6">
        <f t="shared" si="341"/>
        <v>3.7175192993392416</v>
      </c>
      <c r="C663" s="6">
        <f t="shared" si="349"/>
        <v>0.53276643630045906</v>
      </c>
      <c r="D663" s="6">
        <f t="shared" ref="D663:D726" si="370">B663/2</f>
        <v>1.8587596496696208</v>
      </c>
      <c r="E663" s="6">
        <f t="shared" si="350"/>
        <v>0.95882428004301179</v>
      </c>
      <c r="F663" s="6">
        <f t="shared" si="351"/>
        <v>0.55564554151315371</v>
      </c>
      <c r="G663" s="6">
        <f t="shared" si="352"/>
        <v>0.91982277075657692</v>
      </c>
      <c r="H663" s="6">
        <f t="shared" si="353"/>
        <v>0.67833929480537158</v>
      </c>
      <c r="I663" s="6">
        <f t="shared" si="354"/>
        <v>0.94238664618679646</v>
      </c>
      <c r="J663" s="6">
        <f t="shared" ref="J663:J726" si="371">H663*(9.806*F663)^0.5</f>
        <v>1.5834043619730436</v>
      </c>
      <c r="K663" s="9"/>
      <c r="L663" s="15">
        <f t="shared" ref="L663:L726" si="372">A663</f>
        <v>0.64200000000000002</v>
      </c>
      <c r="M663" s="6">
        <f t="shared" si="342"/>
        <v>0.43471945892530184</v>
      </c>
      <c r="N663" s="15">
        <f t="shared" si="355"/>
        <v>2.1659900538621684</v>
      </c>
      <c r="O663" s="15">
        <f t="shared" si="356"/>
        <v>3.7388524386691735</v>
      </c>
      <c r="P663" s="15">
        <f t="shared" ref="P663:P726" si="373">N663</f>
        <v>2.1659900538621684</v>
      </c>
      <c r="Q663" s="15">
        <f t="shared" ref="Q663:Q726" si="374">L663</f>
        <v>0.64200000000000002</v>
      </c>
      <c r="S663" s="28">
        <f t="shared" ref="S663:S726" si="375">A663</f>
        <v>0.64200000000000002</v>
      </c>
      <c r="T663" s="19">
        <f t="shared" si="357"/>
        <v>3.7388524386691735</v>
      </c>
      <c r="U663" s="19">
        <f t="shared" si="358"/>
        <v>5.287535826477666</v>
      </c>
      <c r="V663" s="19">
        <f t="shared" si="359"/>
        <v>7.477704877338347</v>
      </c>
      <c r="W663" s="19">
        <f t="shared" si="360"/>
        <v>9.1582806983000129</v>
      </c>
      <c r="X663" s="19">
        <f t="shared" si="361"/>
        <v>10.575071652955332</v>
      </c>
      <c r="Y663" s="19">
        <f t="shared" si="362"/>
        <v>11.823289541469592</v>
      </c>
      <c r="Z663" s="19">
        <f t="shared" si="363"/>
        <v>12.951764771555617</v>
      </c>
      <c r="AA663" s="19">
        <f t="shared" si="364"/>
        <v>13.989504845204277</v>
      </c>
      <c r="AB663" s="19">
        <f t="shared" si="365"/>
        <v>14.955409754676694</v>
      </c>
      <c r="AC663" s="19">
        <f t="shared" si="366"/>
        <v>15.862607479432997</v>
      </c>
      <c r="AD663" s="19">
        <f t="shared" si="367"/>
        <v>16.720656421410268</v>
      </c>
      <c r="AE663" s="19">
        <f t="shared" si="368"/>
        <v>2.1659900538621684</v>
      </c>
      <c r="AF663" s="19">
        <f t="shared" si="368"/>
        <v>3.0631725101371092</v>
      </c>
      <c r="AG663" s="19">
        <f t="shared" si="368"/>
        <v>4.3319801077243367</v>
      </c>
      <c r="AH663" s="19">
        <f t="shared" si="368"/>
        <v>5.3055704199057656</v>
      </c>
      <c r="AI663" s="19">
        <f t="shared" si="368"/>
        <v>6.1263450202742185</v>
      </c>
      <c r="AJ663" s="19">
        <f t="shared" si="368"/>
        <v>6.8494619594752395</v>
      </c>
      <c r="AK663" s="19">
        <f t="shared" si="368"/>
        <v>7.5032096439562492</v>
      </c>
      <c r="AL663" s="19">
        <f t="shared" si="368"/>
        <v>8.1043926847122698</v>
      </c>
      <c r="AM663" s="19">
        <f t="shared" si="368"/>
        <v>8.6639602154486735</v>
      </c>
      <c r="AN663" s="19">
        <f t="shared" si="368"/>
        <v>9.1895175304113277</v>
      </c>
      <c r="AO663" s="19">
        <f t="shared" si="368"/>
        <v>9.686601998048479</v>
      </c>
      <c r="AP663" s="43">
        <f t="shared" si="369"/>
        <v>0.64200000000000002</v>
      </c>
    </row>
    <row r="664" spans="1:42" x14ac:dyDescent="0.25">
      <c r="A664" s="15">
        <v>0.64300000000000002</v>
      </c>
      <c r="B664" s="6">
        <f t="shared" ref="B664:B727" si="376">2*ACOS((0.5-A664)/0.5)</f>
        <v>3.7216923677686262</v>
      </c>
      <c r="C664" s="6">
        <f t="shared" si="349"/>
        <v>0.533724963627768</v>
      </c>
      <c r="D664" s="6">
        <f t="shared" si="370"/>
        <v>1.8608461838843131</v>
      </c>
      <c r="E664" s="6">
        <f t="shared" si="350"/>
        <v>0.95822961757607972</v>
      </c>
      <c r="F664" s="6">
        <f t="shared" si="351"/>
        <v>0.55699067722188444</v>
      </c>
      <c r="G664" s="6">
        <f t="shared" si="352"/>
        <v>0.92149533861094224</v>
      </c>
      <c r="H664" s="6">
        <f t="shared" si="353"/>
        <v>0.67955972970321066</v>
      </c>
      <c r="I664" s="6">
        <f t="shared" si="354"/>
        <v>0.94424831001815213</v>
      </c>
      <c r="J664" s="6">
        <f t="shared" si="371"/>
        <v>1.588172027240607</v>
      </c>
      <c r="K664" s="9"/>
      <c r="L664" s="15">
        <f t="shared" si="372"/>
        <v>0.64300000000000002</v>
      </c>
      <c r="M664" s="6">
        <f t="shared" si="342"/>
        <v>0.4349153073378646</v>
      </c>
      <c r="N664" s="15">
        <f t="shared" si="355"/>
        <v>2.1669658687353381</v>
      </c>
      <c r="O664" s="15">
        <f t="shared" si="356"/>
        <v>3.7472666454937609</v>
      </c>
      <c r="P664" s="15">
        <f t="shared" si="373"/>
        <v>2.1669658687353381</v>
      </c>
      <c r="Q664" s="15">
        <f t="shared" si="374"/>
        <v>0.64300000000000002</v>
      </c>
      <c r="S664" s="28">
        <f t="shared" si="375"/>
        <v>0.64300000000000002</v>
      </c>
      <c r="T664" s="19">
        <f t="shared" si="357"/>
        <v>3.7472666454937609</v>
      </c>
      <c r="U664" s="19">
        <f t="shared" si="358"/>
        <v>5.2994353118856097</v>
      </c>
      <c r="V664" s="19">
        <f t="shared" si="359"/>
        <v>7.4945332909875217</v>
      </c>
      <c r="W664" s="19">
        <f t="shared" si="360"/>
        <v>9.1788912116104964</v>
      </c>
      <c r="X664" s="19">
        <f t="shared" si="361"/>
        <v>10.598870623771219</v>
      </c>
      <c r="Y664" s="19">
        <f t="shared" si="362"/>
        <v>11.849897599739021</v>
      </c>
      <c r="Z664" s="19">
        <f t="shared" si="363"/>
        <v>12.980912439006776</v>
      </c>
      <c r="AA664" s="19">
        <f t="shared" si="364"/>
        <v>14.02098792432334</v>
      </c>
      <c r="AB664" s="19">
        <f t="shared" si="365"/>
        <v>14.989066581975043</v>
      </c>
      <c r="AC664" s="19">
        <f t="shared" si="366"/>
        <v>15.898305935656829</v>
      </c>
      <c r="AD664" s="19">
        <f t="shared" si="367"/>
        <v>16.758285898283312</v>
      </c>
      <c r="AE664" s="19">
        <f t="shared" si="368"/>
        <v>2.1669658687353381</v>
      </c>
      <c r="AF664" s="19">
        <f t="shared" si="368"/>
        <v>3.0645525207651114</v>
      </c>
      <c r="AG664" s="19">
        <f t="shared" si="368"/>
        <v>4.3339317374706763</v>
      </c>
      <c r="AH664" s="19">
        <f t="shared" si="368"/>
        <v>5.307960668428449</v>
      </c>
      <c r="AI664" s="19">
        <f t="shared" si="368"/>
        <v>6.1291050415302228</v>
      </c>
      <c r="AJ664" s="19">
        <f t="shared" si="368"/>
        <v>6.8525477570491233</v>
      </c>
      <c r="AK664" s="19">
        <f t="shared" si="368"/>
        <v>7.5065899658344728</v>
      </c>
      <c r="AL664" s="19">
        <f t="shared" si="368"/>
        <v>8.1080438496405893</v>
      </c>
      <c r="AM664" s="19">
        <f t="shared" si="368"/>
        <v>8.6678634749413526</v>
      </c>
      <c r="AN664" s="19">
        <f t="shared" si="368"/>
        <v>9.1936575622953338</v>
      </c>
      <c r="AO664" s="19">
        <f t="shared" si="368"/>
        <v>9.6909659748282042</v>
      </c>
      <c r="AP664" s="43">
        <f t="shared" si="369"/>
        <v>0.64300000000000002</v>
      </c>
    </row>
    <row r="665" spans="1:42" x14ac:dyDescent="0.25">
      <c r="A665" s="15">
        <v>0.64400000000000002</v>
      </c>
      <c r="B665" s="6">
        <f t="shared" si="376"/>
        <v>3.7258680366502346</v>
      </c>
      <c r="C665" s="6">
        <f t="shared" si="349"/>
        <v>0.53468289402020042</v>
      </c>
      <c r="D665" s="6">
        <f t="shared" si="370"/>
        <v>1.8629340183251173</v>
      </c>
      <c r="E665" s="6">
        <f t="shared" si="350"/>
        <v>0.95763040887390372</v>
      </c>
      <c r="F665" s="6">
        <f t="shared" si="351"/>
        <v>0.55833951080244459</v>
      </c>
      <c r="G665" s="6">
        <f t="shared" si="352"/>
        <v>0.92316975540122237</v>
      </c>
      <c r="H665" s="6">
        <f t="shared" si="353"/>
        <v>0.68077940455995922</v>
      </c>
      <c r="I665" s="6">
        <f t="shared" si="354"/>
        <v>0.94611299840792307</v>
      </c>
      <c r="J665" s="6">
        <f t="shared" si="371"/>
        <v>1.5929477616399346</v>
      </c>
      <c r="K665" s="9"/>
      <c r="L665" s="15">
        <f t="shared" si="372"/>
        <v>0.64400000000000002</v>
      </c>
      <c r="M665" s="6">
        <f t="shared" ref="M665:M728" si="377">(C665/D665)^(2/3)</f>
        <v>0.4351101467991812</v>
      </c>
      <c r="N665" s="15">
        <f t="shared" si="355"/>
        <v>2.1679366565081124</v>
      </c>
      <c r="O665" s="15">
        <f t="shared" si="356"/>
        <v>3.7556740115957203</v>
      </c>
      <c r="P665" s="15">
        <f t="shared" si="373"/>
        <v>2.1679366565081124</v>
      </c>
      <c r="Q665" s="15">
        <f t="shared" si="374"/>
        <v>0.64400000000000002</v>
      </c>
      <c r="S665" s="28">
        <f t="shared" si="375"/>
        <v>0.64400000000000002</v>
      </c>
      <c r="T665" s="19">
        <f t="shared" si="357"/>
        <v>3.7556740115957203</v>
      </c>
      <c r="U665" s="19">
        <f t="shared" si="358"/>
        <v>5.3113251230508363</v>
      </c>
      <c r="V665" s="19">
        <f t="shared" si="359"/>
        <v>7.5113480231914407</v>
      </c>
      <c r="W665" s="19">
        <f t="shared" si="360"/>
        <v>9.1994849686410678</v>
      </c>
      <c r="X665" s="19">
        <f t="shared" si="361"/>
        <v>10.622650246101673</v>
      </c>
      <c r="Y665" s="19">
        <f t="shared" si="362"/>
        <v>11.876484025744103</v>
      </c>
      <c r="Z665" s="19">
        <f t="shared" si="363"/>
        <v>13.010036409499627</v>
      </c>
      <c r="AA665" s="19">
        <f t="shared" si="364"/>
        <v>14.052445407802049</v>
      </c>
      <c r="AB665" s="19">
        <f t="shared" si="365"/>
        <v>15.022696046382881</v>
      </c>
      <c r="AC665" s="19">
        <f t="shared" si="366"/>
        <v>15.933975369152508</v>
      </c>
      <c r="AD665" s="19">
        <f t="shared" si="367"/>
        <v>16.795884782514729</v>
      </c>
      <c r="AE665" s="19">
        <f t="shared" si="368"/>
        <v>2.1679366565081124</v>
      </c>
      <c r="AF665" s="19">
        <f t="shared" si="368"/>
        <v>3.0659254219995544</v>
      </c>
      <c r="AG665" s="19">
        <f t="shared" si="368"/>
        <v>4.3358733130162248</v>
      </c>
      <c r="AH665" s="19">
        <f t="shared" si="368"/>
        <v>5.3103386031202788</v>
      </c>
      <c r="AI665" s="19">
        <f t="shared" si="368"/>
        <v>6.1318508439991088</v>
      </c>
      <c r="AJ665" s="19">
        <f t="shared" si="368"/>
        <v>6.8556176575357313</v>
      </c>
      <c r="AK665" s="19">
        <f t="shared" si="368"/>
        <v>7.5099528733260952</v>
      </c>
      <c r="AL665" s="19">
        <f t="shared" si="368"/>
        <v>8.1116762048815794</v>
      </c>
      <c r="AM665" s="19">
        <f t="shared" si="368"/>
        <v>8.6717466260324496</v>
      </c>
      <c r="AN665" s="19">
        <f t="shared" si="368"/>
        <v>9.1977762659986624</v>
      </c>
      <c r="AO665" s="19">
        <f t="shared" si="368"/>
        <v>9.6953074697315014</v>
      </c>
      <c r="AP665" s="43">
        <f t="shared" si="369"/>
        <v>0.64400000000000002</v>
      </c>
    </row>
    <row r="666" spans="1:42" x14ac:dyDescent="0.25">
      <c r="A666" s="15">
        <v>0.64500000000000002</v>
      </c>
      <c r="B666" s="6">
        <f t="shared" si="376"/>
        <v>3.7300463290877581</v>
      </c>
      <c r="C666" s="6">
        <f t="shared" si="349"/>
        <v>0.53564022292725855</v>
      </c>
      <c r="D666" s="6">
        <f t="shared" si="370"/>
        <v>1.8650231645438791</v>
      </c>
      <c r="E666" s="6">
        <f t="shared" si="350"/>
        <v>0.95702664539708615</v>
      </c>
      <c r="F666" s="6">
        <f t="shared" si="351"/>
        <v>0.55969206866232291</v>
      </c>
      <c r="G666" s="6">
        <f t="shared" si="352"/>
        <v>0.92484603433116153</v>
      </c>
      <c r="H666" s="6">
        <f t="shared" si="353"/>
        <v>0.68199831358174379</v>
      </c>
      <c r="I666" s="6">
        <f t="shared" si="354"/>
        <v>0.94798073110594627</v>
      </c>
      <c r="J666" s="6">
        <f t="shared" si="371"/>
        <v>1.5977315880036247</v>
      </c>
      <c r="K666" s="9"/>
      <c r="L666" s="15">
        <f t="shared" si="372"/>
        <v>0.64500000000000002</v>
      </c>
      <c r="M666" s="6">
        <f t="shared" si="377"/>
        <v>0.4353039765660689</v>
      </c>
      <c r="N666" s="15">
        <f t="shared" si="355"/>
        <v>2.1689024134775816</v>
      </c>
      <c r="O666" s="15">
        <f t="shared" si="356"/>
        <v>3.7640744461308273</v>
      </c>
      <c r="P666" s="15">
        <f t="shared" si="373"/>
        <v>2.1689024134775816</v>
      </c>
      <c r="Q666" s="15">
        <f t="shared" si="374"/>
        <v>0.64500000000000002</v>
      </c>
      <c r="S666" s="28">
        <f t="shared" si="375"/>
        <v>0.64500000000000002</v>
      </c>
      <c r="T666" s="19">
        <f t="shared" si="357"/>
        <v>3.7640744461308273</v>
      </c>
      <c r="U666" s="19">
        <f t="shared" si="358"/>
        <v>5.3232051315002131</v>
      </c>
      <c r="V666" s="19">
        <f t="shared" si="359"/>
        <v>7.5281488922616546</v>
      </c>
      <c r="W666" s="19">
        <f t="shared" si="360"/>
        <v>9.2200617468697352</v>
      </c>
      <c r="X666" s="19">
        <f t="shared" si="361"/>
        <v>10.646410263000426</v>
      </c>
      <c r="Y666" s="19">
        <f t="shared" si="362"/>
        <v>11.90304853221018</v>
      </c>
      <c r="Z666" s="19">
        <f t="shared" si="363"/>
        <v>13.03913636834055</v>
      </c>
      <c r="AA666" s="19">
        <f t="shared" si="364"/>
        <v>14.083876955732444</v>
      </c>
      <c r="AB666" s="19">
        <f t="shared" si="365"/>
        <v>15.056297784523309</v>
      </c>
      <c r="AC666" s="19">
        <f t="shared" si="366"/>
        <v>15.969615394500634</v>
      </c>
      <c r="AD666" s="19">
        <f t="shared" si="367"/>
        <v>16.833452667836802</v>
      </c>
      <c r="AE666" s="19">
        <f t="shared" si="368"/>
        <v>2.1689024134775816</v>
      </c>
      <c r="AF666" s="19">
        <f t="shared" si="368"/>
        <v>3.0672912086037347</v>
      </c>
      <c r="AG666" s="19">
        <f t="shared" si="368"/>
        <v>4.3378048269551632</v>
      </c>
      <c r="AH666" s="19">
        <f t="shared" si="368"/>
        <v>5.3127042149110162</v>
      </c>
      <c r="AI666" s="19">
        <f t="shared" si="368"/>
        <v>6.1345824172074694</v>
      </c>
      <c r="AJ666" s="19">
        <f t="shared" si="368"/>
        <v>6.8586716492254372</v>
      </c>
      <c r="AK666" s="19">
        <f t="shared" si="368"/>
        <v>7.513298353603866</v>
      </c>
      <c r="AL666" s="19">
        <f t="shared" si="368"/>
        <v>8.1152897365802232</v>
      </c>
      <c r="AM666" s="19">
        <f t="shared" si="368"/>
        <v>8.6756096539103265</v>
      </c>
      <c r="AN666" s="19">
        <f t="shared" si="368"/>
        <v>9.2018736258112028</v>
      </c>
      <c r="AO666" s="19">
        <f t="shared" si="368"/>
        <v>9.6996264661984579</v>
      </c>
      <c r="AP666" s="43">
        <f t="shared" si="369"/>
        <v>0.64500000000000002</v>
      </c>
    </row>
    <row r="667" spans="1:42" x14ac:dyDescent="0.25">
      <c r="A667" s="15">
        <v>0.64600000000000002</v>
      </c>
      <c r="B667" s="6">
        <f t="shared" si="376"/>
        <v>3.7342272683034063</v>
      </c>
      <c r="C667" s="6">
        <f t="shared" si="349"/>
        <v>0.53659694578986195</v>
      </c>
      <c r="D667" s="6">
        <f t="shared" si="370"/>
        <v>1.8671136341517032</v>
      </c>
      <c r="E667" s="6">
        <f t="shared" si="350"/>
        <v>0.95641831851967374</v>
      </c>
      <c r="F667" s="6">
        <f t="shared" si="351"/>
        <v>0.56104837747189595</v>
      </c>
      <c r="G667" s="6">
        <f t="shared" si="352"/>
        <v>0.926524188735948</v>
      </c>
      <c r="H667" s="6">
        <f t="shared" si="353"/>
        <v>0.6832164509637626</v>
      </c>
      <c r="I667" s="6">
        <f t="shared" si="354"/>
        <v>0.94985152804094342</v>
      </c>
      <c r="J667" s="6">
        <f t="shared" si="371"/>
        <v>1.6025235294740621</v>
      </c>
      <c r="K667" s="9"/>
      <c r="L667" s="15">
        <f t="shared" si="372"/>
        <v>0.64600000000000002</v>
      </c>
      <c r="M667" s="6">
        <f t="shared" si="377"/>
        <v>0.43549679588399243</v>
      </c>
      <c r="N667" s="15">
        <f t="shared" si="355"/>
        <v>2.1698631358842744</v>
      </c>
      <c r="O667" s="15">
        <f t="shared" si="356"/>
        <v>3.7724678580519453</v>
      </c>
      <c r="P667" s="15">
        <f t="shared" si="373"/>
        <v>2.1698631358842744</v>
      </c>
      <c r="Q667" s="15">
        <f t="shared" si="374"/>
        <v>0.64600000000000002</v>
      </c>
      <c r="S667" s="28">
        <f t="shared" si="375"/>
        <v>0.64600000000000002</v>
      </c>
      <c r="T667" s="19">
        <f t="shared" si="357"/>
        <v>3.7724678580519453</v>
      </c>
      <c r="U667" s="19">
        <f t="shared" si="358"/>
        <v>5.3350752084736408</v>
      </c>
      <c r="V667" s="19">
        <f t="shared" si="359"/>
        <v>7.5449357161038906</v>
      </c>
      <c r="W667" s="19">
        <f t="shared" si="360"/>
        <v>9.2406213232774679</v>
      </c>
      <c r="X667" s="19">
        <f t="shared" si="361"/>
        <v>10.670150416947282</v>
      </c>
      <c r="Y667" s="19">
        <f t="shared" si="362"/>
        <v>11.929590831220924</v>
      </c>
      <c r="Z667" s="19">
        <f t="shared" si="363"/>
        <v>13.068212000133013</v>
      </c>
      <c r="AA667" s="19">
        <f t="shared" si="364"/>
        <v>14.115282227447327</v>
      </c>
      <c r="AB667" s="19">
        <f t="shared" si="365"/>
        <v>15.089871432207781</v>
      </c>
      <c r="AC667" s="19">
        <f t="shared" si="366"/>
        <v>16.00522562542092</v>
      </c>
      <c r="AD667" s="19">
        <f t="shared" si="367"/>
        <v>16.870989147074354</v>
      </c>
      <c r="AE667" s="19">
        <f t="shared" si="368"/>
        <v>2.1698631358842744</v>
      </c>
      <c r="AF667" s="19">
        <f t="shared" si="368"/>
        <v>3.068649875260955</v>
      </c>
      <c r="AG667" s="19">
        <f t="shared" si="368"/>
        <v>4.3397262717685487</v>
      </c>
      <c r="AH667" s="19">
        <f t="shared" si="368"/>
        <v>5.3150574945918727</v>
      </c>
      <c r="AI667" s="19">
        <f t="shared" si="368"/>
        <v>6.13729975052191</v>
      </c>
      <c r="AJ667" s="19">
        <f t="shared" si="368"/>
        <v>6.8617097202297455</v>
      </c>
      <c r="AK667" s="19">
        <f t="shared" si="368"/>
        <v>7.5166263936445894</v>
      </c>
      <c r="AL667" s="19">
        <f t="shared" si="368"/>
        <v>8.1188844306698638</v>
      </c>
      <c r="AM667" s="19">
        <f t="shared" si="368"/>
        <v>8.6794525435370975</v>
      </c>
      <c r="AN667" s="19">
        <f t="shared" si="368"/>
        <v>9.2059496257828641</v>
      </c>
      <c r="AO667" s="19">
        <f t="shared" si="368"/>
        <v>9.7039229474162028</v>
      </c>
      <c r="AP667" s="43">
        <f t="shared" si="369"/>
        <v>0.64600000000000002</v>
      </c>
    </row>
    <row r="668" spans="1:42" x14ac:dyDescent="0.25">
      <c r="A668" s="15">
        <v>0.64700000000000002</v>
      </c>
      <c r="B668" s="6">
        <f t="shared" si="376"/>
        <v>3.7384108776393452</v>
      </c>
      <c r="C668" s="6">
        <f t="shared" si="349"/>
        <v>0.53755305804026088</v>
      </c>
      <c r="D668" s="6">
        <f t="shared" si="370"/>
        <v>1.8692054388196726</v>
      </c>
      <c r="E668" s="6">
        <f t="shared" si="350"/>
        <v>0.95580541952847287</v>
      </c>
      <c r="F668" s="6">
        <f t="shared" si="351"/>
        <v>0.56240846416779233</v>
      </c>
      <c r="G668" s="6">
        <f t="shared" si="352"/>
        <v>0.92820423208389613</v>
      </c>
      <c r="H668" s="6">
        <f t="shared" si="353"/>
        <v>0.6844338108901763</v>
      </c>
      <c r="I668" s="6">
        <f t="shared" si="354"/>
        <v>0.95172540932280736</v>
      </c>
      <c r="J668" s="6">
        <f t="shared" si="371"/>
        <v>1.6073236095074006</v>
      </c>
      <c r="K668" s="9"/>
      <c r="L668" s="15">
        <f t="shared" si="372"/>
        <v>0.64700000000000002</v>
      </c>
      <c r="M668" s="6">
        <f t="shared" si="377"/>
        <v>0.4356886039869981</v>
      </c>
      <c r="N668" s="15">
        <f t="shared" si="355"/>
        <v>2.1708188199118252</v>
      </c>
      <c r="O668" s="15">
        <f t="shared" si="356"/>
        <v>3.7808541561076447</v>
      </c>
      <c r="P668" s="15">
        <f t="shared" si="373"/>
        <v>2.1708188199118252</v>
      </c>
      <c r="Q668" s="15">
        <f t="shared" si="374"/>
        <v>0.64700000000000002</v>
      </c>
      <c r="S668" s="28">
        <f t="shared" si="375"/>
        <v>0.64700000000000002</v>
      </c>
      <c r="T668" s="19">
        <f t="shared" si="357"/>
        <v>3.7808541561076447</v>
      </c>
      <c r="U668" s="19">
        <f t="shared" si="358"/>
        <v>5.346935224922114</v>
      </c>
      <c r="V668" s="19">
        <f t="shared" si="359"/>
        <v>7.5617083122152895</v>
      </c>
      <c r="W668" s="19">
        <f t="shared" si="360"/>
        <v>9.2611634743448246</v>
      </c>
      <c r="X668" s="19">
        <f t="shared" si="361"/>
        <v>10.693870449844228</v>
      </c>
      <c r="Y668" s="19">
        <f t="shared" si="362"/>
        <v>11.956110634213976</v>
      </c>
      <c r="Z668" s="19">
        <f t="shared" si="363"/>
        <v>13.097262988772785</v>
      </c>
      <c r="AA668" s="19">
        <f t="shared" si="364"/>
        <v>14.146660881515132</v>
      </c>
      <c r="AB668" s="19">
        <f t="shared" si="365"/>
        <v>15.123416624430579</v>
      </c>
      <c r="AC668" s="19">
        <f t="shared" si="366"/>
        <v>16.040805674766343</v>
      </c>
      <c r="AD668" s="19">
        <f t="shared" si="367"/>
        <v>16.908493812138595</v>
      </c>
      <c r="AE668" s="19">
        <f t="shared" si="368"/>
        <v>2.1708188199118252</v>
      </c>
      <c r="AF668" s="19">
        <f t="shared" si="368"/>
        <v>3.0700014165740606</v>
      </c>
      <c r="AG668" s="19">
        <f t="shared" si="368"/>
        <v>4.3416376398236505</v>
      </c>
      <c r="AH668" s="19">
        <f t="shared" si="368"/>
        <v>5.3173984328146986</v>
      </c>
      <c r="AI668" s="19">
        <f t="shared" si="368"/>
        <v>6.1400028331481211</v>
      </c>
      <c r="AJ668" s="19">
        <f t="shared" si="368"/>
        <v>6.8647318584802495</v>
      </c>
      <c r="AK668" s="19">
        <f t="shared" si="368"/>
        <v>7.519936980227989</v>
      </c>
      <c r="AL668" s="19">
        <f t="shared" si="368"/>
        <v>8.1224602728709741</v>
      </c>
      <c r="AM668" s="19">
        <f t="shared" si="368"/>
        <v>8.6832752796473009</v>
      </c>
      <c r="AN668" s="19">
        <f t="shared" si="368"/>
        <v>9.2100042497221821</v>
      </c>
      <c r="AO668" s="19">
        <f t="shared" si="368"/>
        <v>9.7081968963174319</v>
      </c>
      <c r="AP668" s="43">
        <f t="shared" si="369"/>
        <v>0.64700000000000002</v>
      </c>
    </row>
    <row r="669" spans="1:42" x14ac:dyDescent="0.25">
      <c r="A669" s="15">
        <v>0.64800000000000002</v>
      </c>
      <c r="B669" s="6">
        <f t="shared" si="376"/>
        <v>3.742597180559152</v>
      </c>
      <c r="C669" s="6">
        <f t="shared" si="349"/>
        <v>0.53850855510194828</v>
      </c>
      <c r="D669" s="6">
        <f t="shared" si="370"/>
        <v>1.871298590279576</v>
      </c>
      <c r="E669" s="6">
        <f t="shared" si="350"/>
        <v>0.95518793962235515</v>
      </c>
      <c r="F669" s="6">
        <f t="shared" si="351"/>
        <v>0.56377235595630948</v>
      </c>
      <c r="G669" s="6">
        <f t="shared" si="352"/>
        <v>0.92988617797815476</v>
      </c>
      <c r="H669" s="6">
        <f t="shared" si="353"/>
        <v>0.68565038753399488</v>
      </c>
      <c r="I669" s="6">
        <f t="shared" si="354"/>
        <v>0.95360239524492474</v>
      </c>
      <c r="J669" s="6">
        <f t="shared" si="371"/>
        <v>1.6121318518775951</v>
      </c>
      <c r="K669" s="9"/>
      <c r="L669" s="15">
        <f t="shared" si="372"/>
        <v>0.64800000000000002</v>
      </c>
      <c r="M669" s="6">
        <f t="shared" si="377"/>
        <v>0.43587940009764736</v>
      </c>
      <c r="N669" s="15">
        <f t="shared" si="355"/>
        <v>2.1717694616866461</v>
      </c>
      <c r="O669" s="15">
        <f t="shared" si="356"/>
        <v>3.7892332488408145</v>
      </c>
      <c r="P669" s="15">
        <f t="shared" si="373"/>
        <v>2.1717694616866461</v>
      </c>
      <c r="Q669" s="15">
        <f t="shared" si="374"/>
        <v>0.64800000000000002</v>
      </c>
      <c r="S669" s="28">
        <f t="shared" si="375"/>
        <v>0.64800000000000002</v>
      </c>
      <c r="T669" s="19">
        <f t="shared" si="357"/>
        <v>3.7892332488408145</v>
      </c>
      <c r="U669" s="19">
        <f t="shared" si="358"/>
        <v>5.3587850515057447</v>
      </c>
      <c r="V669" s="19">
        <f t="shared" si="359"/>
        <v>7.5784664976816289</v>
      </c>
      <c r="W669" s="19">
        <f t="shared" si="360"/>
        <v>9.2816879760485538</v>
      </c>
      <c r="X669" s="19">
        <f t="shared" si="361"/>
        <v>10.717570103011489</v>
      </c>
      <c r="Y669" s="19">
        <f t="shared" si="362"/>
        <v>11.982607651976558</v>
      </c>
      <c r="Z669" s="19">
        <f t="shared" si="363"/>
        <v>13.126289017443149</v>
      </c>
      <c r="AA669" s="19">
        <f t="shared" si="364"/>
        <v>14.178012575734652</v>
      </c>
      <c r="AB669" s="19">
        <f t="shared" si="365"/>
        <v>15.156932995363258</v>
      </c>
      <c r="AC669" s="19">
        <f t="shared" si="366"/>
        <v>16.076355154517238</v>
      </c>
      <c r="AD669" s="19">
        <f t="shared" si="367"/>
        <v>16.945966254020878</v>
      </c>
      <c r="AE669" s="19">
        <f t="shared" si="368"/>
        <v>2.1717694616866461</v>
      </c>
      <c r="AF669" s="19">
        <f t="shared" si="368"/>
        <v>3.0713458270649707</v>
      </c>
      <c r="AG669" s="19">
        <f t="shared" si="368"/>
        <v>4.3435389233732922</v>
      </c>
      <c r="AH669" s="19">
        <f t="shared" si="368"/>
        <v>5.3197270200911841</v>
      </c>
      <c r="AI669" s="19">
        <f t="shared" si="368"/>
        <v>6.1426916541299414</v>
      </c>
      <c r="AJ669" s="19">
        <f t="shared" si="368"/>
        <v>6.8677380517275877</v>
      </c>
      <c r="AK669" s="19">
        <f t="shared" si="368"/>
        <v>7.5232300999355637</v>
      </c>
      <c r="AL669" s="19">
        <f t="shared" si="368"/>
        <v>8.1260172486899052</v>
      </c>
      <c r="AM669" s="19">
        <f t="shared" si="368"/>
        <v>8.6870778467465843</v>
      </c>
      <c r="AN669" s="19">
        <f t="shared" si="368"/>
        <v>9.2140374811949126</v>
      </c>
      <c r="AO669" s="19">
        <f t="shared" si="368"/>
        <v>9.7124482955789322</v>
      </c>
      <c r="AP669" s="43">
        <f t="shared" si="369"/>
        <v>0.64800000000000002</v>
      </c>
    </row>
    <row r="670" spans="1:42" x14ac:dyDescent="0.25">
      <c r="A670" s="15">
        <v>0.64900000000000002</v>
      </c>
      <c r="B670" s="6">
        <f t="shared" si="376"/>
        <v>3.746786200649288</v>
      </c>
      <c r="C670" s="6">
        <f t="shared" si="349"/>
        <v>0.53946343238957173</v>
      </c>
      <c r="D670" s="6">
        <f t="shared" si="370"/>
        <v>1.873393100324644</v>
      </c>
      <c r="E670" s="6">
        <f t="shared" si="350"/>
        <v>0.95456586991155301</v>
      </c>
      <c r="F670" s="6">
        <f t="shared" si="351"/>
        <v>0.56514008031688445</v>
      </c>
      <c r="G670" s="6">
        <f t="shared" si="352"/>
        <v>0.93157004015844225</v>
      </c>
      <c r="H670" s="6">
        <f t="shared" si="353"/>
        <v>0.68686617505696657</v>
      </c>
      <c r="I670" s="6">
        <f t="shared" si="354"/>
        <v>0.95548250628653553</v>
      </c>
      <c r="J670" s="6">
        <f t="shared" si="371"/>
        <v>1.6169482806805047</v>
      </c>
      <c r="K670" s="9"/>
      <c r="L670" s="15">
        <f t="shared" si="372"/>
        <v>0.64900000000000002</v>
      </c>
      <c r="M670" s="6">
        <f t="shared" si="377"/>
        <v>0.43606918342694878</v>
      </c>
      <c r="N670" s="15">
        <f t="shared" si="355"/>
        <v>2.1727150572775864</v>
      </c>
      <c r="O670" s="15">
        <f t="shared" si="356"/>
        <v>3.7976050445872485</v>
      </c>
      <c r="P670" s="15">
        <f t="shared" si="373"/>
        <v>2.1727150572775864</v>
      </c>
      <c r="Q670" s="15">
        <f t="shared" si="374"/>
        <v>0.64900000000000002</v>
      </c>
      <c r="S670" s="28">
        <f t="shared" si="375"/>
        <v>0.64900000000000002</v>
      </c>
      <c r="T670" s="19">
        <f t="shared" si="357"/>
        <v>3.7976050445872485</v>
      </c>
      <c r="U670" s="19">
        <f t="shared" si="358"/>
        <v>5.3706245585917696</v>
      </c>
      <c r="V670" s="19">
        <f t="shared" si="359"/>
        <v>7.5952100891744969</v>
      </c>
      <c r="W670" s="19">
        <f t="shared" si="360"/>
        <v>9.3021946038581191</v>
      </c>
      <c r="X670" s="19">
        <f t="shared" si="361"/>
        <v>10.741249117183539</v>
      </c>
      <c r="Y670" s="19">
        <f t="shared" si="362"/>
        <v>12.009081594640996</v>
      </c>
      <c r="Z670" s="19">
        <f t="shared" si="363"/>
        <v>13.155289768609974</v>
      </c>
      <c r="AA670" s="19">
        <f t="shared" si="364"/>
        <v>14.209336967129863</v>
      </c>
      <c r="AB670" s="19">
        <f t="shared" si="365"/>
        <v>15.190420178348994</v>
      </c>
      <c r="AC670" s="19">
        <f t="shared" si="366"/>
        <v>16.111873675775307</v>
      </c>
      <c r="AD670" s="19">
        <f t="shared" si="367"/>
        <v>16.983406062786418</v>
      </c>
      <c r="AE670" s="19">
        <f t="shared" si="368"/>
        <v>2.1727150572775864</v>
      </c>
      <c r="AF670" s="19">
        <f t="shared" si="368"/>
        <v>3.0726831011741988</v>
      </c>
      <c r="AG670" s="19">
        <f t="shared" si="368"/>
        <v>4.3454301145551728</v>
      </c>
      <c r="AH670" s="19">
        <f t="shared" si="368"/>
        <v>5.3220432467920133</v>
      </c>
      <c r="AI670" s="19">
        <f t="shared" si="368"/>
        <v>6.1453662023483977</v>
      </c>
      <c r="AJ670" s="19">
        <f t="shared" si="368"/>
        <v>6.8707282875403717</v>
      </c>
      <c r="AK670" s="19">
        <f t="shared" si="368"/>
        <v>7.5265057391494059</v>
      </c>
      <c r="AL670" s="19">
        <f t="shared" si="368"/>
        <v>8.1295553434176497</v>
      </c>
      <c r="AM670" s="19">
        <f t="shared" si="368"/>
        <v>8.6908602291103456</v>
      </c>
      <c r="AN670" s="19">
        <f t="shared" si="368"/>
        <v>9.2180493035225961</v>
      </c>
      <c r="AO670" s="19">
        <f t="shared" si="368"/>
        <v>9.7166771276200663</v>
      </c>
      <c r="AP670" s="43">
        <f t="shared" si="369"/>
        <v>0.64900000000000002</v>
      </c>
    </row>
    <row r="671" spans="1:42" x14ac:dyDescent="0.25">
      <c r="A671" s="15">
        <v>0.65</v>
      </c>
      <c r="B671" s="6">
        <f t="shared" si="376"/>
        <v>3.7509779616205883</v>
      </c>
      <c r="C671" s="6">
        <f t="shared" si="349"/>
        <v>0.54041768530884449</v>
      </c>
      <c r="D671" s="6">
        <f t="shared" si="370"/>
        <v>1.8754889808102941</v>
      </c>
      <c r="E671" s="6">
        <f t="shared" si="350"/>
        <v>0.95393920141694566</v>
      </c>
      <c r="F671" s="6">
        <f t="shared" si="351"/>
        <v>0.56651166500561911</v>
      </c>
      <c r="G671" s="6">
        <f t="shared" si="352"/>
        <v>0.93325583250280952</v>
      </c>
      <c r="H671" s="6">
        <f t="shared" si="353"/>
        <v>0.68808116760946358</v>
      </c>
      <c r="I671" s="6">
        <f t="shared" si="354"/>
        <v>0.95736576311513222</v>
      </c>
      <c r="J671" s="6">
        <f t="shared" si="371"/>
        <v>1.6217729203380513</v>
      </c>
      <c r="K671" s="9"/>
      <c r="L671" s="15">
        <f t="shared" si="372"/>
        <v>0.65</v>
      </c>
      <c r="M671" s="6">
        <f t="shared" si="377"/>
        <v>0.436257953174289</v>
      </c>
      <c r="N671" s="15">
        <f t="shared" si="355"/>
        <v>2.1736556026955896</v>
      </c>
      <c r="O671" s="15">
        <f t="shared" si="356"/>
        <v>3.8059694514742204</v>
      </c>
      <c r="P671" s="15">
        <f t="shared" si="373"/>
        <v>2.1736556026955896</v>
      </c>
      <c r="Q671" s="15">
        <f t="shared" si="374"/>
        <v>0.65</v>
      </c>
      <c r="S671" s="28">
        <f t="shared" si="375"/>
        <v>0.65</v>
      </c>
      <c r="T671" s="19">
        <f t="shared" si="357"/>
        <v>3.8059694514742204</v>
      </c>
      <c r="U671" s="19">
        <f t="shared" si="358"/>
        <v>5.3824536162525316</v>
      </c>
      <c r="V671" s="19">
        <f t="shared" si="359"/>
        <v>7.6119389029484408</v>
      </c>
      <c r="W671" s="19">
        <f t="shared" si="360"/>
        <v>9.3226831327322213</v>
      </c>
      <c r="X671" s="19">
        <f t="shared" si="361"/>
        <v>10.764907232505063</v>
      </c>
      <c r="Y671" s="19">
        <f t="shared" si="362"/>
        <v>12.035532171680227</v>
      </c>
      <c r="Z671" s="19">
        <f t="shared" si="363"/>
        <v>13.184264924016802</v>
      </c>
      <c r="AA671" s="19">
        <f t="shared" si="364"/>
        <v>14.240633711944483</v>
      </c>
      <c r="AB671" s="19">
        <f t="shared" si="365"/>
        <v>15.223877805896882</v>
      </c>
      <c r="AC671" s="19">
        <f t="shared" si="366"/>
        <v>16.147360848757597</v>
      </c>
      <c r="AD671" s="19">
        <f t="shared" si="367"/>
        <v>17.020812827567887</v>
      </c>
      <c r="AE671" s="19">
        <f t="shared" si="368"/>
        <v>2.1736556026955896</v>
      </c>
      <c r="AF671" s="19">
        <f t="shared" si="368"/>
        <v>3.0740132332603669</v>
      </c>
      <c r="AG671" s="19">
        <f t="shared" si="368"/>
        <v>4.3473112053911791</v>
      </c>
      <c r="AH671" s="19">
        <f t="shared" si="368"/>
        <v>5.3243471031460334</v>
      </c>
      <c r="AI671" s="19">
        <f t="shared" si="368"/>
        <v>6.1480264665207338</v>
      </c>
      <c r="AJ671" s="19">
        <f t="shared" si="368"/>
        <v>6.8737025533040974</v>
      </c>
      <c r="AK671" s="19">
        <f t="shared" si="368"/>
        <v>7.5297638840510226</v>
      </c>
      <c r="AL671" s="19">
        <f t="shared" si="368"/>
        <v>8.1330745421285169</v>
      </c>
      <c r="AM671" s="19">
        <f t="shared" si="368"/>
        <v>8.6946224107823582</v>
      </c>
      <c r="AN671" s="19">
        <f t="shared" si="368"/>
        <v>9.2220396997811012</v>
      </c>
      <c r="AO671" s="19">
        <f t="shared" si="368"/>
        <v>9.7208833746012271</v>
      </c>
      <c r="AP671" s="43">
        <f t="shared" si="369"/>
        <v>0.65</v>
      </c>
    </row>
    <row r="672" spans="1:42" x14ac:dyDescent="0.25">
      <c r="A672" s="15">
        <v>0.65100000000000002</v>
      </c>
      <c r="B672" s="6">
        <f t="shared" si="376"/>
        <v>3.7551724873097667</v>
      </c>
      <c r="C672" s="6">
        <f t="shared" si="349"/>
        <v>0.5413713092564556</v>
      </c>
      <c r="D672" s="6">
        <f t="shared" si="370"/>
        <v>1.8775862436548834</v>
      </c>
      <c r="E672" s="6">
        <f t="shared" si="350"/>
        <v>0.95330792506933459</v>
      </c>
      <c r="F672" s="6">
        <f t="shared" si="351"/>
        <v>0.56788713805886104</v>
      </c>
      <c r="G672" s="6">
        <f t="shared" si="352"/>
        <v>0.93494356902943054</v>
      </c>
      <c r="H672" s="6">
        <f t="shared" si="353"/>
        <v>0.68929535933036856</v>
      </c>
      <c r="I672" s="6">
        <f t="shared" si="354"/>
        <v>0.95925218658889522</v>
      </c>
      <c r="J672" s="6">
        <f t="shared" si="371"/>
        <v>1.6266057956024507</v>
      </c>
      <c r="K672" s="9"/>
      <c r="L672" s="15">
        <f t="shared" si="372"/>
        <v>0.65100000000000002</v>
      </c>
      <c r="M672" s="6">
        <f t="shared" si="377"/>
        <v>0.43644570852736336</v>
      </c>
      <c r="N672" s="15">
        <f t="shared" si="355"/>
        <v>2.1745910938933468</v>
      </c>
      <c r="O672" s="15">
        <f t="shared" si="356"/>
        <v>3.8143263774190399</v>
      </c>
      <c r="P672" s="15">
        <f t="shared" si="373"/>
        <v>2.1745910938933468</v>
      </c>
      <c r="Q672" s="15">
        <f t="shared" si="374"/>
        <v>0.65100000000000002</v>
      </c>
      <c r="S672" s="28">
        <f t="shared" si="375"/>
        <v>0.65100000000000002</v>
      </c>
      <c r="T672" s="19">
        <f t="shared" si="357"/>
        <v>3.8143263774190399</v>
      </c>
      <c r="U672" s="19">
        <f t="shared" si="358"/>
        <v>5.3942720942634441</v>
      </c>
      <c r="V672" s="19">
        <f t="shared" si="359"/>
        <v>7.6286527548380798</v>
      </c>
      <c r="W672" s="19">
        <f t="shared" si="360"/>
        <v>9.3431533371152575</v>
      </c>
      <c r="X672" s="19">
        <f t="shared" si="361"/>
        <v>10.788544188526888</v>
      </c>
      <c r="Y672" s="19">
        <f t="shared" si="362"/>
        <v>12.061959091903214</v>
      </c>
      <c r="Z672" s="19">
        <f t="shared" si="363"/>
        <v>13.213214164679837</v>
      </c>
      <c r="AA672" s="19">
        <f t="shared" si="364"/>
        <v>14.271902465636641</v>
      </c>
      <c r="AB672" s="19">
        <f t="shared" si="365"/>
        <v>15.25730550967616</v>
      </c>
      <c r="AC672" s="19">
        <f t="shared" si="366"/>
        <v>16.182816282790331</v>
      </c>
      <c r="AD672" s="19">
        <f t="shared" si="367"/>
        <v>17.058186136558987</v>
      </c>
      <c r="AE672" s="19">
        <f t="shared" ref="AE672:AO681" si="378">$M672*AE$21^0.5/RMannings_n*(Diameter/1000)^(2/3)</f>
        <v>2.1745910938933468</v>
      </c>
      <c r="AF672" s="19">
        <f t="shared" si="378"/>
        <v>3.0753362175997161</v>
      </c>
      <c r="AG672" s="19">
        <f t="shared" si="378"/>
        <v>4.3491821877866936</v>
      </c>
      <c r="AH672" s="19">
        <f t="shared" si="378"/>
        <v>5.3266385792394049</v>
      </c>
      <c r="AI672" s="19">
        <f t="shared" si="378"/>
        <v>6.1506724351994322</v>
      </c>
      <c r="AJ672" s="19">
        <f t="shared" si="378"/>
        <v>6.8766608362200499</v>
      </c>
      <c r="AK672" s="19">
        <f t="shared" si="378"/>
        <v>7.5330045206201186</v>
      </c>
      <c r="AL672" s="19">
        <f t="shared" si="378"/>
        <v>8.1365748296788674</v>
      </c>
      <c r="AM672" s="19">
        <f t="shared" si="378"/>
        <v>8.6983643755733873</v>
      </c>
      <c r="AN672" s="19">
        <f t="shared" si="378"/>
        <v>9.2260086527991483</v>
      </c>
      <c r="AO672" s="19">
        <f t="shared" si="378"/>
        <v>9.7250670184223047</v>
      </c>
      <c r="AP672" s="43">
        <f t="shared" si="369"/>
        <v>0.65100000000000002</v>
      </c>
    </row>
    <row r="673" spans="1:42" x14ac:dyDescent="0.25">
      <c r="A673" s="15">
        <v>0.65200000000000002</v>
      </c>
      <c r="B673" s="6">
        <f t="shared" si="376"/>
        <v>3.7593698016809434</v>
      </c>
      <c r="C673" s="6">
        <f t="shared" si="349"/>
        <v>0.54232429961997985</v>
      </c>
      <c r="D673" s="6">
        <f t="shared" si="370"/>
        <v>1.8796849008404717</v>
      </c>
      <c r="E673" s="6">
        <f t="shared" si="350"/>
        <v>0.95267203170870929</v>
      </c>
      <c r="F673" s="6">
        <f t="shared" si="351"/>
        <v>0.56926652779684195</v>
      </c>
      <c r="G673" s="6">
        <f t="shared" si="352"/>
        <v>0.93663326389842094</v>
      </c>
      <c r="H673" s="6">
        <f t="shared" si="353"/>
        <v>0.69050874434695919</v>
      </c>
      <c r="I673" s="6">
        <f t="shared" si="354"/>
        <v>0.96114179775916941</v>
      </c>
      <c r="J673" s="6">
        <f t="shared" si="371"/>
        <v>1.6314469315605027</v>
      </c>
      <c r="K673" s="9"/>
      <c r="L673" s="15">
        <f t="shared" si="372"/>
        <v>0.65200000000000002</v>
      </c>
      <c r="M673" s="6">
        <f t="shared" si="377"/>
        <v>0.43663244866210454</v>
      </c>
      <c r="N673" s="15">
        <f t="shared" si="355"/>
        <v>2.1755215267649421</v>
      </c>
      <c r="O673" s="15">
        <f t="shared" si="356"/>
        <v>3.8226757301275964</v>
      </c>
      <c r="P673" s="15">
        <f t="shared" si="373"/>
        <v>2.1755215267649421</v>
      </c>
      <c r="Q673" s="15">
        <f t="shared" si="374"/>
        <v>0.65200000000000002</v>
      </c>
      <c r="S673" s="28">
        <f t="shared" si="375"/>
        <v>0.65200000000000002</v>
      </c>
      <c r="T673" s="19">
        <f t="shared" si="357"/>
        <v>3.8226757301275964</v>
      </c>
      <c r="U673" s="19">
        <f t="shared" si="358"/>
        <v>5.4060798621009214</v>
      </c>
      <c r="V673" s="19">
        <f t="shared" si="359"/>
        <v>7.6453514602551929</v>
      </c>
      <c r="W673" s="19">
        <f t="shared" si="360"/>
        <v>9.3636049909337444</v>
      </c>
      <c r="X673" s="19">
        <f t="shared" si="361"/>
        <v>10.812159724201843</v>
      </c>
      <c r="Y673" s="19">
        <f t="shared" si="362"/>
        <v>12.088362063450349</v>
      </c>
      <c r="Z673" s="19">
        <f t="shared" si="363"/>
        <v>13.242137170882904</v>
      </c>
      <c r="AA673" s="19">
        <f t="shared" si="364"/>
        <v>14.303142882873395</v>
      </c>
      <c r="AB673" s="19">
        <f t="shared" si="365"/>
        <v>15.290702920510386</v>
      </c>
      <c r="AC673" s="19">
        <f t="shared" si="366"/>
        <v>16.218239586302765</v>
      </c>
      <c r="AD673" s="19">
        <f t="shared" si="367"/>
        <v>17.095525577007894</v>
      </c>
      <c r="AE673" s="19">
        <f t="shared" si="378"/>
        <v>2.1755215267649421</v>
      </c>
      <c r="AF673" s="19">
        <f t="shared" si="378"/>
        <v>3.0766520483856037</v>
      </c>
      <c r="AG673" s="19">
        <f t="shared" si="378"/>
        <v>4.3510430535298843</v>
      </c>
      <c r="AH673" s="19">
        <f t="shared" si="378"/>
        <v>5.3289176650147256</v>
      </c>
      <c r="AI673" s="19">
        <f t="shared" si="378"/>
        <v>6.1533040967712074</v>
      </c>
      <c r="AJ673" s="19">
        <f t="shared" si="378"/>
        <v>6.8796031233041823</v>
      </c>
      <c r="AK673" s="19">
        <f t="shared" si="378"/>
        <v>7.5362276346333905</v>
      </c>
      <c r="AL673" s="19">
        <f t="shared" si="378"/>
        <v>8.1400561907057707</v>
      </c>
      <c r="AM673" s="19">
        <f t="shared" si="378"/>
        <v>8.7020861070597686</v>
      </c>
      <c r="AN673" s="19">
        <f t="shared" si="378"/>
        <v>9.2299561451568124</v>
      </c>
      <c r="AO673" s="19">
        <f t="shared" si="378"/>
        <v>9.7292280407210789</v>
      </c>
      <c r="AP673" s="43">
        <f t="shared" si="369"/>
        <v>0.65200000000000002</v>
      </c>
    </row>
    <row r="674" spans="1:42" x14ac:dyDescent="0.25">
      <c r="A674" s="15">
        <v>0.65300000000000002</v>
      </c>
      <c r="B674" s="6">
        <f t="shared" si="376"/>
        <v>3.7635699288271836</v>
      </c>
      <c r="C674" s="6">
        <f t="shared" si="349"/>
        <v>0.54327665177778584</v>
      </c>
      <c r="D674" s="6">
        <f t="shared" si="370"/>
        <v>1.8817849644135918</v>
      </c>
      <c r="E674" s="6">
        <f t="shared" si="350"/>
        <v>0.95203151208350245</v>
      </c>
      <c r="F674" s="6">
        <f t="shared" si="351"/>
        <v>0.57064986282737162</v>
      </c>
      <c r="G674" s="6">
        <f t="shared" si="352"/>
        <v>0.93832493141368589</v>
      </c>
      <c r="H674" s="6">
        <f t="shared" si="353"/>
        <v>0.69172131677479154</v>
      </c>
      <c r="I674" s="6">
        <f t="shared" si="354"/>
        <v>0.96303461787297984</v>
      </c>
      <c r="J674" s="6">
        <f t="shared" si="371"/>
        <v>1.6362963536379478</v>
      </c>
      <c r="K674" s="9"/>
      <c r="L674" s="15">
        <f t="shared" si="372"/>
        <v>0.65300000000000002</v>
      </c>
      <c r="M674" s="6">
        <f t="shared" si="377"/>
        <v>0.43681817274261037</v>
      </c>
      <c r="N674" s="15">
        <f t="shared" si="355"/>
        <v>2.1764468971454924</v>
      </c>
      <c r="O674" s="15">
        <f t="shared" si="356"/>
        <v>3.8310174170928679</v>
      </c>
      <c r="P674" s="15">
        <f t="shared" si="373"/>
        <v>2.1764468971454924</v>
      </c>
      <c r="Q674" s="15">
        <f t="shared" si="374"/>
        <v>0.65300000000000002</v>
      </c>
      <c r="S674" s="28">
        <f t="shared" si="375"/>
        <v>0.65300000000000002</v>
      </c>
      <c r="T674" s="19">
        <f t="shared" si="357"/>
        <v>3.8310174170928679</v>
      </c>
      <c r="U674" s="19">
        <f t="shared" si="358"/>
        <v>5.417876788940279</v>
      </c>
      <c r="V674" s="19">
        <f t="shared" si="359"/>
        <v>7.6620348341857358</v>
      </c>
      <c r="W674" s="19">
        <f t="shared" si="360"/>
        <v>9.384037867592685</v>
      </c>
      <c r="X674" s="19">
        <f t="shared" si="361"/>
        <v>10.835753577880558</v>
      </c>
      <c r="Y674" s="19">
        <f t="shared" si="362"/>
        <v>12.114740793788741</v>
      </c>
      <c r="Z674" s="19">
        <f t="shared" si="363"/>
        <v>13.271033622172276</v>
      </c>
      <c r="AA674" s="19">
        <f t="shared" si="364"/>
        <v>14.334354617525156</v>
      </c>
      <c r="AB674" s="19">
        <f t="shared" si="365"/>
        <v>15.324069668371472</v>
      </c>
      <c r="AC674" s="19">
        <f t="shared" si="366"/>
        <v>16.253630366820833</v>
      </c>
      <c r="AD674" s="19">
        <f t="shared" si="367"/>
        <v>17.132830735210636</v>
      </c>
      <c r="AE674" s="19">
        <f t="shared" si="378"/>
        <v>2.1764468971454924</v>
      </c>
      <c r="AF674" s="19">
        <f t="shared" si="378"/>
        <v>3.0779607197279968</v>
      </c>
      <c r="AG674" s="19">
        <f t="shared" si="378"/>
        <v>4.3528937942909849</v>
      </c>
      <c r="AH674" s="19">
        <f t="shared" si="378"/>
        <v>5.331184350270159</v>
      </c>
      <c r="AI674" s="19">
        <f t="shared" si="378"/>
        <v>6.1559214394559936</v>
      </c>
      <c r="AJ674" s="19">
        <f t="shared" si="378"/>
        <v>6.8825294013859768</v>
      </c>
      <c r="AK674" s="19">
        <f t="shared" si="378"/>
        <v>7.5394332116632565</v>
      </c>
      <c r="AL674" s="19">
        <f t="shared" si="378"/>
        <v>8.1435186096256569</v>
      </c>
      <c r="AM674" s="19">
        <f t="shared" si="378"/>
        <v>8.7057875885819698</v>
      </c>
      <c r="AN674" s="19">
        <f t="shared" si="378"/>
        <v>9.2338821591839881</v>
      </c>
      <c r="AO674" s="19">
        <f t="shared" si="378"/>
        <v>9.7333664228716295</v>
      </c>
      <c r="AP674" s="43">
        <f t="shared" si="369"/>
        <v>0.65300000000000002</v>
      </c>
    </row>
    <row r="675" spans="1:42" x14ac:dyDescent="0.25">
      <c r="A675" s="15">
        <v>0.65400000000000003</v>
      </c>
      <c r="B675" s="6">
        <f t="shared" si="376"/>
        <v>3.7677728929720624</v>
      </c>
      <c r="C675" s="6">
        <f t="shared" si="349"/>
        <v>0.54422836109894501</v>
      </c>
      <c r="D675" s="6">
        <f t="shared" si="370"/>
        <v>1.8838864464860312</v>
      </c>
      <c r="E675" s="6">
        <f t="shared" si="350"/>
        <v>0.95138635684983419</v>
      </c>
      <c r="F675" s="6">
        <f t="shared" si="351"/>
        <v>0.57203717204959392</v>
      </c>
      <c r="G675" s="6">
        <f t="shared" si="352"/>
        <v>0.94001858602479693</v>
      </c>
      <c r="H675" s="6">
        <f t="shared" si="353"/>
        <v>0.69293307071758448</v>
      </c>
      <c r="I675" s="6">
        <f t="shared" si="354"/>
        <v>0.96493066837558783</v>
      </c>
      <c r="J675" s="6">
        <f t="shared" si="371"/>
        <v>1.6411540876038988</v>
      </c>
      <c r="K675" s="9"/>
      <c r="L675" s="15">
        <f t="shared" si="372"/>
        <v>0.65400000000000003</v>
      </c>
      <c r="M675" s="6">
        <f t="shared" si="377"/>
        <v>0.43700287992107117</v>
      </c>
      <c r="N675" s="15">
        <f t="shared" si="355"/>
        <v>2.1773672008107852</v>
      </c>
      <c r="O675" s="15">
        <f t="shared" si="356"/>
        <v>3.839351345593438</v>
      </c>
      <c r="P675" s="15">
        <f t="shared" si="373"/>
        <v>2.1773672008107852</v>
      </c>
      <c r="Q675" s="15">
        <f t="shared" si="374"/>
        <v>0.65400000000000003</v>
      </c>
      <c r="S675" s="28">
        <f t="shared" si="375"/>
        <v>0.65400000000000003</v>
      </c>
      <c r="T675" s="19">
        <f t="shared" si="357"/>
        <v>3.839351345593438</v>
      </c>
      <c r="U675" s="19">
        <f t="shared" si="358"/>
        <v>5.4296627436536324</v>
      </c>
      <c r="V675" s="19">
        <f t="shared" si="359"/>
        <v>7.6787026911868761</v>
      </c>
      <c r="W675" s="19">
        <f t="shared" si="360"/>
        <v>9.4044517399719183</v>
      </c>
      <c r="X675" s="19">
        <f t="shared" si="361"/>
        <v>10.859325487307265</v>
      </c>
      <c r="Y675" s="19">
        <f t="shared" si="362"/>
        <v>12.141094989707536</v>
      </c>
      <c r="Z675" s="19">
        <f t="shared" si="363"/>
        <v>13.299903197351542</v>
      </c>
      <c r="AA675" s="19">
        <f t="shared" si="364"/>
        <v>14.365537322660161</v>
      </c>
      <c r="AB675" s="19">
        <f t="shared" si="365"/>
        <v>15.357405382373752</v>
      </c>
      <c r="AC675" s="19">
        <f t="shared" si="366"/>
        <v>16.288988230960893</v>
      </c>
      <c r="AD675" s="19">
        <f t="shared" si="367"/>
        <v>17.170101196504433</v>
      </c>
      <c r="AE675" s="19">
        <f t="shared" si="378"/>
        <v>2.1773672008107852</v>
      </c>
      <c r="AF675" s="19">
        <f t="shared" si="378"/>
        <v>3.0792622256529554</v>
      </c>
      <c r="AG675" s="19">
        <f t="shared" si="378"/>
        <v>4.3547344016215703</v>
      </c>
      <c r="AH675" s="19">
        <f t="shared" si="378"/>
        <v>5.3334386246585384</v>
      </c>
      <c r="AI675" s="19">
        <f t="shared" si="378"/>
        <v>6.1585244513059108</v>
      </c>
      <c r="AJ675" s="19">
        <f t="shared" si="378"/>
        <v>6.8854396571073044</v>
      </c>
      <c r="AK675" s="19">
        <f t="shared" si="378"/>
        <v>7.5426212370766139</v>
      </c>
      <c r="AL675" s="19">
        <f t="shared" si="378"/>
        <v>8.1469620706329753</v>
      </c>
      <c r="AM675" s="19">
        <f t="shared" si="378"/>
        <v>8.7094688032431407</v>
      </c>
      <c r="AN675" s="19">
        <f t="shared" si="378"/>
        <v>9.2377866769588639</v>
      </c>
      <c r="AO675" s="19">
        <f t="shared" si="378"/>
        <v>9.7374821459827032</v>
      </c>
      <c r="AP675" s="43">
        <f t="shared" si="369"/>
        <v>0.65400000000000003</v>
      </c>
    </row>
    <row r="676" spans="1:42" x14ac:dyDescent="0.25">
      <c r="A676" s="15">
        <v>0.65500000000000003</v>
      </c>
      <c r="B676" s="6">
        <f t="shared" si="376"/>
        <v>3.7719787184712423</v>
      </c>
      <c r="C676" s="6">
        <f t="shared" si="349"/>
        <v>0.54517942294313815</v>
      </c>
      <c r="D676" s="6">
        <f t="shared" si="370"/>
        <v>1.8859893592356212</v>
      </c>
      <c r="E676" s="6">
        <f t="shared" si="350"/>
        <v>0.95073655657074629</v>
      </c>
      <c r="F676" s="6">
        <f t="shared" si="351"/>
        <v>0.57342848465780039</v>
      </c>
      <c r="G676" s="6">
        <f t="shared" si="352"/>
        <v>0.94171424232890022</v>
      </c>
      <c r="H676" s="6">
        <f t="shared" si="353"/>
        <v>0.69414400026709999</v>
      </c>
      <c r="I676" s="6">
        <f t="shared" si="354"/>
        <v>0.96682997091309053</v>
      </c>
      <c r="J676" s="6">
        <f t="shared" si="371"/>
        <v>1.6460201595753319</v>
      </c>
      <c r="K676" s="9"/>
      <c r="L676" s="15">
        <f t="shared" si="372"/>
        <v>0.65500000000000003</v>
      </c>
      <c r="M676" s="6">
        <f t="shared" si="377"/>
        <v>0.43718656933769456</v>
      </c>
      <c r="N676" s="15">
        <f t="shared" si="355"/>
        <v>2.1782824334769044</v>
      </c>
      <c r="O676" s="15">
        <f t="shared" si="356"/>
        <v>3.8476774226919681</v>
      </c>
      <c r="P676" s="15">
        <f t="shared" si="373"/>
        <v>2.1782824334769044</v>
      </c>
      <c r="Q676" s="15">
        <f t="shared" si="374"/>
        <v>0.65500000000000003</v>
      </c>
      <c r="S676" s="28">
        <f t="shared" si="375"/>
        <v>0.65500000000000003</v>
      </c>
      <c r="T676" s="19">
        <f t="shared" si="357"/>
        <v>3.8476774226919681</v>
      </c>
      <c r="U676" s="19">
        <f t="shared" si="358"/>
        <v>5.4414375948077369</v>
      </c>
      <c r="V676" s="19">
        <f t="shared" si="359"/>
        <v>7.6953548453839362</v>
      </c>
      <c r="W676" s="19">
        <f t="shared" si="360"/>
        <v>9.4248463804223892</v>
      </c>
      <c r="X676" s="19">
        <f t="shared" si="361"/>
        <v>10.882875189615474</v>
      </c>
      <c r="Y676" s="19">
        <f t="shared" si="362"/>
        <v>12.167424357313056</v>
      </c>
      <c r="Z676" s="19">
        <f t="shared" si="363"/>
        <v>13.32874557447632</v>
      </c>
      <c r="AA676" s="19">
        <f t="shared" si="364"/>
        <v>14.396690650538723</v>
      </c>
      <c r="AB676" s="19">
        <f t="shared" si="365"/>
        <v>15.390709690767872</v>
      </c>
      <c r="AC676" s="19">
        <f t="shared" si="366"/>
        <v>16.32431278442321</v>
      </c>
      <c r="AD676" s="19">
        <f t="shared" si="367"/>
        <v>17.207336545260866</v>
      </c>
      <c r="AE676" s="19">
        <f t="shared" si="378"/>
        <v>2.1782824334769044</v>
      </c>
      <c r="AF676" s="19">
        <f t="shared" si="378"/>
        <v>3.0805565601021074</v>
      </c>
      <c r="AG676" s="19">
        <f t="shared" si="378"/>
        <v>4.3565648669538088</v>
      </c>
      <c r="AH676" s="19">
        <f t="shared" si="378"/>
        <v>5.3356804776864575</v>
      </c>
      <c r="AI676" s="19">
        <f t="shared" si="378"/>
        <v>6.1611131202042149</v>
      </c>
      <c r="AJ676" s="19">
        <f t="shared" si="378"/>
        <v>6.8883338769212292</v>
      </c>
      <c r="AK676" s="19">
        <f t="shared" si="378"/>
        <v>7.545791696033544</v>
      </c>
      <c r="AL676" s="19">
        <f t="shared" si="378"/>
        <v>8.1503865576987771</v>
      </c>
      <c r="AM676" s="19">
        <f t="shared" si="378"/>
        <v>8.7131297339076177</v>
      </c>
      <c r="AN676" s="19">
        <f t="shared" si="378"/>
        <v>9.2416696803063214</v>
      </c>
      <c r="AO676" s="19">
        <f t="shared" si="378"/>
        <v>9.7415751908960448</v>
      </c>
      <c r="AP676" s="43">
        <f t="shared" si="369"/>
        <v>0.65500000000000003</v>
      </c>
    </row>
    <row r="677" spans="1:42" x14ac:dyDescent="0.25">
      <c r="A677" s="15">
        <v>0.65600000000000003</v>
      </c>
      <c r="B677" s="6">
        <f t="shared" si="376"/>
        <v>3.7761874298140716</v>
      </c>
      <c r="C677" s="6">
        <f t="shared" si="349"/>
        <v>0.54612983266056214</v>
      </c>
      <c r="D677" s="6">
        <f t="shared" si="370"/>
        <v>1.8880937149070358</v>
      </c>
      <c r="E677" s="6">
        <f t="shared" si="350"/>
        <v>0.95008210171542551</v>
      </c>
      <c r="F677" s="6">
        <f t="shared" si="351"/>
        <v>0.57482383014530503</v>
      </c>
      <c r="G677" s="6">
        <f t="shared" si="352"/>
        <v>0.94341191507265254</v>
      </c>
      <c r="H677" s="6">
        <f t="shared" si="353"/>
        <v>0.69535409950302474</v>
      </c>
      <c r="I677" s="6">
        <f t="shared" si="354"/>
        <v>0.96873254733505987</v>
      </c>
      <c r="J677" s="6">
        <f t="shared" si="371"/>
        <v>1.6508945960216539</v>
      </c>
      <c r="K677" s="9"/>
      <c r="L677" s="15">
        <f t="shared" si="372"/>
        <v>0.65600000000000003</v>
      </c>
      <c r="M677" s="6">
        <f t="shared" si="377"/>
        <v>0.43736924012063089</v>
      </c>
      <c r="N677" s="15">
        <f t="shared" si="355"/>
        <v>2.1791925907998579</v>
      </c>
      <c r="O677" s="15">
        <f t="shared" si="356"/>
        <v>3.8559955552336693</v>
      </c>
      <c r="P677" s="15">
        <f t="shared" si="373"/>
        <v>2.1791925907998579</v>
      </c>
      <c r="Q677" s="15">
        <f t="shared" si="374"/>
        <v>0.65600000000000003</v>
      </c>
      <c r="S677" s="28">
        <f t="shared" si="375"/>
        <v>0.65600000000000003</v>
      </c>
      <c r="T677" s="19">
        <f t="shared" si="357"/>
        <v>3.8559955552336693</v>
      </c>
      <c r="U677" s="19">
        <f t="shared" si="358"/>
        <v>5.4532012106618275</v>
      </c>
      <c r="V677" s="19">
        <f t="shared" si="359"/>
        <v>7.7119911104673387</v>
      </c>
      <c r="W677" s="19">
        <f t="shared" si="360"/>
        <v>9.4452215607624002</v>
      </c>
      <c r="X677" s="19">
        <f t="shared" si="361"/>
        <v>10.906402421323655</v>
      </c>
      <c r="Y677" s="19">
        <f t="shared" si="362"/>
        <v>12.193728602023999</v>
      </c>
      <c r="Z677" s="19">
        <f t="shared" si="363"/>
        <v>13.357560430848958</v>
      </c>
      <c r="AA677" s="19">
        <f t="shared" si="364"/>
        <v>14.427814252607543</v>
      </c>
      <c r="AB677" s="19">
        <f t="shared" si="365"/>
        <v>15.423982220934677</v>
      </c>
      <c r="AC677" s="19">
        <f t="shared" si="366"/>
        <v>16.359603631985483</v>
      </c>
      <c r="AD677" s="19">
        <f t="shared" si="367"/>
        <v>17.244536364879057</v>
      </c>
      <c r="AE677" s="19">
        <f t="shared" si="378"/>
        <v>2.1791925907998579</v>
      </c>
      <c r="AF677" s="19">
        <f t="shared" si="378"/>
        <v>3.0818437169321213</v>
      </c>
      <c r="AG677" s="19">
        <f t="shared" si="378"/>
        <v>4.3583851815997159</v>
      </c>
      <c r="AH677" s="19">
        <f t="shared" si="378"/>
        <v>5.3379098987133524</v>
      </c>
      <c r="AI677" s="19">
        <f t="shared" si="378"/>
        <v>6.1636874338642427</v>
      </c>
      <c r="AJ677" s="19">
        <f t="shared" si="378"/>
        <v>6.8912120470908436</v>
      </c>
      <c r="AK677" s="19">
        <f t="shared" si="378"/>
        <v>7.5489445734860166</v>
      </c>
      <c r="AL677" s="19">
        <f t="shared" si="378"/>
        <v>8.1537920545693314</v>
      </c>
      <c r="AM677" s="19">
        <f t="shared" si="378"/>
        <v>8.7167703631994318</v>
      </c>
      <c r="AN677" s="19">
        <f t="shared" si="378"/>
        <v>9.2455311507963636</v>
      </c>
      <c r="AO677" s="19">
        <f t="shared" si="378"/>
        <v>9.7456455381847302</v>
      </c>
      <c r="AP677" s="43">
        <f t="shared" si="369"/>
        <v>0.65600000000000003</v>
      </c>
    </row>
    <row r="678" spans="1:42" x14ac:dyDescent="0.25">
      <c r="A678" s="15">
        <v>0.65700000000000003</v>
      </c>
      <c r="B678" s="6">
        <f t="shared" si="376"/>
        <v>3.7803990516252046</v>
      </c>
      <c r="C678" s="6">
        <f t="shared" si="349"/>
        <v>0.54707958559183612</v>
      </c>
      <c r="D678" s="6">
        <f t="shared" si="370"/>
        <v>1.8901995258126023</v>
      </c>
      <c r="E678" s="6">
        <f t="shared" si="350"/>
        <v>0.94942298265841452</v>
      </c>
      <c r="F678" s="6">
        <f t="shared" si="351"/>
        <v>0.57622323830838373</v>
      </c>
      <c r="G678" s="6">
        <f t="shared" si="352"/>
        <v>0.94511161915419195</v>
      </c>
      <c r="H678" s="6">
        <f t="shared" si="353"/>
        <v>0.69656336249285089</v>
      </c>
      <c r="I678" s="6">
        <f t="shared" si="354"/>
        <v>0.97063841969722786</v>
      </c>
      <c r="J678" s="6">
        <f t="shared" si="371"/>
        <v>1.6557774237693419</v>
      </c>
      <c r="K678" s="9"/>
      <c r="L678" s="15">
        <f t="shared" si="372"/>
        <v>0.65700000000000003</v>
      </c>
      <c r="M678" s="6">
        <f t="shared" si="377"/>
        <v>0.43755089138589576</v>
      </c>
      <c r="N678" s="15">
        <f t="shared" si="355"/>
        <v>2.1800976683751929</v>
      </c>
      <c r="O678" s="15">
        <f t="shared" si="356"/>
        <v>3.864305649844749</v>
      </c>
      <c r="P678" s="15">
        <f t="shared" si="373"/>
        <v>2.1800976683751929</v>
      </c>
      <c r="Q678" s="15">
        <f t="shared" si="374"/>
        <v>0.65700000000000003</v>
      </c>
      <c r="S678" s="28">
        <f t="shared" si="375"/>
        <v>0.65700000000000003</v>
      </c>
      <c r="T678" s="19">
        <f t="shared" si="357"/>
        <v>3.864305649844749</v>
      </c>
      <c r="U678" s="19">
        <f t="shared" si="358"/>
        <v>5.4649534591654225</v>
      </c>
      <c r="V678" s="19">
        <f t="shared" si="359"/>
        <v>7.728611299689498</v>
      </c>
      <c r="W678" s="19">
        <f t="shared" si="360"/>
        <v>9.4655770522737992</v>
      </c>
      <c r="X678" s="19">
        <f t="shared" si="361"/>
        <v>10.929906918330845</v>
      </c>
      <c r="Y678" s="19">
        <f t="shared" si="362"/>
        <v>12.220007428566504</v>
      </c>
      <c r="Z678" s="19">
        <f t="shared" si="363"/>
        <v>13.38634744301315</v>
      </c>
      <c r="AA678" s="19">
        <f t="shared" si="364"/>
        <v>14.458907779493886</v>
      </c>
      <c r="AB678" s="19">
        <f t="shared" si="365"/>
        <v>15.457222599378996</v>
      </c>
      <c r="AC678" s="19">
        <f t="shared" si="366"/>
        <v>16.394860377496265</v>
      </c>
      <c r="AD678" s="19">
        <f t="shared" si="367"/>
        <v>17.281700237778718</v>
      </c>
      <c r="AE678" s="19">
        <f t="shared" si="378"/>
        <v>2.1800976683751929</v>
      </c>
      <c r="AF678" s="19">
        <f t="shared" si="378"/>
        <v>3.083123689914161</v>
      </c>
      <c r="AG678" s="19">
        <f t="shared" si="378"/>
        <v>4.3601953367503858</v>
      </c>
      <c r="AH678" s="19">
        <f t="shared" si="378"/>
        <v>5.340126876950559</v>
      </c>
      <c r="AI678" s="19">
        <f t="shared" si="378"/>
        <v>6.1662473798283219</v>
      </c>
      <c r="AJ678" s="19">
        <f t="shared" si="378"/>
        <v>6.8940741536880452</v>
      </c>
      <c r="AK678" s="19">
        <f t="shared" si="378"/>
        <v>7.5520798541765606</v>
      </c>
      <c r="AL678" s="19">
        <f t="shared" si="378"/>
        <v>8.1571785447646885</v>
      </c>
      <c r="AM678" s="19">
        <f t="shared" si="378"/>
        <v>8.7203906735007717</v>
      </c>
      <c r="AN678" s="19">
        <f t="shared" si="378"/>
        <v>9.2493710697424802</v>
      </c>
      <c r="AO678" s="19">
        <f t="shared" si="378"/>
        <v>9.7496931681514507</v>
      </c>
      <c r="AP678" s="43">
        <f t="shared" si="369"/>
        <v>0.65700000000000003</v>
      </c>
    </row>
    <row r="679" spans="1:42" x14ac:dyDescent="0.25">
      <c r="A679" s="15">
        <v>0.65800000000000003</v>
      </c>
      <c r="B679" s="6">
        <f t="shared" si="376"/>
        <v>3.7846136086662363</v>
      </c>
      <c r="C679" s="6">
        <f t="shared" si="349"/>
        <v>0.54802867706790592</v>
      </c>
      <c r="D679" s="6">
        <f t="shared" si="370"/>
        <v>1.8923068043331182</v>
      </c>
      <c r="E679" s="6">
        <f t="shared" si="350"/>
        <v>0.94875918967881412</v>
      </c>
      <c r="F679" s="6">
        <f t="shared" si="351"/>
        <v>0.5776267392502743</v>
      </c>
      <c r="G679" s="6">
        <f t="shared" si="352"/>
        <v>0.94681336962513718</v>
      </c>
      <c r="H679" s="6">
        <f t="shared" si="353"/>
        <v>0.69777178329175404</v>
      </c>
      <c r="I679" s="6">
        <f t="shared" si="354"/>
        <v>0.97254761026421388</v>
      </c>
      <c r="J679" s="6">
        <f t="shared" si="371"/>
        <v>1.6606686700066529</v>
      </c>
      <c r="K679" s="9"/>
      <c r="L679" s="15">
        <f t="shared" si="372"/>
        <v>0.65800000000000003</v>
      </c>
      <c r="M679" s="6">
        <f t="shared" si="377"/>
        <v>0.43773152223729311</v>
      </c>
      <c r="N679" s="15">
        <f t="shared" si="355"/>
        <v>2.1809976617376128</v>
      </c>
      <c r="O679" s="15">
        <f t="shared" si="356"/>
        <v>3.8726076129308429</v>
      </c>
      <c r="P679" s="15">
        <f t="shared" si="373"/>
        <v>2.1809976617376128</v>
      </c>
      <c r="Q679" s="15">
        <f t="shared" si="374"/>
        <v>0.65800000000000003</v>
      </c>
      <c r="S679" s="28">
        <f t="shared" si="375"/>
        <v>0.65800000000000003</v>
      </c>
      <c r="T679" s="19">
        <f t="shared" si="357"/>
        <v>3.8726076129308429</v>
      </c>
      <c r="U679" s="19">
        <f t="shared" si="358"/>
        <v>5.4766942079560961</v>
      </c>
      <c r="V679" s="19">
        <f t="shared" si="359"/>
        <v>7.7452152258616858</v>
      </c>
      <c r="W679" s="19">
        <f t="shared" si="360"/>
        <v>9.4859126256981483</v>
      </c>
      <c r="X679" s="19">
        <f t="shared" si="361"/>
        <v>10.953388415912192</v>
      </c>
      <c r="Y679" s="19">
        <f t="shared" si="362"/>
        <v>12.246260540969198</v>
      </c>
      <c r="Z679" s="19">
        <f t="shared" si="363"/>
        <v>13.415106286748498</v>
      </c>
      <c r="AA679" s="19">
        <f t="shared" si="364"/>
        <v>14.489970880999691</v>
      </c>
      <c r="AB679" s="19">
        <f t="shared" si="365"/>
        <v>15.490430451723372</v>
      </c>
      <c r="AC679" s="19">
        <f t="shared" si="366"/>
        <v>16.430082623868287</v>
      </c>
      <c r="AD679" s="19">
        <f t="shared" si="367"/>
        <v>17.318827745393119</v>
      </c>
      <c r="AE679" s="19">
        <f t="shared" si="378"/>
        <v>2.1809976617376128</v>
      </c>
      <c r="AF679" s="19">
        <f t="shared" si="378"/>
        <v>3.0843964727333399</v>
      </c>
      <c r="AG679" s="19">
        <f t="shared" si="378"/>
        <v>4.3619953234752256</v>
      </c>
      <c r="AH679" s="19">
        <f t="shared" si="378"/>
        <v>5.3423314014603775</v>
      </c>
      <c r="AI679" s="19">
        <f t="shared" si="378"/>
        <v>6.1687929454666799</v>
      </c>
      <c r="AJ679" s="19">
        <f t="shared" si="378"/>
        <v>6.8969201825923241</v>
      </c>
      <c r="AK679" s="19">
        <f t="shared" si="378"/>
        <v>7.5551975226369308</v>
      </c>
      <c r="AL679" s="19">
        <f t="shared" si="378"/>
        <v>8.1605460115772335</v>
      </c>
      <c r="AM679" s="19">
        <f t="shared" si="378"/>
        <v>8.7239906469504511</v>
      </c>
      <c r="AN679" s="19">
        <f t="shared" si="378"/>
        <v>9.2531894182000194</v>
      </c>
      <c r="AO679" s="19">
        <f t="shared" si="378"/>
        <v>9.7537180608267882</v>
      </c>
      <c r="AP679" s="43">
        <f t="shared" si="369"/>
        <v>0.65800000000000003</v>
      </c>
    </row>
    <row r="680" spans="1:42" x14ac:dyDescent="0.25">
      <c r="A680" s="15">
        <v>0.65900000000000003</v>
      </c>
      <c r="B680" s="6">
        <f t="shared" si="376"/>
        <v>3.7888311258373619</v>
      </c>
      <c r="C680" s="6">
        <f t="shared" si="349"/>
        <v>0.54897710240994824</v>
      </c>
      <c r="D680" s="6">
        <f t="shared" si="370"/>
        <v>1.894415562918681</v>
      </c>
      <c r="E680" s="6">
        <f t="shared" si="350"/>
        <v>0.948090712959472</v>
      </c>
      <c r="F680" s="6">
        <f t="shared" si="351"/>
        <v>0.57903436338524217</v>
      </c>
      <c r="G680" s="6">
        <f t="shared" si="352"/>
        <v>0.94851718169262111</v>
      </c>
      <c r="H680" s="6">
        <f t="shared" si="353"/>
        <v>0.69897935594247129</v>
      </c>
      <c r="I680" s="6">
        <f t="shared" si="354"/>
        <v>0.97446014151229698</v>
      </c>
      <c r="J680" s="6">
        <f t="shared" si="371"/>
        <v>1.6655683622884054</v>
      </c>
      <c r="K680" s="9"/>
      <c r="L680" s="15">
        <f t="shared" si="372"/>
        <v>0.65900000000000003</v>
      </c>
      <c r="M680" s="6">
        <f t="shared" si="377"/>
        <v>0.43791113176633534</v>
      </c>
      <c r="N680" s="15">
        <f t="shared" si="355"/>
        <v>2.1818925663605757</v>
      </c>
      <c r="O680" s="15">
        <f t="shared" si="356"/>
        <v>3.8809013506754084</v>
      </c>
      <c r="P680" s="15">
        <f t="shared" si="373"/>
        <v>2.1818925663605757</v>
      </c>
      <c r="Q680" s="15">
        <f t="shared" si="374"/>
        <v>0.65900000000000003</v>
      </c>
      <c r="S680" s="28">
        <f t="shared" si="375"/>
        <v>0.65900000000000003</v>
      </c>
      <c r="T680" s="19">
        <f t="shared" si="357"/>
        <v>3.8809013506754084</v>
      </c>
      <c r="U680" s="19">
        <f t="shared" si="358"/>
        <v>5.4884233243572256</v>
      </c>
      <c r="V680" s="19">
        <f t="shared" si="359"/>
        <v>7.7618027013508168</v>
      </c>
      <c r="W680" s="19">
        <f t="shared" si="360"/>
        <v>9.5062280512327941</v>
      </c>
      <c r="X680" s="19">
        <f t="shared" si="361"/>
        <v>10.976846648714451</v>
      </c>
      <c r="Y680" s="19">
        <f t="shared" si="362"/>
        <v>12.272487642558133</v>
      </c>
      <c r="Z680" s="19">
        <f t="shared" si="363"/>
        <v>13.443836637064976</v>
      </c>
      <c r="AA680" s="19">
        <f t="shared" si="364"/>
        <v>14.521003206095608</v>
      </c>
      <c r="AB680" s="19">
        <f t="shared" si="365"/>
        <v>15.523605402701634</v>
      </c>
      <c r="AC680" s="19">
        <f t="shared" si="366"/>
        <v>16.465269973071678</v>
      </c>
      <c r="AD680" s="19">
        <f t="shared" si="367"/>
        <v>17.355918468161924</v>
      </c>
      <c r="AE680" s="19">
        <f t="shared" si="378"/>
        <v>2.1818925663605757</v>
      </c>
      <c r="AF680" s="19">
        <f t="shared" si="378"/>
        <v>3.0856620589881647</v>
      </c>
      <c r="AG680" s="19">
        <f t="shared" si="378"/>
        <v>4.3637851327211514</v>
      </c>
      <c r="AH680" s="19">
        <f t="shared" si="378"/>
        <v>5.3445234611550951</v>
      </c>
      <c r="AI680" s="19">
        <f t="shared" si="378"/>
        <v>6.1713241179763294</v>
      </c>
      <c r="AJ680" s="19">
        <f t="shared" si="378"/>
        <v>6.8997501194895019</v>
      </c>
      <c r="AK680" s="19">
        <f t="shared" si="378"/>
        <v>7.5582975631867315</v>
      </c>
      <c r="AL680" s="19">
        <f t="shared" si="378"/>
        <v>8.1638944380702014</v>
      </c>
      <c r="AM680" s="19">
        <f t="shared" si="378"/>
        <v>8.7275702654423029</v>
      </c>
      <c r="AN680" s="19">
        <f t="shared" si="378"/>
        <v>9.2569861769644941</v>
      </c>
      <c r="AO680" s="19">
        <f t="shared" si="378"/>
        <v>9.7577201959674369</v>
      </c>
      <c r="AP680" s="43">
        <f t="shared" si="369"/>
        <v>0.65900000000000003</v>
      </c>
    </row>
    <row r="681" spans="1:42" x14ac:dyDescent="0.25">
      <c r="A681" s="15">
        <v>0.66</v>
      </c>
      <c r="B681" s="6">
        <f t="shared" si="376"/>
        <v>3.7930516281790534</v>
      </c>
      <c r="C681" s="6">
        <f t="shared" si="349"/>
        <v>0.54992485692927451</v>
      </c>
      <c r="D681" s="6">
        <f t="shared" si="370"/>
        <v>1.8965258140895267</v>
      </c>
      <c r="E681" s="6">
        <f t="shared" si="350"/>
        <v>0.94741754258616095</v>
      </c>
      <c r="F681" s="6">
        <f t="shared" si="351"/>
        <v>0.58044614144271311</v>
      </c>
      <c r="G681" s="6">
        <f t="shared" si="352"/>
        <v>0.95022307072135659</v>
      </c>
      <c r="H681" s="6">
        <f t="shared" si="353"/>
        <v>0.700186074475179</v>
      </c>
      <c r="I681" s="6">
        <f t="shared" si="354"/>
        <v>0.97637603613223511</v>
      </c>
      <c r="J681" s="6">
        <f t="shared" si="371"/>
        <v>1.6704765285408469</v>
      </c>
      <c r="K681" s="9"/>
      <c r="L681" s="15">
        <f t="shared" si="372"/>
        <v>0.66</v>
      </c>
      <c r="M681" s="6">
        <f t="shared" si="377"/>
        <v>0.43808971905216371</v>
      </c>
      <c r="N681" s="15">
        <f t="shared" si="355"/>
        <v>2.1827823776559034</v>
      </c>
      <c r="O681" s="15">
        <f t="shared" si="356"/>
        <v>3.8891867690381328</v>
      </c>
      <c r="P681" s="15">
        <f t="shared" si="373"/>
        <v>2.1827823776559034</v>
      </c>
      <c r="Q681" s="15">
        <f t="shared" si="374"/>
        <v>0.66</v>
      </c>
      <c r="S681" s="28">
        <f t="shared" si="375"/>
        <v>0.66</v>
      </c>
      <c r="T681" s="19">
        <f t="shared" si="357"/>
        <v>3.8891867690381328</v>
      </c>
      <c r="U681" s="19">
        <f t="shared" si="358"/>
        <v>5.500140675375726</v>
      </c>
      <c r="V681" s="19">
        <f t="shared" si="359"/>
        <v>7.7783735380762655</v>
      </c>
      <c r="W681" s="19">
        <f t="shared" si="360"/>
        <v>9.5265230985269564</v>
      </c>
      <c r="X681" s="19">
        <f t="shared" si="361"/>
        <v>11.000281350751452</v>
      </c>
      <c r="Y681" s="19">
        <f t="shared" si="362"/>
        <v>12.298688435951725</v>
      </c>
      <c r="Z681" s="19">
        <f t="shared" si="363"/>
        <v>13.472538168197383</v>
      </c>
      <c r="AA681" s="19">
        <f t="shared" si="364"/>
        <v>14.55200440291501</v>
      </c>
      <c r="AB681" s="19">
        <f t="shared" si="365"/>
        <v>15.556747076152531</v>
      </c>
      <c r="AC681" s="19">
        <f t="shared" si="366"/>
        <v>16.500422026127175</v>
      </c>
      <c r="AD681" s="19">
        <f t="shared" si="367"/>
        <v>17.392971985524081</v>
      </c>
      <c r="AE681" s="19">
        <f t="shared" si="378"/>
        <v>2.1827823776559034</v>
      </c>
      <c r="AF681" s="19">
        <f t="shared" si="378"/>
        <v>3.0869204421899701</v>
      </c>
      <c r="AG681" s="19">
        <f t="shared" si="378"/>
        <v>4.3655647553118069</v>
      </c>
      <c r="AH681" s="19">
        <f t="shared" si="378"/>
        <v>5.3467030447960138</v>
      </c>
      <c r="AI681" s="19">
        <f t="shared" si="378"/>
        <v>6.1738408843799402</v>
      </c>
      <c r="AJ681" s="19">
        <f t="shared" si="378"/>
        <v>6.9025639498704816</v>
      </c>
      <c r="AK681" s="19">
        <f t="shared" si="378"/>
        <v>7.5613799599320446</v>
      </c>
      <c r="AL681" s="19">
        <f t="shared" si="378"/>
        <v>8.1672238070761995</v>
      </c>
      <c r="AM681" s="19">
        <f t="shared" si="378"/>
        <v>8.7311295106236138</v>
      </c>
      <c r="AN681" s="19">
        <f t="shared" si="378"/>
        <v>9.2607613265699094</v>
      </c>
      <c r="AO681" s="19">
        <f t="shared" si="378"/>
        <v>9.7616995530544379</v>
      </c>
      <c r="AP681" s="43">
        <f t="shared" si="369"/>
        <v>0.66</v>
      </c>
    </row>
    <row r="682" spans="1:42" x14ac:dyDescent="0.25">
      <c r="A682" s="15">
        <v>0.66100000000000003</v>
      </c>
      <c r="B682" s="6">
        <f t="shared" si="376"/>
        <v>3.7972751408737602</v>
      </c>
      <c r="C682" s="6">
        <f t="shared" si="349"/>
        <v>0.55087193592723294</v>
      </c>
      <c r="D682" s="6">
        <f t="shared" si="370"/>
        <v>1.8986375704368801</v>
      </c>
      <c r="E682" s="6">
        <f t="shared" si="350"/>
        <v>0.94673966854674474</v>
      </c>
      <c r="F682" s="6">
        <f t="shared" si="351"/>
        <v>0.58186210447147213</v>
      </c>
      <c r="G682" s="6">
        <f t="shared" si="352"/>
        <v>0.95193105223573604</v>
      </c>
      <c r="H682" s="6">
        <f t="shared" si="353"/>
        <v>0.70139193290736779</v>
      </c>
      <c r="I682" s="6">
        <f t="shared" si="354"/>
        <v>0.9782953170321298</v>
      </c>
      <c r="J682" s="6">
        <f t="shared" si="371"/>
        <v>1.6753931970665872</v>
      </c>
      <c r="K682" s="9"/>
      <c r="L682" s="15">
        <f t="shared" si="372"/>
        <v>0.66100000000000003</v>
      </c>
      <c r="M682" s="6">
        <f t="shared" si="377"/>
        <v>0.43826728316146668</v>
      </c>
      <c r="N682" s="15">
        <f t="shared" si="355"/>
        <v>2.1836670909733704</v>
      </c>
      <c r="O682" s="15">
        <f t="shared" si="356"/>
        <v>3.8974637737532909</v>
      </c>
      <c r="P682" s="15">
        <f t="shared" si="373"/>
        <v>2.1836670909733704</v>
      </c>
      <c r="Q682" s="15">
        <f t="shared" si="374"/>
        <v>0.66100000000000003</v>
      </c>
      <c r="S682" s="28">
        <f t="shared" si="375"/>
        <v>0.66100000000000003</v>
      </c>
      <c r="T682" s="19">
        <f t="shared" si="357"/>
        <v>3.8974637737532909</v>
      </c>
      <c r="U682" s="19">
        <f t="shared" si="358"/>
        <v>5.5118461276997284</v>
      </c>
      <c r="V682" s="19">
        <f t="shared" si="359"/>
        <v>7.7949275475065818</v>
      </c>
      <c r="W682" s="19">
        <f t="shared" si="360"/>
        <v>9.5467975366777011</v>
      </c>
      <c r="X682" s="19">
        <f t="shared" si="361"/>
        <v>11.023692255399457</v>
      </c>
      <c r="Y682" s="19">
        <f t="shared" si="362"/>
        <v>12.324862623055576</v>
      </c>
      <c r="Z682" s="19">
        <f t="shared" si="363"/>
        <v>13.501210553599662</v>
      </c>
      <c r="AA682" s="19">
        <f t="shared" si="364"/>
        <v>14.582974118747842</v>
      </c>
      <c r="AB682" s="19">
        <f t="shared" si="365"/>
        <v>15.589855095013164</v>
      </c>
      <c r="AC682" s="19">
        <f t="shared" si="366"/>
        <v>16.535538383099183</v>
      </c>
      <c r="AD682" s="19">
        <f t="shared" si="367"/>
        <v>17.429987875910435</v>
      </c>
      <c r="AE682" s="19">
        <f t="shared" ref="AE682:AO691" si="379">$M682*AE$21^0.5/RMannings_n*(Diameter/1000)^(2/3)</f>
        <v>2.1836670909733704</v>
      </c>
      <c r="AF682" s="19">
        <f t="shared" si="379"/>
        <v>3.0881716157623438</v>
      </c>
      <c r="AG682" s="19">
        <f t="shared" si="379"/>
        <v>4.3673341819467408</v>
      </c>
      <c r="AH682" s="19">
        <f t="shared" si="379"/>
        <v>5.3488701409924513</v>
      </c>
      <c r="AI682" s="19">
        <f t="shared" si="379"/>
        <v>6.1763432315246876</v>
      </c>
      <c r="AJ682" s="19">
        <f t="shared" si="379"/>
        <v>6.9053616590299605</v>
      </c>
      <c r="AK682" s="19">
        <f t="shared" si="379"/>
        <v>7.5644446967640144</v>
      </c>
      <c r="AL682" s="19">
        <f t="shared" si="379"/>
        <v>8.1705341011956758</v>
      </c>
      <c r="AM682" s="19">
        <f t="shared" si="379"/>
        <v>8.7346683638934817</v>
      </c>
      <c r="AN682" s="19">
        <f t="shared" si="379"/>
        <v>9.26451484728703</v>
      </c>
      <c r="AO682" s="19">
        <f t="shared" si="379"/>
        <v>9.7656561112913458</v>
      </c>
      <c r="AP682" s="43">
        <f t="shared" si="369"/>
        <v>0.66100000000000003</v>
      </c>
    </row>
    <row r="683" spans="1:42" x14ac:dyDescent="0.25">
      <c r="A683" s="15">
        <v>0.66200000000000003</v>
      </c>
      <c r="B683" s="6">
        <f t="shared" si="376"/>
        <v>3.8015016892476252</v>
      </c>
      <c r="C683" s="6">
        <f t="shared" si="349"/>
        <v>0.5518183346951101</v>
      </c>
      <c r="D683" s="6">
        <f t="shared" si="370"/>
        <v>1.9007508446238126</v>
      </c>
      <c r="E683" s="6">
        <f t="shared" si="350"/>
        <v>0.94605708073033312</v>
      </c>
      <c r="F683" s="6">
        <f t="shared" si="351"/>
        <v>0.5832822838439301</v>
      </c>
      <c r="G683" s="6">
        <f t="shared" si="352"/>
        <v>0.95364114192196503</v>
      </c>
      <c r="H683" s="6">
        <f t="shared" si="353"/>
        <v>0.70259692524371764</v>
      </c>
      <c r="I683" s="6">
        <f t="shared" si="354"/>
        <v>0.98021800734033837</v>
      </c>
      <c r="J683" s="6">
        <f t="shared" si="371"/>
        <v>1.6803183965496142</v>
      </c>
      <c r="K683" s="9"/>
      <c r="L683" s="15">
        <f t="shared" si="372"/>
        <v>0.66200000000000003</v>
      </c>
      <c r="M683" s="6">
        <f t="shared" si="377"/>
        <v>0.4384438231483973</v>
      </c>
      <c r="N683" s="15">
        <f t="shared" si="355"/>
        <v>2.1845467016002926</v>
      </c>
      <c r="O683" s="15">
        <f t="shared" si="356"/>
        <v>3.9057322703280919</v>
      </c>
      <c r="P683" s="15">
        <f t="shared" si="373"/>
        <v>2.1845467016002926</v>
      </c>
      <c r="Q683" s="15">
        <f t="shared" si="374"/>
        <v>0.66200000000000003</v>
      </c>
      <c r="S683" s="28">
        <f t="shared" si="375"/>
        <v>0.66200000000000003</v>
      </c>
      <c r="T683" s="19">
        <f t="shared" si="357"/>
        <v>3.9057322703280919</v>
      </c>
      <c r="U683" s="19">
        <f t="shared" si="358"/>
        <v>5.523539547696247</v>
      </c>
      <c r="V683" s="19">
        <f t="shared" si="359"/>
        <v>7.8114645406561838</v>
      </c>
      <c r="W683" s="19">
        <f t="shared" si="360"/>
        <v>9.5670511342259168</v>
      </c>
      <c r="X683" s="19">
        <f t="shared" si="361"/>
        <v>11.047079095392494</v>
      </c>
      <c r="Y683" s="19">
        <f t="shared" si="362"/>
        <v>12.351009905057252</v>
      </c>
      <c r="Z683" s="19">
        <f t="shared" si="363"/>
        <v>13.529853465939196</v>
      </c>
      <c r="AA683" s="19">
        <f t="shared" si="364"/>
        <v>14.613912000034464</v>
      </c>
      <c r="AB683" s="19">
        <f t="shared" si="365"/>
        <v>15.622929081312368</v>
      </c>
      <c r="AC683" s="19">
        <f t="shared" si="366"/>
        <v>16.570618643088739</v>
      </c>
      <c r="AD683" s="19">
        <f t="shared" si="367"/>
        <v>17.4669657167364</v>
      </c>
      <c r="AE683" s="19">
        <f t="shared" si="379"/>
        <v>2.1845467016002926</v>
      </c>
      <c r="AF683" s="19">
        <f t="shared" si="379"/>
        <v>3.0894155730405446</v>
      </c>
      <c r="AG683" s="19">
        <f t="shared" si="379"/>
        <v>4.3690934032005853</v>
      </c>
      <c r="AH683" s="19">
        <f t="shared" si="379"/>
        <v>5.3510247382007412</v>
      </c>
      <c r="AI683" s="19">
        <f t="shared" si="379"/>
        <v>6.1788311460810892</v>
      </c>
      <c r="AJ683" s="19">
        <f t="shared" si="379"/>
        <v>6.9081432320651244</v>
      </c>
      <c r="AK683" s="19">
        <f t="shared" si="379"/>
        <v>7.5674917573574296</v>
      </c>
      <c r="AL683" s="19">
        <f t="shared" si="379"/>
        <v>8.173825302795386</v>
      </c>
      <c r="AM683" s="19">
        <f t="shared" si="379"/>
        <v>8.7381868064011705</v>
      </c>
      <c r="AN683" s="19">
        <f t="shared" si="379"/>
        <v>9.2682467191216329</v>
      </c>
      <c r="AO683" s="19">
        <f t="shared" si="379"/>
        <v>9.7695898496024078</v>
      </c>
      <c r="AP683" s="43">
        <f t="shared" si="369"/>
        <v>0.66200000000000003</v>
      </c>
    </row>
    <row r="684" spans="1:42" x14ac:dyDescent="0.25">
      <c r="A684" s="15">
        <v>0.66300000000000003</v>
      </c>
      <c r="B684" s="6">
        <f t="shared" si="376"/>
        <v>3.8057312987722298</v>
      </c>
      <c r="C684" s="6">
        <f t="shared" si="349"/>
        <v>0.55276404851403227</v>
      </c>
      <c r="D684" s="6">
        <f t="shared" si="370"/>
        <v>1.9028656493861149</v>
      </c>
      <c r="E684" s="6">
        <f t="shared" si="350"/>
        <v>0.94536976892642377</v>
      </c>
      <c r="F684" s="6">
        <f t="shared" si="351"/>
        <v>0.58470671126046214</v>
      </c>
      <c r="G684" s="6">
        <f t="shared" si="352"/>
        <v>0.95535335563023116</v>
      </c>
      <c r="H684" s="6">
        <f t="shared" si="353"/>
        <v>0.70380104547597189</v>
      </c>
      <c r="I684" s="6">
        <f t="shared" si="354"/>
        <v>0.98214413040843596</v>
      </c>
      <c r="J684" s="6">
        <f t="shared" si="371"/>
        <v>1.6852521560603955</v>
      </c>
      <c r="K684" s="9"/>
      <c r="L684" s="15">
        <f t="shared" si="372"/>
        <v>0.66300000000000003</v>
      </c>
      <c r="M684" s="6">
        <f t="shared" si="377"/>
        <v>0.43861933805448916</v>
      </c>
      <c r="N684" s="15">
        <f t="shared" si="355"/>
        <v>2.185421204761111</v>
      </c>
      <c r="O684" s="15">
        <f t="shared" si="356"/>
        <v>3.9139921640410171</v>
      </c>
      <c r="P684" s="15">
        <f t="shared" si="373"/>
        <v>2.185421204761111</v>
      </c>
      <c r="Q684" s="15">
        <f t="shared" si="374"/>
        <v>0.66300000000000003</v>
      </c>
      <c r="S684" s="28">
        <f t="shared" si="375"/>
        <v>0.66300000000000003</v>
      </c>
      <c r="T684" s="19">
        <f t="shared" si="357"/>
        <v>3.9139921640410171</v>
      </c>
      <c r="U684" s="19">
        <f t="shared" si="358"/>
        <v>5.5352208014088271</v>
      </c>
      <c r="V684" s="19">
        <f t="shared" si="359"/>
        <v>7.8279843280820343</v>
      </c>
      <c r="W684" s="19">
        <f t="shared" si="360"/>
        <v>9.5872836591522059</v>
      </c>
      <c r="X684" s="19">
        <f t="shared" si="361"/>
        <v>11.070441602817654</v>
      </c>
      <c r="Y684" s="19">
        <f t="shared" si="362"/>
        <v>12.377129982421001</v>
      </c>
      <c r="Z684" s="19">
        <f t="shared" si="363"/>
        <v>13.558466577091004</v>
      </c>
      <c r="AA684" s="19">
        <f t="shared" si="364"/>
        <v>14.6448176923594</v>
      </c>
      <c r="AB684" s="19">
        <f t="shared" si="365"/>
        <v>15.655968656164069</v>
      </c>
      <c r="AC684" s="19">
        <f t="shared" si="366"/>
        <v>16.605662404226479</v>
      </c>
      <c r="AD684" s="19">
        <f t="shared" si="367"/>
        <v>17.50390508439445</v>
      </c>
      <c r="AE684" s="19">
        <f t="shared" si="379"/>
        <v>2.185421204761111</v>
      </c>
      <c r="AF684" s="19">
        <f t="shared" si="379"/>
        <v>3.0906523072709127</v>
      </c>
      <c r="AG684" s="19">
        <f t="shared" si="379"/>
        <v>4.370842409522222</v>
      </c>
      <c r="AH684" s="19">
        <f t="shared" si="379"/>
        <v>5.3531668247231972</v>
      </c>
      <c r="AI684" s="19">
        <f t="shared" si="379"/>
        <v>6.1813046145418253</v>
      </c>
      <c r="AJ684" s="19">
        <f t="shared" si="379"/>
        <v>6.9109086538743281</v>
      </c>
      <c r="AK684" s="19">
        <f t="shared" si="379"/>
        <v>7.5705211251692637</v>
      </c>
      <c r="AL684" s="19">
        <f t="shared" si="379"/>
        <v>8.1770973940068199</v>
      </c>
      <c r="AM684" s="19">
        <f t="shared" si="379"/>
        <v>8.7416848190444441</v>
      </c>
      <c r="AN684" s="19">
        <f t="shared" si="379"/>
        <v>9.2719569218127358</v>
      </c>
      <c r="AO684" s="19">
        <f t="shared" si="379"/>
        <v>9.7735007466306651</v>
      </c>
      <c r="AP684" s="43">
        <f t="shared" si="369"/>
        <v>0.66300000000000003</v>
      </c>
    </row>
    <row r="685" spans="1:42" x14ac:dyDescent="0.25">
      <c r="A685" s="15">
        <v>0.66400000000000003</v>
      </c>
      <c r="B685" s="6">
        <f t="shared" si="376"/>
        <v>3.8099639950663517</v>
      </c>
      <c r="C685" s="6">
        <f t="shared" si="349"/>
        <v>0.55370907265486469</v>
      </c>
      <c r="D685" s="6">
        <f t="shared" si="370"/>
        <v>1.9049819975331759</v>
      </c>
      <c r="E685" s="6">
        <f t="shared" si="350"/>
        <v>0.94467772282403273</v>
      </c>
      <c r="F685" s="6">
        <f t="shared" si="351"/>
        <v>0.58613541875381492</v>
      </c>
      <c r="G685" s="6">
        <f t="shared" si="352"/>
        <v>0.95706770937690755</v>
      </c>
      <c r="H685" s="6">
        <f t="shared" si="353"/>
        <v>0.70500428758280909</v>
      </c>
      <c r="I685" s="6">
        <f t="shared" si="354"/>
        <v>0.98407370981422404</v>
      </c>
      <c r="J685" s="6">
        <f t="shared" si="371"/>
        <v>1.6901945050610487</v>
      </c>
      <c r="K685" s="9"/>
      <c r="L685" s="15">
        <f t="shared" si="372"/>
        <v>0.66400000000000003</v>
      </c>
      <c r="M685" s="6">
        <f t="shared" si="377"/>
        <v>0.43879382690857138</v>
      </c>
      <c r="N685" s="15">
        <f t="shared" si="355"/>
        <v>2.1862905956169665</v>
      </c>
      <c r="O685" s="15">
        <f t="shared" si="356"/>
        <v>3.9222433599401163</v>
      </c>
      <c r="P685" s="15">
        <f t="shared" si="373"/>
        <v>2.1862905956169665</v>
      </c>
      <c r="Q685" s="15">
        <f t="shared" si="374"/>
        <v>0.66400000000000003</v>
      </c>
      <c r="S685" s="28">
        <f t="shared" si="375"/>
        <v>0.66400000000000003</v>
      </c>
      <c r="T685" s="19">
        <f t="shared" si="357"/>
        <v>3.9222433599401163</v>
      </c>
      <c r="U685" s="19">
        <f t="shared" si="358"/>
        <v>5.5468897545551297</v>
      </c>
      <c r="V685" s="19">
        <f t="shared" si="359"/>
        <v>7.8444867198802326</v>
      </c>
      <c r="W685" s="19">
        <f t="shared" si="360"/>
        <v>9.6074948788727443</v>
      </c>
      <c r="X685" s="19">
        <f t="shared" si="361"/>
        <v>11.093779509110259</v>
      </c>
      <c r="Y685" s="19">
        <f t="shared" si="362"/>
        <v>12.403222554882392</v>
      </c>
      <c r="Z685" s="19">
        <f t="shared" si="363"/>
        <v>13.587049558131893</v>
      </c>
      <c r="AA685" s="19">
        <f t="shared" si="364"/>
        <v>14.675690840444979</v>
      </c>
      <c r="AB685" s="19">
        <f t="shared" si="365"/>
        <v>15.688973439760465</v>
      </c>
      <c r="AC685" s="19">
        <f t="shared" si="366"/>
        <v>16.640669263665387</v>
      </c>
      <c r="AD685" s="19">
        <f t="shared" si="367"/>
        <v>17.54080555424655</v>
      </c>
      <c r="AE685" s="19">
        <f t="shared" si="379"/>
        <v>2.1862905956169665</v>
      </c>
      <c r="AF685" s="19">
        <f t="shared" si="379"/>
        <v>3.091881811610266</v>
      </c>
      <c r="AG685" s="19">
        <f t="shared" si="379"/>
        <v>4.372581191233933</v>
      </c>
      <c r="AH685" s="19">
        <f t="shared" si="379"/>
        <v>5.3552963887070844</v>
      </c>
      <c r="AI685" s="19">
        <f t="shared" si="379"/>
        <v>6.183763623220532</v>
      </c>
      <c r="AJ685" s="19">
        <f t="shared" si="379"/>
        <v>6.9136579091557522</v>
      </c>
      <c r="AK685" s="19">
        <f t="shared" si="379"/>
        <v>7.5735327834372175</v>
      </c>
      <c r="AL685" s="19">
        <f t="shared" si="379"/>
        <v>8.1803503567246221</v>
      </c>
      <c r="AM685" s="19">
        <f t="shared" si="379"/>
        <v>8.7451623824678659</v>
      </c>
      <c r="AN685" s="19">
        <f t="shared" si="379"/>
        <v>9.2756454348307962</v>
      </c>
      <c r="AO685" s="19">
        <f t="shared" si="379"/>
        <v>9.7773887807360804</v>
      </c>
      <c r="AP685" s="43">
        <f t="shared" si="369"/>
        <v>0.66400000000000003</v>
      </c>
    </row>
    <row r="686" spans="1:42" x14ac:dyDescent="0.25">
      <c r="A686" s="15">
        <v>0.66500000000000004</v>
      </c>
      <c r="B686" s="6">
        <f t="shared" si="376"/>
        <v>3.814199803897754</v>
      </c>
      <c r="C686" s="6">
        <f t="shared" si="349"/>
        <v>0.55465340237811123</v>
      </c>
      <c r="D686" s="6">
        <f t="shared" si="370"/>
        <v>1.907099901948877</v>
      </c>
      <c r="E686" s="6">
        <f t="shared" si="350"/>
        <v>0.94398093201081135</v>
      </c>
      <c r="F686" s="6">
        <f t="shared" si="351"/>
        <v>0.58756843869358877</v>
      </c>
      <c r="G686" s="6">
        <f t="shared" si="352"/>
        <v>0.95878421934679436</v>
      </c>
      <c r="H686" s="6">
        <f t="shared" si="353"/>
        <v>0.70620664552971535</v>
      </c>
      <c r="I686" s="6">
        <f t="shared" si="354"/>
        <v>0.98600676936479315</v>
      </c>
      <c r="J686" s="6">
        <f t="shared" si="371"/>
        <v>1.6951454734106097</v>
      </c>
      <c r="K686" s="9"/>
      <c r="L686" s="15">
        <f t="shared" si="372"/>
        <v>0.66500000000000004</v>
      </c>
      <c r="M686" s="6">
        <f t="shared" si="377"/>
        <v>0.43896728872668184</v>
      </c>
      <c r="N686" s="15">
        <f t="shared" si="355"/>
        <v>2.1871548692652656</v>
      </c>
      <c r="O686" s="15">
        <f t="shared" si="356"/>
        <v>3.9304857628412977</v>
      </c>
      <c r="P686" s="15">
        <f t="shared" si="373"/>
        <v>2.1871548692652656</v>
      </c>
      <c r="Q686" s="15">
        <f t="shared" si="374"/>
        <v>0.66500000000000004</v>
      </c>
      <c r="S686" s="28">
        <f t="shared" si="375"/>
        <v>0.66500000000000004</v>
      </c>
      <c r="T686" s="19">
        <f t="shared" si="357"/>
        <v>3.9304857628412977</v>
      </c>
      <c r="U686" s="19">
        <f t="shared" si="358"/>
        <v>5.5585462725245254</v>
      </c>
      <c r="V686" s="19">
        <f t="shared" si="359"/>
        <v>7.8609715256825954</v>
      </c>
      <c r="W686" s="19">
        <f t="shared" si="360"/>
        <v>9.6276845602350747</v>
      </c>
      <c r="X686" s="19">
        <f t="shared" si="361"/>
        <v>11.117092545049051</v>
      </c>
      <c r="Y686" s="19">
        <f t="shared" si="362"/>
        <v>12.429287321442908</v>
      </c>
      <c r="Z686" s="19">
        <f t="shared" si="363"/>
        <v>13.61560207933449</v>
      </c>
      <c r="AA686" s="19">
        <f t="shared" si="364"/>
        <v>14.706531088144953</v>
      </c>
      <c r="AB686" s="19">
        <f t="shared" si="365"/>
        <v>15.721943051365191</v>
      </c>
      <c r="AC686" s="19">
        <f t="shared" si="366"/>
        <v>16.675638817573574</v>
      </c>
      <c r="AD686" s="19">
        <f t="shared" si="367"/>
        <v>17.577666700616515</v>
      </c>
      <c r="AE686" s="19">
        <f t="shared" si="379"/>
        <v>2.1871548692652656</v>
      </c>
      <c r="AF686" s="19">
        <f t="shared" si="379"/>
        <v>3.0931040791252928</v>
      </c>
      <c r="AG686" s="19">
        <f t="shared" si="379"/>
        <v>4.3743097385305312</v>
      </c>
      <c r="AH686" s="19">
        <f t="shared" si="379"/>
        <v>5.3574134181435511</v>
      </c>
      <c r="AI686" s="19">
        <f t="shared" si="379"/>
        <v>6.1862081582505857</v>
      </c>
      <c r="AJ686" s="19">
        <f t="shared" si="379"/>
        <v>6.9163909824060426</v>
      </c>
      <c r="AK686" s="19">
        <f t="shared" si="379"/>
        <v>7.5765267151782112</v>
      </c>
      <c r="AL686" s="19">
        <f t="shared" si="379"/>
        <v>8.1835841726049754</v>
      </c>
      <c r="AM686" s="19">
        <f t="shared" si="379"/>
        <v>8.7486194770610624</v>
      </c>
      <c r="AN686" s="19">
        <f t="shared" si="379"/>
        <v>9.2793122373758781</v>
      </c>
      <c r="AO686" s="19">
        <f t="shared" si="379"/>
        <v>9.7812539299935981</v>
      </c>
      <c r="AP686" s="43">
        <f t="shared" si="369"/>
        <v>0.66500000000000004</v>
      </c>
    </row>
    <row r="687" spans="1:42" x14ac:dyDescent="0.25">
      <c r="A687" s="15">
        <v>0.66600000000000004</v>
      </c>
      <c r="B687" s="6">
        <f t="shared" si="376"/>
        <v>3.8184387511849893</v>
      </c>
      <c r="C687" s="6">
        <f t="shared" si="349"/>
        <v>0.55559703293381224</v>
      </c>
      <c r="D687" s="6">
        <f t="shared" si="370"/>
        <v>1.9092193755924947</v>
      </c>
      <c r="E687" s="6">
        <f t="shared" si="350"/>
        <v>0.94327938597215188</v>
      </c>
      <c r="F687" s="6">
        <f t="shared" si="351"/>
        <v>0.58900580379079215</v>
      </c>
      <c r="G687" s="6">
        <f t="shared" si="352"/>
        <v>0.96050290189539611</v>
      </c>
      <c r="H687" s="6">
        <f t="shared" si="353"/>
        <v>0.70740811326885433</v>
      </c>
      <c r="I687" s="6">
        <f t="shared" si="354"/>
        <v>0.98794333309963445</v>
      </c>
      <c r="J687" s="6">
        <f t="shared" si="371"/>
        <v>1.7001050913703764</v>
      </c>
      <c r="K687" s="9"/>
      <c r="L687" s="15">
        <f t="shared" si="372"/>
        <v>0.66600000000000004</v>
      </c>
      <c r="M687" s="6">
        <f t="shared" si="377"/>
        <v>0.43913972251197964</v>
      </c>
      <c r="N687" s="15">
        <f t="shared" si="355"/>
        <v>2.1880140207392489</v>
      </c>
      <c r="O687" s="15">
        <f t="shared" si="356"/>
        <v>3.9387192773265962</v>
      </c>
      <c r="P687" s="15">
        <f t="shared" si="373"/>
        <v>2.1880140207392489</v>
      </c>
      <c r="Q687" s="15">
        <f t="shared" si="374"/>
        <v>0.66600000000000004</v>
      </c>
      <c r="S687" s="28">
        <f t="shared" si="375"/>
        <v>0.66600000000000004</v>
      </c>
      <c r="T687" s="19">
        <f t="shared" si="357"/>
        <v>3.9387192773265962</v>
      </c>
      <c r="U687" s="19">
        <f t="shared" si="358"/>
        <v>5.5701902203756282</v>
      </c>
      <c r="V687" s="19">
        <f t="shared" si="359"/>
        <v>7.8774385546531924</v>
      </c>
      <c r="W687" s="19">
        <f t="shared" si="360"/>
        <v>9.6478524695138681</v>
      </c>
      <c r="X687" s="19">
        <f t="shared" si="361"/>
        <v>11.140380440751256</v>
      </c>
      <c r="Y687" s="19">
        <f t="shared" si="362"/>
        <v>12.455323980364438</v>
      </c>
      <c r="Z687" s="19">
        <f t="shared" si="363"/>
        <v>13.644123810161274</v>
      </c>
      <c r="AA687" s="19">
        <f t="shared" si="364"/>
        <v>14.737338078437981</v>
      </c>
      <c r="AB687" s="19">
        <f t="shared" si="365"/>
        <v>15.754877109306385</v>
      </c>
      <c r="AC687" s="19">
        <f t="shared" si="366"/>
        <v>16.710570661126887</v>
      </c>
      <c r="AD687" s="19">
        <f t="shared" si="367"/>
        <v>17.614488096782232</v>
      </c>
      <c r="AE687" s="19">
        <f t="shared" si="379"/>
        <v>2.1880140207392489</v>
      </c>
      <c r="AF687" s="19">
        <f t="shared" si="379"/>
        <v>3.0943191027919323</v>
      </c>
      <c r="AG687" s="19">
        <f t="shared" si="379"/>
        <v>4.3760280414784978</v>
      </c>
      <c r="AH687" s="19">
        <f t="shared" si="379"/>
        <v>5.3595179008665701</v>
      </c>
      <c r="AI687" s="19">
        <f t="shared" si="379"/>
        <v>6.1886382055838647</v>
      </c>
      <c r="AJ687" s="19">
        <f t="shared" si="379"/>
        <v>6.9191078579189194</v>
      </c>
      <c r="AK687" s="19">
        <f t="shared" si="379"/>
        <v>7.5795029031868859</v>
      </c>
      <c r="AL687" s="19">
        <f t="shared" si="379"/>
        <v>8.1867988230639632</v>
      </c>
      <c r="AM687" s="19">
        <f t="shared" si="379"/>
        <v>8.7520560829569956</v>
      </c>
      <c r="AN687" s="19">
        <f t="shared" si="379"/>
        <v>9.2829573083757975</v>
      </c>
      <c r="AO687" s="19">
        <f t="shared" si="379"/>
        <v>9.7850961721911904</v>
      </c>
      <c r="AP687" s="43">
        <f t="shared" si="369"/>
        <v>0.66600000000000004</v>
      </c>
    </row>
    <row r="688" spans="1:42" x14ac:dyDescent="0.25">
      <c r="A688" s="15">
        <v>0.66700000000000004</v>
      </c>
      <c r="B688" s="6">
        <f t="shared" si="376"/>
        <v>3.8226808629992313</v>
      </c>
      <c r="C688" s="6">
        <f t="shared" si="349"/>
        <v>0.55653995956144231</v>
      </c>
      <c r="D688" s="6">
        <f t="shared" si="370"/>
        <v>1.9113404314996156</v>
      </c>
      <c r="E688" s="6">
        <f t="shared" si="350"/>
        <v>0.94257307409027968</v>
      </c>
      <c r="F688" s="6">
        <f t="shared" si="351"/>
        <v>0.59044754710247205</v>
      </c>
      <c r="G688" s="6">
        <f t="shared" si="352"/>
        <v>0.96222377355123601</v>
      </c>
      <c r="H688" s="6">
        <f t="shared" si="353"/>
        <v>0.70860868473893668</v>
      </c>
      <c r="I688" s="6">
        <f t="shared" si="354"/>
        <v>0.98988342529380324</v>
      </c>
      <c r="J688" s="6">
        <f t="shared" si="371"/>
        <v>1.70507338960934</v>
      </c>
      <c r="K688" s="9"/>
      <c r="L688" s="15">
        <f t="shared" si="372"/>
        <v>0.66700000000000004</v>
      </c>
      <c r="M688" s="6">
        <f t="shared" si="377"/>
        <v>0.43931112725465588</v>
      </c>
      <c r="N688" s="15">
        <f t="shared" si="355"/>
        <v>2.1888680450075424</v>
      </c>
      <c r="O688" s="15">
        <f t="shared" si="356"/>
        <v>3.9469438077424126</v>
      </c>
      <c r="P688" s="15">
        <f t="shared" si="373"/>
        <v>2.1888680450075424</v>
      </c>
      <c r="Q688" s="15">
        <f t="shared" si="374"/>
        <v>0.66700000000000004</v>
      </c>
      <c r="S688" s="28">
        <f t="shared" si="375"/>
        <v>0.66700000000000004</v>
      </c>
      <c r="T688" s="19">
        <f t="shared" si="357"/>
        <v>3.9469438077424126</v>
      </c>
      <c r="U688" s="19">
        <f t="shared" si="358"/>
        <v>5.5818214628338261</v>
      </c>
      <c r="V688" s="19">
        <f t="shared" si="359"/>
        <v>7.8938876154848252</v>
      </c>
      <c r="W688" s="19">
        <f t="shared" si="360"/>
        <v>9.6679983724066183</v>
      </c>
      <c r="X688" s="19">
        <f t="shared" si="361"/>
        <v>11.163642925667652</v>
      </c>
      <c r="Y688" s="19">
        <f t="shared" si="362"/>
        <v>12.481332229163749</v>
      </c>
      <c r="Z688" s="19">
        <f t="shared" si="363"/>
        <v>13.67261441925845</v>
      </c>
      <c r="AA688" s="19">
        <f t="shared" si="364"/>
        <v>14.768111453421064</v>
      </c>
      <c r="AB688" s="19">
        <f t="shared" si="365"/>
        <v>15.78777523096965</v>
      </c>
      <c r="AC688" s="19">
        <f t="shared" si="366"/>
        <v>16.745464388501475</v>
      </c>
      <c r="AD688" s="19">
        <f t="shared" si="367"/>
        <v>17.651269314967792</v>
      </c>
      <c r="AE688" s="19">
        <f t="shared" si="379"/>
        <v>2.1888680450075424</v>
      </c>
      <c r="AF688" s="19">
        <f t="shared" si="379"/>
        <v>3.0955268754947487</v>
      </c>
      <c r="AG688" s="19">
        <f t="shared" si="379"/>
        <v>4.3777360900150848</v>
      </c>
      <c r="AH688" s="19">
        <f t="shared" si="379"/>
        <v>5.3616098245518424</v>
      </c>
      <c r="AI688" s="19">
        <f t="shared" si="379"/>
        <v>6.1910537509894974</v>
      </c>
      <c r="AJ688" s="19">
        <f t="shared" si="379"/>
        <v>6.9218085197837853</v>
      </c>
      <c r="AK688" s="19">
        <f t="shared" si="379"/>
        <v>7.5824613300340467</v>
      </c>
      <c r="AL688" s="19">
        <f t="shared" si="379"/>
        <v>8.1899942892759068</v>
      </c>
      <c r="AM688" s="19">
        <f t="shared" si="379"/>
        <v>8.7554721800301696</v>
      </c>
      <c r="AN688" s="19">
        <f t="shared" si="379"/>
        <v>9.2865806264842448</v>
      </c>
      <c r="AO688" s="19">
        <f t="shared" si="379"/>
        <v>9.7889154848278679</v>
      </c>
      <c r="AP688" s="43">
        <f t="shared" si="369"/>
        <v>0.66700000000000004</v>
      </c>
    </row>
    <row r="689" spans="1:42" x14ac:dyDescent="0.25">
      <c r="A689" s="15">
        <v>0.66800000000000004</v>
      </c>
      <c r="B689" s="6">
        <f t="shared" si="376"/>
        <v>3.826926165566126</v>
      </c>
      <c r="C689" s="6">
        <f t="shared" si="349"/>
        <v>0.55748217748980566</v>
      </c>
      <c r="D689" s="6">
        <f t="shared" si="370"/>
        <v>1.913463082783063</v>
      </c>
      <c r="E689" s="6">
        <f t="shared" si="350"/>
        <v>0.9418619856433319</v>
      </c>
      <c r="F689" s="6">
        <f t="shared" si="351"/>
        <v>0.59189370203642055</v>
      </c>
      <c r="G689" s="6">
        <f t="shared" si="352"/>
        <v>0.96394685101821032</v>
      </c>
      <c r="H689" s="6">
        <f t="shared" si="353"/>
        <v>0.70980835386508734</v>
      </c>
      <c r="I689" s="6">
        <f t="shared" si="354"/>
        <v>0.99182707046113772</v>
      </c>
      <c r="J689" s="6">
        <f t="shared" si="371"/>
        <v>1.7100503992097038</v>
      </c>
      <c r="K689" s="9"/>
      <c r="L689" s="15">
        <f t="shared" si="372"/>
        <v>0.66800000000000004</v>
      </c>
      <c r="M689" s="6">
        <f t="shared" si="377"/>
        <v>0.43948150193184282</v>
      </c>
      <c r="N689" s="15">
        <f t="shared" si="355"/>
        <v>2.1897169369737064</v>
      </c>
      <c r="O689" s="15">
        <f t="shared" si="356"/>
        <v>3.9551592581977268</v>
      </c>
      <c r="P689" s="15">
        <f t="shared" si="373"/>
        <v>2.1897169369737064</v>
      </c>
      <c r="Q689" s="15">
        <f t="shared" si="374"/>
        <v>0.66800000000000004</v>
      </c>
      <c r="S689" s="28">
        <f t="shared" si="375"/>
        <v>0.66800000000000004</v>
      </c>
      <c r="T689" s="19">
        <f t="shared" si="357"/>
        <v>3.9551592581977268</v>
      </c>
      <c r="U689" s="19">
        <f t="shared" si="358"/>
        <v>5.5934398642887349</v>
      </c>
      <c r="V689" s="19">
        <f t="shared" si="359"/>
        <v>7.9103185163954537</v>
      </c>
      <c r="W689" s="19">
        <f t="shared" si="360"/>
        <v>9.6881220340292558</v>
      </c>
      <c r="X689" s="19">
        <f t="shared" si="361"/>
        <v>11.18687972857747</v>
      </c>
      <c r="Y689" s="19">
        <f t="shared" si="362"/>
        <v>12.507311764606808</v>
      </c>
      <c r="Z689" s="19">
        <f t="shared" si="363"/>
        <v>13.701073574449792</v>
      </c>
      <c r="AA689" s="19">
        <f t="shared" si="364"/>
        <v>14.798850854302865</v>
      </c>
      <c r="AB689" s="19">
        <f t="shared" si="365"/>
        <v>15.820637032790907</v>
      </c>
      <c r="AC689" s="19">
        <f t="shared" si="366"/>
        <v>16.780319592866206</v>
      </c>
      <c r="AD689" s="19">
        <f t="shared" si="367"/>
        <v>17.688009926335518</v>
      </c>
      <c r="AE689" s="19">
        <f t="shared" si="379"/>
        <v>2.1897169369737064</v>
      </c>
      <c r="AF689" s="19">
        <f t="shared" si="379"/>
        <v>3.0967273900262873</v>
      </c>
      <c r="AG689" s="19">
        <f t="shared" si="379"/>
        <v>4.3794338739474128</v>
      </c>
      <c r="AH689" s="19">
        <f t="shared" si="379"/>
        <v>5.3636891767156927</v>
      </c>
      <c r="AI689" s="19">
        <f t="shared" si="379"/>
        <v>6.1934547800525745</v>
      </c>
      <c r="AJ689" s="19">
        <f t="shared" si="379"/>
        <v>6.9244929518842815</v>
      </c>
      <c r="AK689" s="19">
        <f t="shared" si="379"/>
        <v>7.5854019780651143</v>
      </c>
      <c r="AL689" s="19">
        <f t="shared" si="379"/>
        <v>8.1931705521716776</v>
      </c>
      <c r="AM689" s="19">
        <f t="shared" si="379"/>
        <v>8.7588677478948256</v>
      </c>
      <c r="AN689" s="19">
        <f t="shared" si="379"/>
        <v>9.2901821700788627</v>
      </c>
      <c r="AO689" s="19">
        <f t="shared" si="379"/>
        <v>9.7927118451116595</v>
      </c>
      <c r="AP689" s="43">
        <f t="shared" si="369"/>
        <v>0.66800000000000004</v>
      </c>
    </row>
    <row r="690" spans="1:42" x14ac:dyDescent="0.25">
      <c r="A690" s="15">
        <v>0.66900000000000004</v>
      </c>
      <c r="B690" s="6">
        <f t="shared" si="376"/>
        <v>3.8311746852676718</v>
      </c>
      <c r="C690" s="6">
        <f t="shared" si="349"/>
        <v>0.55842368193693281</v>
      </c>
      <c r="D690" s="6">
        <f t="shared" si="370"/>
        <v>1.9155873426338359</v>
      </c>
      <c r="E690" s="6">
        <f t="shared" si="350"/>
        <v>0.94114610980442348</v>
      </c>
      <c r="F690" s="6">
        <f t="shared" si="351"/>
        <v>0.59334430235596158</v>
      </c>
      <c r="G690" s="6">
        <f t="shared" si="352"/>
        <v>0.96567215117798089</v>
      </c>
      <c r="H690" s="6">
        <f t="shared" si="353"/>
        <v>0.71100711455871368</v>
      </c>
      <c r="I690" s="6">
        <f t="shared" si="354"/>
        <v>0.99377429335753076</v>
      </c>
      <c r="J690" s="6">
        <f t="shared" si="371"/>
        <v>1.7150361516724972</v>
      </c>
      <c r="K690" s="9"/>
      <c r="L690" s="15">
        <f t="shared" si="372"/>
        <v>0.66900000000000004</v>
      </c>
      <c r="M690" s="6">
        <f t="shared" si="377"/>
        <v>0.43965084550752276</v>
      </c>
      <c r="N690" s="15">
        <f t="shared" si="355"/>
        <v>2.190560691475782</v>
      </c>
      <c r="O690" s="15">
        <f t="shared" si="356"/>
        <v>3.9633655325623121</v>
      </c>
      <c r="P690" s="15">
        <f t="shared" si="373"/>
        <v>2.190560691475782</v>
      </c>
      <c r="Q690" s="15">
        <f t="shared" si="374"/>
        <v>0.66900000000000004</v>
      </c>
      <c r="S690" s="28">
        <f t="shared" si="375"/>
        <v>0.66900000000000004</v>
      </c>
      <c r="T690" s="19">
        <f t="shared" si="357"/>
        <v>3.9633655325623121</v>
      </c>
      <c r="U690" s="19">
        <f t="shared" si="358"/>
        <v>5.6050452887916871</v>
      </c>
      <c r="V690" s="19">
        <f t="shared" si="359"/>
        <v>7.9267310651246241</v>
      </c>
      <c r="W690" s="19">
        <f t="shared" si="360"/>
        <v>9.7082232189117725</v>
      </c>
      <c r="X690" s="19">
        <f t="shared" si="361"/>
        <v>11.210090577583374</v>
      </c>
      <c r="Y690" s="19">
        <f t="shared" si="362"/>
        <v>12.533262282703152</v>
      </c>
      <c r="Z690" s="19">
        <f t="shared" si="363"/>
        <v>13.729500942730414</v>
      </c>
      <c r="AA690" s="19">
        <f t="shared" si="364"/>
        <v>14.829555921397013</v>
      </c>
      <c r="AB690" s="19">
        <f t="shared" si="365"/>
        <v>15.853462130249248</v>
      </c>
      <c r="AC690" s="19">
        <f t="shared" si="366"/>
        <v>16.815135866375059</v>
      </c>
      <c r="AD690" s="19">
        <f t="shared" si="367"/>
        <v>17.724709500977973</v>
      </c>
      <c r="AE690" s="19">
        <f t="shared" si="379"/>
        <v>2.190560691475782</v>
      </c>
      <c r="AF690" s="19">
        <f t="shared" si="379"/>
        <v>3.0979206390864364</v>
      </c>
      <c r="AG690" s="19">
        <f t="shared" si="379"/>
        <v>4.3811213829515641</v>
      </c>
      <c r="AH690" s="19">
        <f t="shared" si="379"/>
        <v>5.3657559447139542</v>
      </c>
      <c r="AI690" s="19">
        <f t="shared" si="379"/>
        <v>6.1958412781728729</v>
      </c>
      <c r="AJ690" s="19">
        <f t="shared" si="379"/>
        <v>6.9271611378968636</v>
      </c>
      <c r="AK690" s="19">
        <f t="shared" si="379"/>
        <v>7.5883248293985348</v>
      </c>
      <c r="AL690" s="19">
        <f t="shared" si="379"/>
        <v>8.1963275924369938</v>
      </c>
      <c r="AM690" s="19">
        <f t="shared" si="379"/>
        <v>8.7622427659031281</v>
      </c>
      <c r="AN690" s="19">
        <f t="shared" si="379"/>
        <v>9.2937619172593084</v>
      </c>
      <c r="AO690" s="19">
        <f t="shared" si="379"/>
        <v>9.796485229957586</v>
      </c>
      <c r="AP690" s="43">
        <f t="shared" si="369"/>
        <v>0.66900000000000004</v>
      </c>
    </row>
    <row r="691" spans="1:42" x14ac:dyDescent="0.25">
      <c r="A691" s="15">
        <v>0.67</v>
      </c>
      <c r="B691" s="6">
        <f t="shared" si="376"/>
        <v>3.8354264486441165</v>
      </c>
      <c r="C691" s="6">
        <f t="shared" si="349"/>
        <v>0.55936446810997409</v>
      </c>
      <c r="D691" s="6">
        <f t="shared" si="370"/>
        <v>1.9177132243220583</v>
      </c>
      <c r="E691" s="6">
        <f t="shared" si="350"/>
        <v>0.9404254356406998</v>
      </c>
      <c r="F691" s="6">
        <f t="shared" si="351"/>
        <v>0.59479938218481532</v>
      </c>
      <c r="G691" s="6">
        <f t="shared" si="352"/>
        <v>0.96739969109240764</v>
      </c>
      <c r="H691" s="6">
        <f t="shared" si="353"/>
        <v>0.71220496071736983</v>
      </c>
      <c r="I691" s="6">
        <f t="shared" si="354"/>
        <v>0.99572511898425764</v>
      </c>
      <c r="J691" s="6">
        <f t="shared" si="371"/>
        <v>1.7200306789232731</v>
      </c>
      <c r="K691" s="9"/>
      <c r="L691" s="15">
        <f t="shared" si="372"/>
        <v>0.67</v>
      </c>
      <c r="M691" s="6">
        <f t="shared" si="377"/>
        <v>0.43981915693243395</v>
      </c>
      <c r="N691" s="15">
        <f t="shared" si="355"/>
        <v>2.1913993032858223</v>
      </c>
      <c r="O691" s="15">
        <f t="shared" si="356"/>
        <v>3.9715625344648955</v>
      </c>
      <c r="P691" s="15">
        <f t="shared" si="373"/>
        <v>2.1913993032858223</v>
      </c>
      <c r="Q691" s="15">
        <f t="shared" si="374"/>
        <v>0.67</v>
      </c>
      <c r="S691" s="28">
        <f t="shared" si="375"/>
        <v>0.67</v>
      </c>
      <c r="T691" s="19">
        <f t="shared" si="357"/>
        <v>3.9715625344648955</v>
      </c>
      <c r="U691" s="19">
        <f t="shared" si="358"/>
        <v>5.6166376000531182</v>
      </c>
      <c r="V691" s="19">
        <f t="shared" si="359"/>
        <v>7.943125068929791</v>
      </c>
      <c r="W691" s="19">
        <f t="shared" si="360"/>
        <v>9.7283016909937245</v>
      </c>
      <c r="X691" s="19">
        <f t="shared" si="361"/>
        <v>11.233275200106236</v>
      </c>
      <c r="Y691" s="19">
        <f t="shared" si="362"/>
        <v>12.559183478700048</v>
      </c>
      <c r="Z691" s="19">
        <f t="shared" si="363"/>
        <v>13.757896190260441</v>
      </c>
      <c r="AA691" s="19">
        <f t="shared" si="364"/>
        <v>14.860226294115213</v>
      </c>
      <c r="AB691" s="19">
        <f t="shared" si="365"/>
        <v>15.886250137859582</v>
      </c>
      <c r="AC691" s="19">
        <f t="shared" si="366"/>
        <v>16.849912800159348</v>
      </c>
      <c r="AD691" s="19">
        <f t="shared" si="367"/>
        <v>17.761367607909715</v>
      </c>
      <c r="AE691" s="19">
        <f t="shared" si="379"/>
        <v>2.1913993032858223</v>
      </c>
      <c r="AF691" s="19">
        <f t="shared" si="379"/>
        <v>3.0991066152817615</v>
      </c>
      <c r="AG691" s="19">
        <f t="shared" si="379"/>
        <v>4.3827986065716447</v>
      </c>
      <c r="AH691" s="19">
        <f t="shared" si="379"/>
        <v>5.3678101157408245</v>
      </c>
      <c r="AI691" s="19">
        <f t="shared" si="379"/>
        <v>6.1982132305635229</v>
      </c>
      <c r="AJ691" s="19">
        <f t="shared" si="379"/>
        <v>6.9298130612893063</v>
      </c>
      <c r="AK691" s="19">
        <f t="shared" si="379"/>
        <v>7.5912298659241682</v>
      </c>
      <c r="AL691" s="19">
        <f t="shared" si="379"/>
        <v>8.1994653905106656</v>
      </c>
      <c r="AM691" s="19">
        <f t="shared" si="379"/>
        <v>8.7655972131432893</v>
      </c>
      <c r="AN691" s="19">
        <f t="shared" si="379"/>
        <v>9.2973198458452817</v>
      </c>
      <c r="AO691" s="19">
        <f t="shared" si="379"/>
        <v>9.8002356159855548</v>
      </c>
      <c r="AP691" s="43">
        <f t="shared" si="369"/>
        <v>0.67</v>
      </c>
    </row>
    <row r="692" spans="1:42" x14ac:dyDescent="0.25">
      <c r="A692" s="15">
        <v>0.67100000000000004</v>
      </c>
      <c r="B692" s="6">
        <f t="shared" si="376"/>
        <v>3.839681482395886</v>
      </c>
      <c r="C692" s="6">
        <f t="shared" si="349"/>
        <v>0.56030453120509383</v>
      </c>
      <c r="D692" s="6">
        <f t="shared" si="370"/>
        <v>1.919840741197943</v>
      </c>
      <c r="E692" s="6">
        <f t="shared" si="350"/>
        <v>0.93969995211237511</v>
      </c>
      <c r="F692" s="6">
        <f t="shared" si="351"/>
        <v>0.59625897601204636</v>
      </c>
      <c r="G692" s="6">
        <f t="shared" si="352"/>
        <v>0.96912948800602328</v>
      </c>
      <c r="H692" s="6">
        <f t="shared" si="353"/>
        <v>0.71340188622462242</v>
      </c>
      <c r="I692" s="6">
        <f t="shared" si="354"/>
        <v>0.99767957259136164</v>
      </c>
      <c r="J692" s="6">
        <f t="shared" si="371"/>
        <v>1.7250340133179041</v>
      </c>
      <c r="K692" s="9"/>
      <c r="L692" s="15">
        <f t="shared" si="372"/>
        <v>0.67100000000000004</v>
      </c>
      <c r="M692" s="6">
        <f t="shared" si="377"/>
        <v>0.43998643514397623</v>
      </c>
      <c r="N692" s="15">
        <f t="shared" si="355"/>
        <v>2.1922327671094202</v>
      </c>
      <c r="O692" s="15">
        <f t="shared" si="356"/>
        <v>3.9797501672913138</v>
      </c>
      <c r="P692" s="15">
        <f t="shared" si="373"/>
        <v>2.1922327671094202</v>
      </c>
      <c r="Q692" s="15">
        <f t="shared" si="374"/>
        <v>0.67100000000000004</v>
      </c>
      <c r="S692" s="28">
        <f t="shared" si="375"/>
        <v>0.67100000000000004</v>
      </c>
      <c r="T692" s="19">
        <f t="shared" si="357"/>
        <v>3.9797501672913138</v>
      </c>
      <c r="U692" s="19">
        <f t="shared" si="358"/>
        <v>5.6282166614399696</v>
      </c>
      <c r="V692" s="19">
        <f t="shared" si="359"/>
        <v>7.9595003345826276</v>
      </c>
      <c r="W692" s="19">
        <f t="shared" si="360"/>
        <v>9.7483572136197107</v>
      </c>
      <c r="X692" s="19">
        <f t="shared" si="361"/>
        <v>11.256433322879939</v>
      </c>
      <c r="Y692" s="19">
        <f t="shared" si="362"/>
        <v>12.585075047076693</v>
      </c>
      <c r="Z692" s="19">
        <f t="shared" si="363"/>
        <v>13.786258982358589</v>
      </c>
      <c r="AA692" s="19">
        <f t="shared" si="364"/>
        <v>14.890861610960375</v>
      </c>
      <c r="AB692" s="19">
        <f t="shared" si="365"/>
        <v>15.919000669165255</v>
      </c>
      <c r="AC692" s="19">
        <f t="shared" si="366"/>
        <v>16.88464998431991</v>
      </c>
      <c r="AD692" s="19">
        <f t="shared" si="367"/>
        <v>17.797983815059077</v>
      </c>
      <c r="AE692" s="19">
        <f t="shared" ref="AE692:AO701" si="380">$M692*AE$21^0.5/RMannings_n*(Diameter/1000)^(2/3)</f>
        <v>2.1922327671094202</v>
      </c>
      <c r="AF692" s="19">
        <f t="shared" si="380"/>
        <v>3.100285311124841</v>
      </c>
      <c r="AG692" s="19">
        <f t="shared" si="380"/>
        <v>4.3844655342188403</v>
      </c>
      <c r="AH692" s="19">
        <f t="shared" si="380"/>
        <v>5.3698516768277091</v>
      </c>
      <c r="AI692" s="19">
        <f t="shared" si="380"/>
        <v>6.2005706222496819</v>
      </c>
      <c r="AJ692" s="19">
        <f t="shared" si="380"/>
        <v>6.9324487053192287</v>
      </c>
      <c r="AK692" s="19">
        <f t="shared" si="380"/>
        <v>7.5941170693016531</v>
      </c>
      <c r="AL692" s="19">
        <f t="shared" si="380"/>
        <v>8.2025839265828413</v>
      </c>
      <c r="AM692" s="19">
        <f t="shared" si="380"/>
        <v>8.7689310684376807</v>
      </c>
      <c r="AN692" s="19">
        <f t="shared" si="380"/>
        <v>9.3008559333745229</v>
      </c>
      <c r="AO692" s="19">
        <f t="shared" si="380"/>
        <v>9.8039629795182588</v>
      </c>
      <c r="AP692" s="43">
        <f t="shared" si="369"/>
        <v>0.67100000000000004</v>
      </c>
    </row>
    <row r="693" spans="1:42" x14ac:dyDescent="0.25">
      <c r="A693" s="15">
        <v>0.67200000000000004</v>
      </c>
      <c r="B693" s="6">
        <f t="shared" si="376"/>
        <v>3.8439398133855316</v>
      </c>
      <c r="C693" s="6">
        <f t="shared" si="349"/>
        <v>0.56124386640736257</v>
      </c>
      <c r="D693" s="6">
        <f t="shared" si="370"/>
        <v>1.9219699066927658</v>
      </c>
      <c r="E693" s="6">
        <f t="shared" si="350"/>
        <v>0.93896964807175742</v>
      </c>
      <c r="F693" s="6">
        <f t="shared" si="351"/>
        <v>0.59772311869709283</v>
      </c>
      <c r="G693" s="6">
        <f t="shared" si="352"/>
        <v>0.97086155934854645</v>
      </c>
      <c r="H693" s="6">
        <f t="shared" si="353"/>
        <v>0.71459788494991283</v>
      </c>
      <c r="I693" s="6">
        <f t="shared" si="354"/>
        <v>0.99963767968109374</v>
      </c>
      <c r="J693" s="6">
        <f t="shared" si="371"/>
        <v>1.7300461876484701</v>
      </c>
      <c r="K693" s="9"/>
      <c r="L693" s="15">
        <f t="shared" si="372"/>
        <v>0.67200000000000004</v>
      </c>
      <c r="M693" s="6">
        <f t="shared" si="377"/>
        <v>0.44015267906611516</v>
      </c>
      <c r="N693" s="15">
        <f t="shared" si="355"/>
        <v>2.1930610775852344</v>
      </c>
      <c r="O693" s="15">
        <f t="shared" si="356"/>
        <v>3.9879283341826457</v>
      </c>
      <c r="P693" s="15">
        <f t="shared" si="373"/>
        <v>2.1930610775852344</v>
      </c>
      <c r="Q693" s="15">
        <f t="shared" si="374"/>
        <v>0.67200000000000004</v>
      </c>
      <c r="S693" s="28">
        <f t="shared" si="375"/>
        <v>0.67200000000000004</v>
      </c>
      <c r="T693" s="19">
        <f t="shared" si="357"/>
        <v>3.9879283341826457</v>
      </c>
      <c r="U693" s="19">
        <f t="shared" si="358"/>
        <v>5.6397823359730435</v>
      </c>
      <c r="V693" s="19">
        <f t="shared" si="359"/>
        <v>7.9758566683652914</v>
      </c>
      <c r="W693" s="19">
        <f t="shared" si="360"/>
        <v>9.768389549534799</v>
      </c>
      <c r="X693" s="19">
        <f t="shared" si="361"/>
        <v>11.279564671946087</v>
      </c>
      <c r="Y693" s="19">
        <f t="shared" si="362"/>
        <v>12.610936681538281</v>
      </c>
      <c r="Z693" s="19">
        <f t="shared" si="363"/>
        <v>13.814588983495721</v>
      </c>
      <c r="AA693" s="19">
        <f t="shared" si="364"/>
        <v>14.921461509519597</v>
      </c>
      <c r="AB693" s="19">
        <f t="shared" si="365"/>
        <v>15.951713336730583</v>
      </c>
      <c r="AC693" s="19">
        <f t="shared" si="366"/>
        <v>16.919347007919129</v>
      </c>
      <c r="AD693" s="19">
        <f t="shared" si="367"/>
        <v>17.834557689259789</v>
      </c>
      <c r="AE693" s="19">
        <f t="shared" si="380"/>
        <v>2.1930610775852344</v>
      </c>
      <c r="AF693" s="19">
        <f t="shared" si="380"/>
        <v>3.1014567190335933</v>
      </c>
      <c r="AG693" s="19">
        <f t="shared" si="380"/>
        <v>4.3861221551704688</v>
      </c>
      <c r="AH693" s="19">
        <f t="shared" si="380"/>
        <v>5.3718806148420555</v>
      </c>
      <c r="AI693" s="19">
        <f t="shared" si="380"/>
        <v>6.2029134380671866</v>
      </c>
      <c r="AJ693" s="19">
        <f t="shared" si="380"/>
        <v>6.9350680530325794</v>
      </c>
      <c r="AK693" s="19">
        <f t="shared" si="380"/>
        <v>7.5969864209587552</v>
      </c>
      <c r="AL693" s="19">
        <f t="shared" si="380"/>
        <v>8.205683180593212</v>
      </c>
      <c r="AM693" s="19">
        <f t="shared" si="380"/>
        <v>8.7722443103409375</v>
      </c>
      <c r="AN693" s="19">
        <f t="shared" si="380"/>
        <v>9.3043701571007791</v>
      </c>
      <c r="AO693" s="19">
        <f t="shared" si="380"/>
        <v>9.8076672965790479</v>
      </c>
      <c r="AP693" s="43">
        <f t="shared" si="369"/>
        <v>0.67200000000000004</v>
      </c>
    </row>
    <row r="694" spans="1:42" x14ac:dyDescent="0.25">
      <c r="A694" s="15">
        <v>0.67300000000000004</v>
      </c>
      <c r="B694" s="6">
        <f t="shared" si="376"/>
        <v>3.8482014686397079</v>
      </c>
      <c r="C694" s="6">
        <f t="shared" si="349"/>
        <v>0.56218246889064893</v>
      </c>
      <c r="D694" s="6">
        <f t="shared" si="370"/>
        <v>1.924100734319854</v>
      </c>
      <c r="E694" s="6">
        <f t="shared" si="350"/>
        <v>0.93823451226225951</v>
      </c>
      <c r="F694" s="6">
        <f t="shared" si="351"/>
        <v>0.5991918454748818</v>
      </c>
      <c r="G694" s="6">
        <f t="shared" si="352"/>
        <v>0.972595922737441</v>
      </c>
      <c r="H694" s="6">
        <f t="shared" si="353"/>
        <v>0.71579295074841964</v>
      </c>
      <c r="I694" s="6">
        <f t="shared" si="354"/>
        <v>1.0015994660114167</v>
      </c>
      <c r="J694" s="6">
        <f t="shared" si="371"/>
        <v>1.7350672351492451</v>
      </c>
      <c r="K694" s="9"/>
      <c r="L694" s="15">
        <f t="shared" si="372"/>
        <v>0.67300000000000004</v>
      </c>
      <c r="M694" s="6">
        <f t="shared" si="377"/>
        <v>0.44031788760928414</v>
      </c>
      <c r="N694" s="15">
        <f t="shared" si="355"/>
        <v>2.1938842292844973</v>
      </c>
      <c r="O694" s="15">
        <f t="shared" si="356"/>
        <v>3.996096938033312</v>
      </c>
      <c r="P694" s="15">
        <f t="shared" si="373"/>
        <v>2.1938842292844973</v>
      </c>
      <c r="Q694" s="15">
        <f t="shared" si="374"/>
        <v>0.67300000000000004</v>
      </c>
      <c r="S694" s="28">
        <f t="shared" si="375"/>
        <v>0.67300000000000004</v>
      </c>
      <c r="T694" s="19">
        <f t="shared" si="357"/>
        <v>3.996096938033312</v>
      </c>
      <c r="U694" s="19">
        <f t="shared" si="358"/>
        <v>5.6513344863243073</v>
      </c>
      <c r="V694" s="19">
        <f t="shared" si="359"/>
        <v>7.992193876066624</v>
      </c>
      <c r="W694" s="19">
        <f t="shared" si="360"/>
        <v>9.7883984608798631</v>
      </c>
      <c r="X694" s="19">
        <f t="shared" si="361"/>
        <v>11.302668972648615</v>
      </c>
      <c r="Y694" s="19">
        <f t="shared" si="362"/>
        <v>12.636768075010009</v>
      </c>
      <c r="Z694" s="19">
        <f t="shared" si="363"/>
        <v>13.842885857288232</v>
      </c>
      <c r="AA694" s="19">
        <f t="shared" si="364"/>
        <v>14.952025626457074</v>
      </c>
      <c r="AB694" s="19">
        <f t="shared" si="365"/>
        <v>15.984387752133248</v>
      </c>
      <c r="AC694" s="19">
        <f t="shared" si="366"/>
        <v>16.95400345897292</v>
      </c>
      <c r="AD694" s="19">
        <f t="shared" si="367"/>
        <v>17.8710887962425</v>
      </c>
      <c r="AE694" s="19">
        <f t="shared" si="380"/>
        <v>2.1938842292844973</v>
      </c>
      <c r="AF694" s="19">
        <f t="shared" si="380"/>
        <v>3.1026208313305812</v>
      </c>
      <c r="AG694" s="19">
        <f t="shared" si="380"/>
        <v>4.3877684585689947</v>
      </c>
      <c r="AH694" s="19">
        <f t="shared" si="380"/>
        <v>5.3738969164861539</v>
      </c>
      <c r="AI694" s="19">
        <f t="shared" si="380"/>
        <v>6.2052416626611624</v>
      </c>
      <c r="AJ694" s="19">
        <f t="shared" si="380"/>
        <v>6.937671087262089</v>
      </c>
      <c r="AK694" s="19">
        <f t="shared" si="380"/>
        <v>7.5998379020896758</v>
      </c>
      <c r="AL694" s="19">
        <f t="shared" si="380"/>
        <v>8.2087631322291958</v>
      </c>
      <c r="AM694" s="19">
        <f t="shared" si="380"/>
        <v>8.7755369171379893</v>
      </c>
      <c r="AN694" s="19">
        <f t="shared" si="380"/>
        <v>9.3078624939917418</v>
      </c>
      <c r="AO694" s="19">
        <f t="shared" si="380"/>
        <v>9.8113485428897409</v>
      </c>
      <c r="AP694" s="43">
        <f t="shared" si="369"/>
        <v>0.67300000000000004</v>
      </c>
    </row>
    <row r="695" spans="1:42" x14ac:dyDescent="0.25">
      <c r="A695" s="15">
        <v>0.67400000000000004</v>
      </c>
      <c r="B695" s="6">
        <f t="shared" si="376"/>
        <v>3.8524664753511724</v>
      </c>
      <c r="C695" s="6">
        <f t="shared" si="349"/>
        <v>0.56312033381750992</v>
      </c>
      <c r="D695" s="6">
        <f t="shared" si="370"/>
        <v>1.9262332376755862</v>
      </c>
      <c r="E695" s="6">
        <f t="shared" si="350"/>
        <v>0.93749453331739485</v>
      </c>
      <c r="F695" s="6">
        <f t="shared" si="351"/>
        <v>0.60066519196103074</v>
      </c>
      <c r="G695" s="6">
        <f t="shared" si="352"/>
        <v>0.97433259598051536</v>
      </c>
      <c r="H695" s="6">
        <f t="shared" si="353"/>
        <v>0.71698707746091916</v>
      </c>
      <c r="I695" s="6">
        <f t="shared" si="354"/>
        <v>1.0035649575995633</v>
      </c>
      <c r="J695" s="6">
        <f t="shared" si="371"/>
        <v>1.7400971895027819</v>
      </c>
      <c r="K695" s="9"/>
      <c r="L695" s="15">
        <f t="shared" si="372"/>
        <v>0.67400000000000004</v>
      </c>
      <c r="M695" s="6">
        <f t="shared" si="377"/>
        <v>0.44048205967028542</v>
      </c>
      <c r="N695" s="15">
        <f t="shared" si="355"/>
        <v>2.1947022167105259</v>
      </c>
      <c r="O695" s="15">
        <f t="shared" si="356"/>
        <v>4.0042558814891551</v>
      </c>
      <c r="P695" s="15">
        <f t="shared" si="373"/>
        <v>2.1947022167105259</v>
      </c>
      <c r="Q695" s="15">
        <f t="shared" si="374"/>
        <v>0.67400000000000004</v>
      </c>
      <c r="S695" s="28">
        <f t="shared" si="375"/>
        <v>0.67400000000000004</v>
      </c>
      <c r="T695" s="19">
        <f t="shared" si="357"/>
        <v>4.0042558814891551</v>
      </c>
      <c r="U695" s="19">
        <f t="shared" si="358"/>
        <v>5.6628729748141975</v>
      </c>
      <c r="V695" s="19">
        <f t="shared" si="359"/>
        <v>8.0085117629783102</v>
      </c>
      <c r="W695" s="19">
        <f t="shared" si="360"/>
        <v>9.8083837091868986</v>
      </c>
      <c r="X695" s="19">
        <f t="shared" si="361"/>
        <v>11.325745949628395</v>
      </c>
      <c r="Y695" s="19">
        <f t="shared" si="362"/>
        <v>12.662568919630997</v>
      </c>
      <c r="Z695" s="19">
        <f t="shared" si="363"/>
        <v>13.87114926649144</v>
      </c>
      <c r="AA695" s="19">
        <f t="shared" si="364"/>
        <v>14.982553597506902</v>
      </c>
      <c r="AB695" s="19">
        <f t="shared" si="365"/>
        <v>16.01702352595662</v>
      </c>
      <c r="AC695" s="19">
        <f t="shared" si="366"/>
        <v>16.988618924442591</v>
      </c>
      <c r="AD695" s="19">
        <f t="shared" si="367"/>
        <v>17.907576700626187</v>
      </c>
      <c r="AE695" s="19">
        <f t="shared" si="380"/>
        <v>2.1947022167105259</v>
      </c>
      <c r="AF695" s="19">
        <f t="shared" si="380"/>
        <v>3.1037776402423218</v>
      </c>
      <c r="AG695" s="19">
        <f t="shared" si="380"/>
        <v>4.3894044334210518</v>
      </c>
      <c r="AH695" s="19">
        <f t="shared" si="380"/>
        <v>5.3759005682959362</v>
      </c>
      <c r="AI695" s="19">
        <f t="shared" si="380"/>
        <v>6.2075552804846437</v>
      </c>
      <c r="AJ695" s="19">
        <f t="shared" si="380"/>
        <v>6.9402577906257168</v>
      </c>
      <c r="AK695" s="19">
        <f t="shared" si="380"/>
        <v>7.602671493653343</v>
      </c>
      <c r="AL695" s="19">
        <f t="shared" si="380"/>
        <v>8.2118237609240836</v>
      </c>
      <c r="AM695" s="19">
        <f t="shared" si="380"/>
        <v>8.7788088668421036</v>
      </c>
      <c r="AN695" s="19">
        <f t="shared" si="380"/>
        <v>9.3113329207269633</v>
      </c>
      <c r="AO695" s="19">
        <f t="shared" si="380"/>
        <v>9.8150066938684208</v>
      </c>
      <c r="AP695" s="43">
        <f t="shared" si="369"/>
        <v>0.67400000000000004</v>
      </c>
    </row>
    <row r="696" spans="1:42" x14ac:dyDescent="0.25">
      <c r="A696" s="15">
        <v>0.67500000000000004</v>
      </c>
      <c r="B696" s="6">
        <f t="shared" si="376"/>
        <v>3.8567348608808141</v>
      </c>
      <c r="C696" s="6">
        <f t="shared" si="349"/>
        <v>0.56405745633908078</v>
      </c>
      <c r="D696" s="6">
        <f t="shared" si="370"/>
        <v>1.928367430440407</v>
      </c>
      <c r="E696" s="6">
        <f t="shared" si="350"/>
        <v>0.93674969975975964</v>
      </c>
      <c r="F696" s="6">
        <f t="shared" si="351"/>
        <v>0.60214319415713702</v>
      </c>
      <c r="G696" s="6">
        <f t="shared" si="352"/>
        <v>0.9760715970785685</v>
      </c>
      <c r="H696" s="6">
        <f t="shared" si="353"/>
        <v>0.71818025891364512</v>
      </c>
      <c r="I696" s="6">
        <f t="shared" si="354"/>
        <v>1.0055341807256617</v>
      </c>
      <c r="J696" s="6">
        <f t="shared" si="371"/>
        <v>1.7451360848460962</v>
      </c>
      <c r="K696" s="9"/>
      <c r="L696" s="15">
        <f t="shared" si="372"/>
        <v>0.67500000000000004</v>
      </c>
      <c r="M696" s="6">
        <f t="shared" si="377"/>
        <v>0.44064519413218955</v>
      </c>
      <c r="N696" s="15">
        <f t="shared" si="355"/>
        <v>2.1955150342982179</v>
      </c>
      <c r="O696" s="15">
        <f t="shared" si="356"/>
        <v>4.0124050669454991</v>
      </c>
      <c r="P696" s="15">
        <f t="shared" si="373"/>
        <v>2.1955150342982179</v>
      </c>
      <c r="Q696" s="15">
        <f t="shared" si="374"/>
        <v>0.67500000000000004</v>
      </c>
      <c r="S696" s="28">
        <f t="shared" si="375"/>
        <v>0.67500000000000004</v>
      </c>
      <c r="T696" s="19">
        <f t="shared" si="357"/>
        <v>4.0124050669454991</v>
      </c>
      <c r="U696" s="19">
        <f t="shared" si="358"/>
        <v>5.6743976634088513</v>
      </c>
      <c r="V696" s="19">
        <f t="shared" si="359"/>
        <v>8.0248101338909983</v>
      </c>
      <c r="W696" s="19">
        <f t="shared" si="360"/>
        <v>9.8283450553742497</v>
      </c>
      <c r="X696" s="19">
        <f t="shared" si="361"/>
        <v>11.348795326817703</v>
      </c>
      <c r="Y696" s="19">
        <f t="shared" si="362"/>
        <v>12.688338906748164</v>
      </c>
      <c r="Z696" s="19">
        <f t="shared" si="363"/>
        <v>13.899378872992816</v>
      </c>
      <c r="AA696" s="19">
        <f t="shared" si="364"/>
        <v>15.013045057465817</v>
      </c>
      <c r="AB696" s="19">
        <f t="shared" si="365"/>
        <v>16.049620267781997</v>
      </c>
      <c r="AC696" s="19">
        <f t="shared" si="366"/>
        <v>17.023192990226551</v>
      </c>
      <c r="AD696" s="19">
        <f t="shared" si="367"/>
        <v>17.944020965909459</v>
      </c>
      <c r="AE696" s="19">
        <f t="shared" si="380"/>
        <v>2.1955150342982179</v>
      </c>
      <c r="AF696" s="19">
        <f t="shared" si="380"/>
        <v>3.1049271378985708</v>
      </c>
      <c r="AG696" s="19">
        <f t="shared" si="380"/>
        <v>4.3910300685964359</v>
      </c>
      <c r="AH696" s="19">
        <f t="shared" si="380"/>
        <v>5.3778915566397423</v>
      </c>
      <c r="AI696" s="19">
        <f t="shared" si="380"/>
        <v>6.2098542757971416</v>
      </c>
      <c r="AJ696" s="19">
        <f t="shared" si="380"/>
        <v>6.9428281455250689</v>
      </c>
      <c r="AK696" s="19">
        <f t="shared" si="380"/>
        <v>7.6054871763716809</v>
      </c>
      <c r="AL696" s="19">
        <f t="shared" si="380"/>
        <v>8.2148650458551717</v>
      </c>
      <c r="AM696" s="19">
        <f t="shared" si="380"/>
        <v>8.7820601371928717</v>
      </c>
      <c r="AN696" s="19">
        <f t="shared" si="380"/>
        <v>9.3147814136957123</v>
      </c>
      <c r="AO696" s="19">
        <f t="shared" si="380"/>
        <v>9.8186417246271951</v>
      </c>
      <c r="AP696" s="43">
        <f t="shared" si="369"/>
        <v>0.67500000000000004</v>
      </c>
    </row>
    <row r="697" spans="1:42" x14ac:dyDescent="0.25">
      <c r="A697" s="15">
        <v>0.67600000000000005</v>
      </c>
      <c r="B697" s="6">
        <f t="shared" si="376"/>
        <v>3.8610066527597064</v>
      </c>
      <c r="C697" s="6">
        <f t="shared" si="349"/>
        <v>0.5649938315949633</v>
      </c>
      <c r="D697" s="6">
        <f t="shared" si="370"/>
        <v>1.9305033263798532</v>
      </c>
      <c r="E697" s="6">
        <f t="shared" si="350"/>
        <v>0.93599999999999994</v>
      </c>
      <c r="F697" s="6">
        <f t="shared" si="351"/>
        <v>0.60362588845615739</v>
      </c>
      <c r="G697" s="6">
        <f t="shared" si="352"/>
        <v>0.97781294422807874</v>
      </c>
      <c r="H697" s="6">
        <f t="shared" si="353"/>
        <v>0.71937248891814631</v>
      </c>
      <c r="I697" s="6">
        <f t="shared" si="354"/>
        <v>1.0075071619364175</v>
      </c>
      <c r="J697" s="6">
        <f t="shared" si="371"/>
        <v>1.7501839557769536</v>
      </c>
      <c r="K697" s="9"/>
      <c r="L697" s="15">
        <f t="shared" si="372"/>
        <v>0.67600000000000005</v>
      </c>
      <c r="M697" s="6">
        <f t="shared" si="377"/>
        <v>0.44080728986423323</v>
      </c>
      <c r="N697" s="15">
        <f t="shared" si="355"/>
        <v>2.1963226764135451</v>
      </c>
      <c r="O697" s="15">
        <f t="shared" si="356"/>
        <v>4.020544396545171</v>
      </c>
      <c r="P697" s="15">
        <f t="shared" si="373"/>
        <v>2.1963226764135451</v>
      </c>
      <c r="Q697" s="15">
        <f t="shared" si="374"/>
        <v>0.67600000000000005</v>
      </c>
      <c r="S697" s="28">
        <f t="shared" si="375"/>
        <v>0.67600000000000005</v>
      </c>
      <c r="T697" s="19">
        <f t="shared" si="357"/>
        <v>4.020544396545171</v>
      </c>
      <c r="U697" s="19">
        <f t="shared" si="358"/>
        <v>5.6859084137173319</v>
      </c>
      <c r="V697" s="19">
        <f t="shared" si="359"/>
        <v>8.0410887930903421</v>
      </c>
      <c r="W697" s="19">
        <f t="shared" si="360"/>
        <v>9.8482822597417794</v>
      </c>
      <c r="X697" s="19">
        <f t="shared" si="361"/>
        <v>11.371816827434664</v>
      </c>
      <c r="Y697" s="19">
        <f t="shared" si="362"/>
        <v>12.714077726909952</v>
      </c>
      <c r="Z697" s="19">
        <f t="shared" si="363"/>
        <v>13.927574337805174</v>
      </c>
      <c r="AA697" s="19">
        <f t="shared" si="364"/>
        <v>15.043499640185816</v>
      </c>
      <c r="AB697" s="19">
        <f t="shared" si="365"/>
        <v>16.082177586180684</v>
      </c>
      <c r="AC697" s="19">
        <f t="shared" si="366"/>
        <v>17.057725241151992</v>
      </c>
      <c r="AD697" s="19">
        <f t="shared" si="367"/>
        <v>17.980421154461748</v>
      </c>
      <c r="AE697" s="19">
        <f t="shared" si="380"/>
        <v>2.1963226764135451</v>
      </c>
      <c r="AF697" s="19">
        <f t="shared" si="380"/>
        <v>3.10606931633161</v>
      </c>
      <c r="AG697" s="19">
        <f t="shared" si="380"/>
        <v>4.3926453528270901</v>
      </c>
      <c r="AH697" s="19">
        <f t="shared" si="380"/>
        <v>5.3798698677170753</v>
      </c>
      <c r="AI697" s="19">
        <f t="shared" si="380"/>
        <v>6.21213863266322</v>
      </c>
      <c r="AJ697" s="19">
        <f t="shared" si="380"/>
        <v>6.9453821341437774</v>
      </c>
      <c r="AK697" s="19">
        <f t="shared" si="380"/>
        <v>7.6082849307278364</v>
      </c>
      <c r="AL697" s="19">
        <f t="shared" si="380"/>
        <v>8.2178869659418528</v>
      </c>
      <c r="AM697" s="19">
        <f t="shared" si="380"/>
        <v>8.7852907056541802</v>
      </c>
      <c r="AN697" s="19">
        <f t="shared" si="380"/>
        <v>9.3182079489948286</v>
      </c>
      <c r="AO697" s="19">
        <f t="shared" si="380"/>
        <v>9.8222536099699216</v>
      </c>
      <c r="AP697" s="43">
        <f t="shared" si="369"/>
        <v>0.67600000000000005</v>
      </c>
    </row>
    <row r="698" spans="1:42" x14ac:dyDescent="0.25">
      <c r="A698" s="15">
        <v>0.67700000000000005</v>
      </c>
      <c r="B698" s="6">
        <f t="shared" si="376"/>
        <v>3.8652818786911904</v>
      </c>
      <c r="C698" s="6">
        <f t="shared" si="349"/>
        <v>0.56592945471311384</v>
      </c>
      <c r="D698" s="6">
        <f t="shared" si="370"/>
        <v>1.9326409393455952</v>
      </c>
      <c r="E698" s="6">
        <f t="shared" si="350"/>
        <v>0.93524542233576313</v>
      </c>
      <c r="F698" s="6">
        <f t="shared" si="351"/>
        <v>0.60511331164788007</v>
      </c>
      <c r="G698" s="6">
        <f t="shared" si="352"/>
        <v>0.97955665582394014</v>
      </c>
      <c r="H698" s="6">
        <f t="shared" si="353"/>
        <v>0.72056376127114397</v>
      </c>
      <c r="I698" s="6">
        <f t="shared" si="354"/>
        <v>1.0094839280488654</v>
      </c>
      <c r="J698" s="6">
        <f t="shared" si="371"/>
        <v>1.7552408373602642</v>
      </c>
      <c r="K698" s="9"/>
      <c r="L698" s="15">
        <f t="shared" si="372"/>
        <v>0.67700000000000005</v>
      </c>
      <c r="M698" s="6">
        <f t="shared" si="377"/>
        <v>0.44096834572171606</v>
      </c>
      <c r="N698" s="15">
        <f t="shared" si="355"/>
        <v>2.1971251373530354</v>
      </c>
      <c r="O698" s="15">
        <f t="shared" si="356"/>
        <v>4.0286737721765196</v>
      </c>
      <c r="P698" s="15">
        <f t="shared" si="373"/>
        <v>2.1971251373530354</v>
      </c>
      <c r="Q698" s="15">
        <f t="shared" si="374"/>
        <v>0.67700000000000005</v>
      </c>
      <c r="S698" s="28">
        <f t="shared" si="375"/>
        <v>0.67700000000000005</v>
      </c>
      <c r="T698" s="19">
        <f t="shared" si="357"/>
        <v>4.0286737721765196</v>
      </c>
      <c r="U698" s="19">
        <f t="shared" si="358"/>
        <v>5.6974050869888107</v>
      </c>
      <c r="V698" s="19">
        <f t="shared" si="359"/>
        <v>8.0573475443530391</v>
      </c>
      <c r="W698" s="19">
        <f t="shared" si="360"/>
        <v>9.8681950819659985</v>
      </c>
      <c r="X698" s="19">
        <f t="shared" si="361"/>
        <v>11.394810173977621</v>
      </c>
      <c r="Y698" s="19">
        <f t="shared" si="362"/>
        <v>12.739785069860083</v>
      </c>
      <c r="Z698" s="19">
        <f t="shared" si="363"/>
        <v>13.955735321059791</v>
      </c>
      <c r="AA698" s="19">
        <f t="shared" si="364"/>
        <v>15.073916978566713</v>
      </c>
      <c r="AB698" s="19">
        <f t="shared" si="365"/>
        <v>16.114695088706078</v>
      </c>
      <c r="AC698" s="19">
        <f t="shared" si="366"/>
        <v>17.09221526096643</v>
      </c>
      <c r="AD698" s="19">
        <f t="shared" si="367"/>
        <v>18.016776827514398</v>
      </c>
      <c r="AE698" s="19">
        <f t="shared" si="380"/>
        <v>2.1971251373530354</v>
      </c>
      <c r="AF698" s="19">
        <f t="shared" si="380"/>
        <v>3.1072041674755124</v>
      </c>
      <c r="AG698" s="19">
        <f t="shared" si="380"/>
        <v>4.3942502747060708</v>
      </c>
      <c r="AH698" s="19">
        <f t="shared" si="380"/>
        <v>5.3818354875573418</v>
      </c>
      <c r="AI698" s="19">
        <f t="shared" si="380"/>
        <v>6.2144083349510248</v>
      </c>
      <c r="AJ698" s="19">
        <f t="shared" si="380"/>
        <v>6.9479197384458864</v>
      </c>
      <c r="AK698" s="19">
        <f t="shared" si="380"/>
        <v>7.6110647369644111</v>
      </c>
      <c r="AL698" s="19">
        <f t="shared" si="380"/>
        <v>8.2208894998436968</v>
      </c>
      <c r="AM698" s="19">
        <f t="shared" si="380"/>
        <v>8.7885005494121415</v>
      </c>
      <c r="AN698" s="19">
        <f t="shared" si="380"/>
        <v>9.3216125024265359</v>
      </c>
      <c r="AO698" s="19">
        <f t="shared" si="380"/>
        <v>9.8258423243898996</v>
      </c>
      <c r="AP698" s="43">
        <f t="shared" si="369"/>
        <v>0.67700000000000005</v>
      </c>
    </row>
    <row r="699" spans="1:42" x14ac:dyDescent="0.25">
      <c r="A699" s="15">
        <v>0.67800000000000005</v>
      </c>
      <c r="B699" s="6">
        <f t="shared" si="376"/>
        <v>3.8695605665529813</v>
      </c>
      <c r="C699" s="6">
        <f t="shared" si="349"/>
        <v>0.56686432080972915</v>
      </c>
      <c r="D699" s="6">
        <f t="shared" si="370"/>
        <v>1.9347802832764907</v>
      </c>
      <c r="E699" s="6">
        <f t="shared" si="350"/>
        <v>0.9344859549506348</v>
      </c>
      <c r="F699" s="6">
        <f t="shared" si="351"/>
        <v>0.60660550092448884</v>
      </c>
      <c r="G699" s="6">
        <f t="shared" si="352"/>
        <v>0.98130275046224447</v>
      </c>
      <c r="H699" s="6">
        <f t="shared" si="353"/>
        <v>0.72175406975438683</v>
      </c>
      <c r="I699" s="6">
        <f t="shared" si="354"/>
        <v>1.0114645061541816</v>
      </c>
      <c r="J699" s="6">
        <f t="shared" si="371"/>
        <v>1.7603067651345772</v>
      </c>
      <c r="K699" s="9"/>
      <c r="L699" s="15">
        <f t="shared" si="372"/>
        <v>0.67800000000000005</v>
      </c>
      <c r="M699" s="6">
        <f t="shared" si="377"/>
        <v>0.44112836054589494</v>
      </c>
      <c r="N699" s="15">
        <f t="shared" si="355"/>
        <v>2.1979224113432512</v>
      </c>
      <c r="O699" s="15">
        <f t="shared" si="356"/>
        <v>4.0367930954713804</v>
      </c>
      <c r="P699" s="15">
        <f t="shared" si="373"/>
        <v>2.1979224113432512</v>
      </c>
      <c r="Q699" s="15">
        <f t="shared" si="374"/>
        <v>0.67800000000000005</v>
      </c>
      <c r="S699" s="28">
        <f t="shared" si="375"/>
        <v>0.67800000000000005</v>
      </c>
      <c r="T699" s="19">
        <f t="shared" si="357"/>
        <v>4.0367930954713804</v>
      </c>
      <c r="U699" s="19">
        <f t="shared" si="358"/>
        <v>5.7088875441096958</v>
      </c>
      <c r="V699" s="19">
        <f t="shared" si="359"/>
        <v>8.0735861909427609</v>
      </c>
      <c r="W699" s="19">
        <f t="shared" si="360"/>
        <v>9.8880832810951045</v>
      </c>
      <c r="X699" s="19">
        <f t="shared" si="361"/>
        <v>11.417775088219392</v>
      </c>
      <c r="Y699" s="19">
        <f t="shared" si="362"/>
        <v>12.765460624531107</v>
      </c>
      <c r="Z699" s="19">
        <f t="shared" si="363"/>
        <v>13.983861481999346</v>
      </c>
      <c r="AA699" s="19">
        <f t="shared" si="364"/>
        <v>15.104296704548538</v>
      </c>
      <c r="AB699" s="19">
        <f t="shared" si="365"/>
        <v>16.147172381885522</v>
      </c>
      <c r="AC699" s="19">
        <f t="shared" si="366"/>
        <v>17.126662632329083</v>
      </c>
      <c r="AD699" s="19">
        <f t="shared" si="367"/>
        <v>18.053087545151616</v>
      </c>
      <c r="AE699" s="19">
        <f t="shared" si="380"/>
        <v>2.1979224113432512</v>
      </c>
      <c r="AF699" s="19">
        <f t="shared" si="380"/>
        <v>3.1083316831654031</v>
      </c>
      <c r="AG699" s="19">
        <f t="shared" si="380"/>
        <v>4.3958448226865023</v>
      </c>
      <c r="AH699" s="19">
        <f t="shared" si="380"/>
        <v>5.3837884020185642</v>
      </c>
      <c r="AI699" s="19">
        <f t="shared" si="380"/>
        <v>6.2166633663308062</v>
      </c>
      <c r="AJ699" s="19">
        <f t="shared" si="380"/>
        <v>6.9504409401741789</v>
      </c>
      <c r="AK699" s="19">
        <f t="shared" si="380"/>
        <v>7.6138265750816254</v>
      </c>
      <c r="AL699" s="19">
        <f t="shared" si="380"/>
        <v>8.2238726259584709</v>
      </c>
      <c r="AM699" s="19">
        <f t="shared" si="380"/>
        <v>8.7916896453730047</v>
      </c>
      <c r="AN699" s="19">
        <f t="shared" si="380"/>
        <v>9.3249950494962075</v>
      </c>
      <c r="AO699" s="19">
        <f t="shared" si="380"/>
        <v>9.8294078420675302</v>
      </c>
      <c r="AP699" s="43">
        <f t="shared" si="369"/>
        <v>0.67800000000000005</v>
      </c>
    </row>
    <row r="700" spans="1:42" x14ac:dyDescent="0.25">
      <c r="A700" s="15">
        <v>0.67900000000000005</v>
      </c>
      <c r="B700" s="6">
        <f t="shared" si="376"/>
        <v>3.8738427443993069</v>
      </c>
      <c r="C700" s="6">
        <f t="shared" si="349"/>
        <v>0.56779842498913224</v>
      </c>
      <c r="D700" s="6">
        <f t="shared" si="370"/>
        <v>1.9369213721996534</v>
      </c>
      <c r="E700" s="6">
        <f t="shared" si="350"/>
        <v>0.93372158591306009</v>
      </c>
      <c r="F700" s="6">
        <f t="shared" si="351"/>
        <v>0.60810249388622428</v>
      </c>
      <c r="G700" s="6">
        <f t="shared" si="352"/>
        <v>0.98305124694311219</v>
      </c>
      <c r="H700" s="6">
        <f t="shared" si="353"/>
        <v>0.72294340813450519</v>
      </c>
      <c r="I700" s="6">
        <f t="shared" si="354"/>
        <v>1.013448923621564</v>
      </c>
      <c r="J700" s="6">
        <f t="shared" si="371"/>
        <v>1.7653817751186911</v>
      </c>
      <c r="K700" s="9"/>
      <c r="L700" s="15">
        <f t="shared" si="372"/>
        <v>0.67900000000000005</v>
      </c>
      <c r="M700" s="6">
        <f t="shared" si="377"/>
        <v>0.44128733316387736</v>
      </c>
      <c r="N700" s="15">
        <f t="shared" si="355"/>
        <v>2.1987144925402551</v>
      </c>
      <c r="O700" s="15">
        <f t="shared" si="356"/>
        <v>4.0449022678030406</v>
      </c>
      <c r="P700" s="15">
        <f t="shared" si="373"/>
        <v>2.1987144925402551</v>
      </c>
      <c r="Q700" s="15">
        <f t="shared" si="374"/>
        <v>0.67900000000000005</v>
      </c>
      <c r="S700" s="28">
        <f t="shared" si="375"/>
        <v>0.67900000000000005</v>
      </c>
      <c r="T700" s="19">
        <f t="shared" si="357"/>
        <v>4.0449022678030406</v>
      </c>
      <c r="U700" s="19">
        <f t="shared" si="358"/>
        <v>5.7203556456007503</v>
      </c>
      <c r="V700" s="19">
        <f t="shared" si="359"/>
        <v>8.0898045356060813</v>
      </c>
      <c r="W700" s="19">
        <f t="shared" si="360"/>
        <v>9.9079466155439651</v>
      </c>
      <c r="X700" s="19">
        <f t="shared" si="361"/>
        <v>11.440711291201501</v>
      </c>
      <c r="Y700" s="19">
        <f t="shared" si="362"/>
        <v>12.79110407903797</v>
      </c>
      <c r="Z700" s="19">
        <f t="shared" si="363"/>
        <v>14.011952478970883</v>
      </c>
      <c r="AA700" s="19">
        <f t="shared" si="364"/>
        <v>15.134638449103921</v>
      </c>
      <c r="AB700" s="19">
        <f t="shared" si="365"/>
        <v>16.179609071212163</v>
      </c>
      <c r="AC700" s="19">
        <f t="shared" si="366"/>
        <v>17.16106693680225</v>
      </c>
      <c r="AD700" s="19">
        <f t="shared" si="367"/>
        <v>18.089352866301315</v>
      </c>
      <c r="AE700" s="19">
        <f t="shared" si="380"/>
        <v>2.1987144925402551</v>
      </c>
      <c r="AF700" s="19">
        <f t="shared" si="380"/>
        <v>3.1094518551367063</v>
      </c>
      <c r="AG700" s="19">
        <f t="shared" si="380"/>
        <v>4.3974289850805102</v>
      </c>
      <c r="AH700" s="19">
        <f t="shared" si="380"/>
        <v>5.385728596786076</v>
      </c>
      <c r="AI700" s="19">
        <f t="shared" si="380"/>
        <v>6.2189037102734126</v>
      </c>
      <c r="AJ700" s="19">
        <f t="shared" si="380"/>
        <v>6.9529457208485024</v>
      </c>
      <c r="AK700" s="19">
        <f t="shared" si="380"/>
        <v>7.6165704248354871</v>
      </c>
      <c r="AL700" s="19">
        <f t="shared" si="380"/>
        <v>8.2268363224201657</v>
      </c>
      <c r="AM700" s="19">
        <f t="shared" si="380"/>
        <v>8.7948579701610203</v>
      </c>
      <c r="AN700" s="19">
        <f t="shared" si="380"/>
        <v>9.3283555654101189</v>
      </c>
      <c r="AO700" s="19">
        <f t="shared" si="380"/>
        <v>9.8329501368679288</v>
      </c>
      <c r="AP700" s="43">
        <f t="shared" si="369"/>
        <v>0.67900000000000005</v>
      </c>
    </row>
    <row r="701" spans="1:42" x14ac:dyDescent="0.25">
      <c r="A701" s="15">
        <v>0.68</v>
      </c>
      <c r="B701" s="6">
        <f t="shared" si="376"/>
        <v>3.8781284404630734</v>
      </c>
      <c r="C701" s="6">
        <f t="shared" si="349"/>
        <v>0.56873176234365652</v>
      </c>
      <c r="D701" s="6">
        <f t="shared" si="370"/>
        <v>1.9390642202315367</v>
      </c>
      <c r="E701" s="6">
        <f t="shared" si="350"/>
        <v>0.93295230317524802</v>
      </c>
      <c r="F701" s="6">
        <f t="shared" si="351"/>
        <v>0.60960432854714175</v>
      </c>
      <c r="G701" s="6">
        <f t="shared" si="352"/>
        <v>0.98480216427357092</v>
      </c>
      <c r="H701" s="6">
        <f t="shared" si="353"/>
        <v>0.72413177016286401</v>
      </c>
      <c r="I701" s="6">
        <f t="shared" si="354"/>
        <v>1.0154372081021821</v>
      </c>
      <c r="J701" s="6">
        <f t="shared" si="371"/>
        <v>1.7704659038183712</v>
      </c>
      <c r="K701" s="9"/>
      <c r="L701" s="15">
        <f t="shared" si="372"/>
        <v>0.68</v>
      </c>
      <c r="M701" s="6">
        <f t="shared" si="377"/>
        <v>0.44144526238851306</v>
      </c>
      <c r="N701" s="15">
        <f t="shared" si="355"/>
        <v>2.1995013750290693</v>
      </c>
      <c r="O701" s="15">
        <f t="shared" si="356"/>
        <v>4.0530011902841547</v>
      </c>
      <c r="P701" s="15">
        <f t="shared" si="373"/>
        <v>2.1995013750290693</v>
      </c>
      <c r="Q701" s="15">
        <f t="shared" si="374"/>
        <v>0.68</v>
      </c>
      <c r="S701" s="28">
        <f t="shared" si="375"/>
        <v>0.68</v>
      </c>
      <c r="T701" s="19">
        <f t="shared" si="357"/>
        <v>4.0530011902841547</v>
      </c>
      <c r="U701" s="19">
        <f t="shared" si="358"/>
        <v>5.7318092516141492</v>
      </c>
      <c r="V701" s="19">
        <f t="shared" si="359"/>
        <v>8.1060023805683095</v>
      </c>
      <c r="W701" s="19">
        <f t="shared" si="360"/>
        <v>9.9277848430890483</v>
      </c>
      <c r="X701" s="19">
        <f t="shared" si="361"/>
        <v>11.463618503228298</v>
      </c>
      <c r="Y701" s="19">
        <f t="shared" si="362"/>
        <v>12.81671512067143</v>
      </c>
      <c r="Z701" s="19">
        <f t="shared" si="363"/>
        <v>14.040007969418582</v>
      </c>
      <c r="AA701" s="19">
        <f t="shared" si="364"/>
        <v>15.164941842230284</v>
      </c>
      <c r="AB701" s="19">
        <f t="shared" si="365"/>
        <v>16.212004761136619</v>
      </c>
      <c r="AC701" s="19">
        <f t="shared" si="366"/>
        <v>17.195427754842445</v>
      </c>
      <c r="AD701" s="19">
        <f t="shared" si="367"/>
        <v>18.125572348725861</v>
      </c>
      <c r="AE701" s="19">
        <f t="shared" si="380"/>
        <v>2.1995013750290693</v>
      </c>
      <c r="AF701" s="19">
        <f t="shared" si="380"/>
        <v>3.1105646750243814</v>
      </c>
      <c r="AG701" s="19">
        <f t="shared" si="380"/>
        <v>4.3990027500581386</v>
      </c>
      <c r="AH701" s="19">
        <f t="shared" si="380"/>
        <v>5.3876560573712018</v>
      </c>
      <c r="AI701" s="19">
        <f t="shared" si="380"/>
        <v>6.2211293500487628</v>
      </c>
      <c r="AJ701" s="19">
        <f t="shared" si="380"/>
        <v>6.9554340617640582</v>
      </c>
      <c r="AK701" s="19">
        <f t="shared" si="380"/>
        <v>7.6192962657359118</v>
      </c>
      <c r="AL701" s="19">
        <f t="shared" si="380"/>
        <v>8.2297805670969595</v>
      </c>
      <c r="AM701" s="19">
        <f t="shared" si="380"/>
        <v>8.7980055001162771</v>
      </c>
      <c r="AN701" s="19">
        <f t="shared" si="380"/>
        <v>9.3316940250731424</v>
      </c>
      <c r="AO701" s="19">
        <f t="shared" si="380"/>
        <v>9.8364691823385151</v>
      </c>
      <c r="AP701" s="43">
        <f t="shared" si="369"/>
        <v>0.68</v>
      </c>
    </row>
    <row r="702" spans="1:42" x14ac:dyDescent="0.25">
      <c r="A702" s="15">
        <v>0.68100000000000005</v>
      </c>
      <c r="B702" s="6">
        <f t="shared" si="376"/>
        <v>3.8824176831580584</v>
      </c>
      <c r="C702" s="6">
        <f t="shared" si="349"/>
        <v>0.56966432795352895</v>
      </c>
      <c r="D702" s="6">
        <f t="shared" si="370"/>
        <v>1.9412088415790292</v>
      </c>
      <c r="E702" s="6">
        <f t="shared" si="350"/>
        <v>0.93217809457206191</v>
      </c>
      <c r="F702" s="6">
        <f t="shared" si="351"/>
        <v>0.61111104334096866</v>
      </c>
      <c r="G702" s="6">
        <f t="shared" si="352"/>
        <v>0.98655552167048444</v>
      </c>
      <c r="H702" s="6">
        <f t="shared" si="353"/>
        <v>0.72531914957541366</v>
      </c>
      <c r="I702" s="6">
        <f t="shared" si="354"/>
        <v>1.0174293875331926</v>
      </c>
      <c r="J702" s="6">
        <f t="shared" si="371"/>
        <v>1.7755591882331785</v>
      </c>
      <c r="K702" s="9"/>
      <c r="L702" s="15">
        <f t="shared" si="372"/>
        <v>0.68100000000000005</v>
      </c>
      <c r="M702" s="6">
        <f t="shared" si="377"/>
        <v>0.4416021470182841</v>
      </c>
      <c r="N702" s="15">
        <f t="shared" si="355"/>
        <v>2.2002830528231296</v>
      </c>
      <c r="O702" s="15">
        <f t="shared" si="356"/>
        <v>4.0610897637646479</v>
      </c>
      <c r="P702" s="15">
        <f t="shared" si="373"/>
        <v>2.2002830528231296</v>
      </c>
      <c r="Q702" s="15">
        <f t="shared" si="374"/>
        <v>0.68100000000000005</v>
      </c>
      <c r="S702" s="28">
        <f t="shared" si="375"/>
        <v>0.68100000000000005</v>
      </c>
      <c r="T702" s="19">
        <f t="shared" si="357"/>
        <v>4.0610897637646479</v>
      </c>
      <c r="U702" s="19">
        <f t="shared" si="358"/>
        <v>5.7432482219305161</v>
      </c>
      <c r="V702" s="19">
        <f t="shared" si="359"/>
        <v>8.1221795275292958</v>
      </c>
      <c r="W702" s="19">
        <f t="shared" si="360"/>
        <v>9.9475977208632678</v>
      </c>
      <c r="X702" s="19">
        <f t="shared" si="361"/>
        <v>11.486496443861032</v>
      </c>
      <c r="Y702" s="19">
        <f t="shared" si="362"/>
        <v>12.842293435891431</v>
      </c>
      <c r="Z702" s="19">
        <f t="shared" si="363"/>
        <v>14.068027609876523</v>
      </c>
      <c r="AA702" s="19">
        <f t="shared" si="364"/>
        <v>15.195206512942043</v>
      </c>
      <c r="AB702" s="19">
        <f t="shared" si="365"/>
        <v>16.244359055058592</v>
      </c>
      <c r="AC702" s="19">
        <f t="shared" si="366"/>
        <v>17.229744665791543</v>
      </c>
      <c r="AD702" s="19">
        <f t="shared" si="367"/>
        <v>18.161745549012632</v>
      </c>
      <c r="AE702" s="19">
        <f t="shared" ref="AE702:AO711" si="381">$M702*AE$21^0.5/RMannings_n*(Diameter/1000)^(2/3)</f>
        <v>2.2002830528231296</v>
      </c>
      <c r="AF702" s="19">
        <f t="shared" si="381"/>
        <v>3.1116701343621478</v>
      </c>
      <c r="AG702" s="19">
        <f t="shared" si="381"/>
        <v>4.4005661056462593</v>
      </c>
      <c r="AH702" s="19">
        <f t="shared" si="381"/>
        <v>5.3895707691099144</v>
      </c>
      <c r="AI702" s="19">
        <f t="shared" si="381"/>
        <v>6.2233402687242956</v>
      </c>
      <c r="AJ702" s="19">
        <f t="shared" si="381"/>
        <v>6.9579059439896662</v>
      </c>
      <c r="AK702" s="19">
        <f t="shared" si="381"/>
        <v>7.6220040770448341</v>
      </c>
      <c r="AL702" s="19">
        <f t="shared" si="381"/>
        <v>8.2327053375891843</v>
      </c>
      <c r="AM702" s="19">
        <f t="shared" si="381"/>
        <v>8.8011322112925185</v>
      </c>
      <c r="AN702" s="19">
        <f t="shared" si="381"/>
        <v>9.3350104030864411</v>
      </c>
      <c r="AO702" s="19">
        <f t="shared" si="381"/>
        <v>9.8399649517065573</v>
      </c>
      <c r="AP702" s="43">
        <f t="shared" si="369"/>
        <v>0.68100000000000005</v>
      </c>
    </row>
    <row r="703" spans="1:42" x14ac:dyDescent="0.25">
      <c r="A703" s="15">
        <v>0.68200000000000005</v>
      </c>
      <c r="B703" s="6">
        <f t="shared" si="376"/>
        <v>3.8867105010811374</v>
      </c>
      <c r="C703" s="6">
        <f t="shared" si="349"/>
        <v>0.57059611688675227</v>
      </c>
      <c r="D703" s="6">
        <f t="shared" si="370"/>
        <v>1.9433552505405687</v>
      </c>
      <c r="E703" s="6">
        <f t="shared" si="350"/>
        <v>0.93139894781989097</v>
      </c>
      <c r="F703" s="6">
        <f t="shared" si="351"/>
        <v>0.61262267712706409</v>
      </c>
      <c r="G703" s="6">
        <f t="shared" si="352"/>
        <v>0.98831133856353204</v>
      </c>
      <c r="H703" s="6">
        <f t="shared" si="353"/>
        <v>0.7265055400925402</v>
      </c>
      <c r="I703" s="6">
        <f t="shared" si="354"/>
        <v>1.019425490141828</v>
      </c>
      <c r="J703" s="6">
        <f t="shared" si="371"/>
        <v>1.7806616658634182</v>
      </c>
      <c r="K703" s="9"/>
      <c r="L703" s="15">
        <f t="shared" si="372"/>
        <v>0.68200000000000005</v>
      </c>
      <c r="M703" s="6">
        <f t="shared" si="377"/>
        <v>0.44175798583719289</v>
      </c>
      <c r="N703" s="15">
        <f t="shared" si="355"/>
        <v>2.2010595198637279</v>
      </c>
      <c r="O703" s="15">
        <f t="shared" si="356"/>
        <v>4.069167888829595</v>
      </c>
      <c r="P703" s="15">
        <f t="shared" si="373"/>
        <v>2.2010595198637279</v>
      </c>
      <c r="Q703" s="15">
        <f t="shared" si="374"/>
        <v>0.68200000000000005</v>
      </c>
      <c r="S703" s="28">
        <f t="shared" si="375"/>
        <v>0.68200000000000005</v>
      </c>
      <c r="T703" s="19">
        <f t="shared" si="357"/>
        <v>4.069167888829595</v>
      </c>
      <c r="U703" s="19">
        <f t="shared" si="358"/>
        <v>5.7546724159559073</v>
      </c>
      <c r="V703" s="19">
        <f t="shared" si="359"/>
        <v>8.13833577765919</v>
      </c>
      <c r="W703" s="19">
        <f t="shared" si="360"/>
        <v>9.9673850053507742</v>
      </c>
      <c r="X703" s="19">
        <f t="shared" si="361"/>
        <v>11.509344831911815</v>
      </c>
      <c r="Y703" s="19">
        <f t="shared" si="362"/>
        <v>12.867838710320354</v>
      </c>
      <c r="Z703" s="19">
        <f t="shared" si="363"/>
        <v>14.096011055961288</v>
      </c>
      <c r="AA703" s="19">
        <f t="shared" si="364"/>
        <v>15.225432089262579</v>
      </c>
      <c r="AB703" s="19">
        <f t="shared" si="365"/>
        <v>16.27667155531838</v>
      </c>
      <c r="AC703" s="19">
        <f t="shared" si="366"/>
        <v>17.26401724786772</v>
      </c>
      <c r="AD703" s="19">
        <f t="shared" si="367"/>
        <v>18.19787202256456</v>
      </c>
      <c r="AE703" s="19">
        <f t="shared" si="381"/>
        <v>2.2010595198637279</v>
      </c>
      <c r="AF703" s="19">
        <f t="shared" si="381"/>
        <v>3.1127682245816968</v>
      </c>
      <c r="AG703" s="19">
        <f t="shared" si="381"/>
        <v>4.4021190397274559</v>
      </c>
      <c r="AH703" s="19">
        <f t="shared" si="381"/>
        <v>5.3914727171614691</v>
      </c>
      <c r="AI703" s="19">
        <f t="shared" si="381"/>
        <v>6.2255364491633935</v>
      </c>
      <c r="AJ703" s="19">
        <f t="shared" si="381"/>
        <v>6.9603613483660052</v>
      </c>
      <c r="AK703" s="19">
        <f t="shared" si="381"/>
        <v>7.624693837774271</v>
      </c>
      <c r="AL703" s="19">
        <f t="shared" si="381"/>
        <v>8.2356106112272229</v>
      </c>
      <c r="AM703" s="19">
        <f t="shared" si="381"/>
        <v>8.8042380794549118</v>
      </c>
      <c r="AN703" s="19">
        <f t="shared" si="381"/>
        <v>9.338304673745089</v>
      </c>
      <c r="AO703" s="19">
        <f t="shared" si="381"/>
        <v>9.8434374178766877</v>
      </c>
      <c r="AP703" s="43">
        <f t="shared" si="369"/>
        <v>0.68200000000000005</v>
      </c>
    </row>
    <row r="704" spans="1:42" x14ac:dyDescent="0.25">
      <c r="A704" s="15">
        <v>0.68300000000000005</v>
      </c>
      <c r="B704" s="6">
        <f t="shared" si="376"/>
        <v>3.8910069230145363</v>
      </c>
      <c r="C704" s="6">
        <f t="shared" si="349"/>
        <v>0.57152712419898599</v>
      </c>
      <c r="D704" s="6">
        <f t="shared" si="370"/>
        <v>1.9455034615072682</v>
      </c>
      <c r="E704" s="6">
        <f t="shared" si="350"/>
        <v>0.9306148505155073</v>
      </c>
      <c r="F704" s="6">
        <f t="shared" si="351"/>
        <v>0.61413926919648087</v>
      </c>
      <c r="G704" s="6">
        <f t="shared" si="352"/>
        <v>0.99006963459824049</v>
      </c>
      <c r="H704" s="6">
        <f t="shared" si="353"/>
        <v>0.72769093541891372</v>
      </c>
      <c r="I704" s="6">
        <f t="shared" si="354"/>
        <v>1.0214255444495584</v>
      </c>
      <c r="J704" s="6">
        <f t="shared" si="371"/>
        <v>1.785773374717202</v>
      </c>
      <c r="K704" s="9"/>
      <c r="L704" s="15">
        <f t="shared" si="372"/>
        <v>0.68300000000000005</v>
      </c>
      <c r="M704" s="6">
        <f t="shared" si="377"/>
        <v>0.44191277761464898</v>
      </c>
      <c r="N704" s="15">
        <f t="shared" si="355"/>
        <v>2.2018307700194453</v>
      </c>
      <c r="O704" s="15">
        <f t="shared" si="356"/>
        <v>4.0772354657970507</v>
      </c>
      <c r="P704" s="15">
        <f t="shared" si="373"/>
        <v>2.2018307700194453</v>
      </c>
      <c r="Q704" s="15">
        <f t="shared" si="374"/>
        <v>0.68300000000000005</v>
      </c>
      <c r="S704" s="28">
        <f t="shared" si="375"/>
        <v>0.68300000000000005</v>
      </c>
      <c r="T704" s="19">
        <f t="shared" si="357"/>
        <v>4.0772354657970507</v>
      </c>
      <c r="U704" s="19">
        <f t="shared" si="358"/>
        <v>5.7660816927187719</v>
      </c>
      <c r="V704" s="19">
        <f t="shared" si="359"/>
        <v>8.1544709315941013</v>
      </c>
      <c r="W704" s="19">
        <f t="shared" si="360"/>
        <v>9.9871464523816691</v>
      </c>
      <c r="X704" s="19">
        <f t="shared" si="361"/>
        <v>11.532163385437544</v>
      </c>
      <c r="Y704" s="19">
        <f t="shared" si="362"/>
        <v>12.893350628736227</v>
      </c>
      <c r="Z704" s="19">
        <f t="shared" si="363"/>
        <v>14.1239579623645</v>
      </c>
      <c r="AA704" s="19">
        <f t="shared" si="364"/>
        <v>15.255618198216224</v>
      </c>
      <c r="AB704" s="19">
        <f t="shared" si="365"/>
        <v>16.308941863188203</v>
      </c>
      <c r="AC704" s="19">
        <f t="shared" si="366"/>
        <v>17.298245078156313</v>
      </c>
      <c r="AD704" s="19">
        <f t="shared" si="367"/>
        <v>18.233951323590446</v>
      </c>
      <c r="AE704" s="19">
        <f t="shared" si="381"/>
        <v>2.2018307700194453</v>
      </c>
      <c r="AF704" s="19">
        <f t="shared" si="381"/>
        <v>3.1138589370118948</v>
      </c>
      <c r="AG704" s="19">
        <f t="shared" si="381"/>
        <v>4.4036615400388905</v>
      </c>
      <c r="AH704" s="19">
        <f t="shared" si="381"/>
        <v>5.3933618865070185</v>
      </c>
      <c r="AI704" s="19">
        <f t="shared" si="381"/>
        <v>6.2277178740237895</v>
      </c>
      <c r="AJ704" s="19">
        <f t="shared" si="381"/>
        <v>6.962800255503832</v>
      </c>
      <c r="AK704" s="19">
        <f t="shared" si="381"/>
        <v>7.6273655266843674</v>
      </c>
      <c r="AL704" s="19">
        <f t="shared" si="381"/>
        <v>8.2384963650694125</v>
      </c>
      <c r="AM704" s="19">
        <f t="shared" si="381"/>
        <v>8.8073230800777811</v>
      </c>
      <c r="AN704" s="19">
        <f t="shared" si="381"/>
        <v>9.3415768110356829</v>
      </c>
      <c r="AO704" s="19">
        <f t="shared" si="381"/>
        <v>9.8468865534283712</v>
      </c>
      <c r="AP704" s="43">
        <f t="shared" si="369"/>
        <v>0.68300000000000005</v>
      </c>
    </row>
    <row r="705" spans="1:42" x14ac:dyDescent="0.25">
      <c r="A705" s="15">
        <v>0.68400000000000005</v>
      </c>
      <c r="B705" s="6">
        <f t="shared" si="376"/>
        <v>3.8953069779281173</v>
      </c>
      <c r="C705" s="6">
        <f t="shared" si="349"/>
        <v>0.57245734493342593</v>
      </c>
      <c r="D705" s="6">
        <f t="shared" si="370"/>
        <v>1.9476534889640587</v>
      </c>
      <c r="E705" s="6">
        <f t="shared" si="350"/>
        <v>0.92982579013490474</v>
      </c>
      <c r="F705" s="6">
        <f t="shared" si="351"/>
        <v>0.61566085927813463</v>
      </c>
      <c r="G705" s="6">
        <f t="shared" si="352"/>
        <v>0.99183042963906742</v>
      </c>
      <c r="H705" s="6">
        <f t="shared" si="353"/>
        <v>0.7288753292433352</v>
      </c>
      <c r="I705" s="6">
        <f t="shared" si="354"/>
        <v>1.0234295792763226</v>
      </c>
      <c r="J705" s="6">
        <f t="shared" si="371"/>
        <v>1.7908943533176327</v>
      </c>
      <c r="K705" s="9"/>
      <c r="L705" s="15">
        <f t="shared" si="372"/>
        <v>0.68400000000000005</v>
      </c>
      <c r="M705" s="6">
        <f t="shared" si="377"/>
        <v>0.44206652110535383</v>
      </c>
      <c r="N705" s="15">
        <f t="shared" si="355"/>
        <v>2.2025967970855813</v>
      </c>
      <c r="O705" s="15">
        <f t="shared" si="356"/>
        <v>4.085292394715875</v>
      </c>
      <c r="P705" s="15">
        <f t="shared" si="373"/>
        <v>2.2025967970855813</v>
      </c>
      <c r="Q705" s="15">
        <f t="shared" si="374"/>
        <v>0.68400000000000005</v>
      </c>
      <c r="S705" s="28">
        <f t="shared" si="375"/>
        <v>0.68400000000000005</v>
      </c>
      <c r="T705" s="19">
        <f t="shared" si="357"/>
        <v>4.085292394715875</v>
      </c>
      <c r="U705" s="19">
        <f t="shared" si="358"/>
        <v>5.7774759108668485</v>
      </c>
      <c r="V705" s="19">
        <f t="shared" si="359"/>
        <v>8.17058478943175</v>
      </c>
      <c r="W705" s="19">
        <f t="shared" si="360"/>
        <v>10.006881817126661</v>
      </c>
      <c r="X705" s="19">
        <f t="shared" si="361"/>
        <v>11.554951821733697</v>
      </c>
      <c r="Y705" s="19">
        <f t="shared" si="362"/>
        <v>12.91882887506579</v>
      </c>
      <c r="Z705" s="19">
        <f t="shared" si="363"/>
        <v>14.15186798284525</v>
      </c>
      <c r="AA705" s="19">
        <f t="shared" si="364"/>
        <v>15.285764465820058</v>
      </c>
      <c r="AB705" s="19">
        <f t="shared" si="365"/>
        <v>16.3411695788635</v>
      </c>
      <c r="AC705" s="19">
        <f t="shared" si="366"/>
        <v>17.332427732600546</v>
      </c>
      <c r="AD705" s="19">
        <f t="shared" si="367"/>
        <v>18.269983005095195</v>
      </c>
      <c r="AE705" s="19">
        <f t="shared" si="381"/>
        <v>2.2025967970855813</v>
      </c>
      <c r="AF705" s="19">
        <f t="shared" si="381"/>
        <v>3.1149422628779688</v>
      </c>
      <c r="AG705" s="19">
        <f t="shared" si="381"/>
        <v>4.4051935941711626</v>
      </c>
      <c r="AH705" s="19">
        <f t="shared" si="381"/>
        <v>5.3952382619482124</v>
      </c>
      <c r="AI705" s="19">
        <f t="shared" si="381"/>
        <v>6.2298845257559377</v>
      </c>
      <c r="AJ705" s="19">
        <f t="shared" si="381"/>
        <v>6.9652226457821582</v>
      </c>
      <c r="AK705" s="19">
        <f t="shared" si="381"/>
        <v>7.630019122281408</v>
      </c>
      <c r="AL705" s="19">
        <f t="shared" si="381"/>
        <v>8.2413625758998901</v>
      </c>
      <c r="AM705" s="19">
        <f t="shared" si="381"/>
        <v>8.8103871883423253</v>
      </c>
      <c r="AN705" s="19">
        <f t="shared" si="381"/>
        <v>9.344826788633906</v>
      </c>
      <c r="AO705" s="19">
        <f t="shared" si="381"/>
        <v>9.85031233061334</v>
      </c>
      <c r="AP705" s="43">
        <f t="shared" si="369"/>
        <v>0.68400000000000005</v>
      </c>
    </row>
    <row r="706" spans="1:42" x14ac:dyDescent="0.25">
      <c r="A706" s="15">
        <v>0.68500000000000005</v>
      </c>
      <c r="B706" s="6">
        <f t="shared" si="376"/>
        <v>3.8996106949816949</v>
      </c>
      <c r="C706" s="6">
        <f t="shared" si="349"/>
        <v>0.57338677412068306</v>
      </c>
      <c r="D706" s="6">
        <f t="shared" si="370"/>
        <v>1.9498053474908474</v>
      </c>
      <c r="E706" s="6">
        <f t="shared" si="350"/>
        <v>0.92903175403212135</v>
      </c>
      <c r="F706" s="6">
        <f t="shared" si="351"/>
        <v>0.61718748754507924</v>
      </c>
      <c r="G706" s="6">
        <f t="shared" si="352"/>
        <v>0.99359374377253973</v>
      </c>
      <c r="H706" s="6">
        <f t="shared" si="353"/>
        <v>0.73005871523858212</v>
      </c>
      <c r="I706" s="6">
        <f t="shared" si="354"/>
        <v>1.0254376237448388</v>
      </c>
      <c r="J706" s="6">
        <f t="shared" si="371"/>
        <v>1.7960246407101081</v>
      </c>
      <c r="K706" s="9"/>
      <c r="L706" s="15">
        <f t="shared" si="372"/>
        <v>0.68500000000000005</v>
      </c>
      <c r="M706" s="6">
        <f t="shared" si="377"/>
        <v>0.44221921504918393</v>
      </c>
      <c r="N706" s="15">
        <f t="shared" si="355"/>
        <v>2.2033575947835695</v>
      </c>
      <c r="O706" s="15">
        <f t="shared" si="356"/>
        <v>4.093338575363517</v>
      </c>
      <c r="P706" s="15">
        <f t="shared" si="373"/>
        <v>2.2033575947835695</v>
      </c>
      <c r="Q706" s="15">
        <f t="shared" si="374"/>
        <v>0.68500000000000005</v>
      </c>
      <c r="S706" s="28">
        <f t="shared" si="375"/>
        <v>0.68500000000000005</v>
      </c>
      <c r="T706" s="19">
        <f t="shared" si="357"/>
        <v>4.093338575363517</v>
      </c>
      <c r="U706" s="19">
        <f t="shared" si="358"/>
        <v>5.7888549286640476</v>
      </c>
      <c r="V706" s="19">
        <f t="shared" si="359"/>
        <v>8.1866771507270339</v>
      </c>
      <c r="W706" s="19">
        <f t="shared" si="360"/>
        <v>10.026590854091639</v>
      </c>
      <c r="X706" s="19">
        <f t="shared" si="361"/>
        <v>11.577709857328095</v>
      </c>
      <c r="Y706" s="19">
        <f t="shared" si="362"/>
        <v>12.944273132377505</v>
      </c>
      <c r="Z706" s="19">
        <f t="shared" si="363"/>
        <v>14.179740770222432</v>
      </c>
      <c r="AA706" s="19">
        <f t="shared" si="364"/>
        <v>15.315870517075624</v>
      </c>
      <c r="AB706" s="19">
        <f t="shared" si="365"/>
        <v>16.373354301454068</v>
      </c>
      <c r="AC706" s="19">
        <f t="shared" si="366"/>
        <v>17.366564785992139</v>
      </c>
      <c r="AD706" s="19">
        <f t="shared" si="367"/>
        <v>18.305966618869935</v>
      </c>
      <c r="AE706" s="19">
        <f t="shared" si="381"/>
        <v>2.2033575947835695</v>
      </c>
      <c r="AF706" s="19">
        <f t="shared" si="381"/>
        <v>3.1160181933006861</v>
      </c>
      <c r="AG706" s="19">
        <f t="shared" si="381"/>
        <v>4.406715189567139</v>
      </c>
      <c r="AH706" s="19">
        <f t="shared" si="381"/>
        <v>5.3971018281057672</v>
      </c>
      <c r="AI706" s="19">
        <f t="shared" si="381"/>
        <v>6.2320363866013722</v>
      </c>
      <c r="AJ706" s="19">
        <f t="shared" si="381"/>
        <v>6.9676284993464126</v>
      </c>
      <c r="AK706" s="19">
        <f t="shared" si="381"/>
        <v>7.6326546028158013</v>
      </c>
      <c r="AL706" s="19">
        <f t="shared" si="381"/>
        <v>8.2442092202264075</v>
      </c>
      <c r="AM706" s="19">
        <f t="shared" si="381"/>
        <v>8.8134303791342781</v>
      </c>
      <c r="AN706" s="19">
        <f t="shared" si="381"/>
        <v>9.3480545799020565</v>
      </c>
      <c r="AO706" s="19">
        <f t="shared" si="381"/>
        <v>9.8537147213529934</v>
      </c>
      <c r="AP706" s="43">
        <f t="shared" si="369"/>
        <v>0.68500000000000005</v>
      </c>
    </row>
    <row r="707" spans="1:42" x14ac:dyDescent="0.25">
      <c r="A707" s="15">
        <v>0.68600000000000005</v>
      </c>
      <c r="B707" s="6">
        <f t="shared" si="376"/>
        <v>3.9039181035273844</v>
      </c>
      <c r="C707" s="6">
        <f t="shared" si="349"/>
        <v>0.57431540677866111</v>
      </c>
      <c r="D707" s="6">
        <f t="shared" si="370"/>
        <v>1.9519590517636922</v>
      </c>
      <c r="E707" s="6">
        <f t="shared" si="350"/>
        <v>0.92823272943804347</v>
      </c>
      <c r="F707" s="6">
        <f t="shared" si="351"/>
        <v>0.61871919462089475</v>
      </c>
      <c r="G707" s="6">
        <f t="shared" si="352"/>
        <v>0.99535959731044743</v>
      </c>
      <c r="H707" s="6">
        <f t="shared" si="353"/>
        <v>0.73124108706125224</v>
      </c>
      <c r="I707" s="6">
        <f t="shared" si="354"/>
        <v>1.0274497072849893</v>
      </c>
      <c r="J707" s="6">
        <f t="shared" si="371"/>
        <v>1.8011642764697553</v>
      </c>
      <c r="K707" s="9"/>
      <c r="L707" s="15">
        <f t="shared" si="372"/>
        <v>0.68600000000000005</v>
      </c>
      <c r="M707" s="6">
        <f t="shared" si="377"/>
        <v>0.44237085817107213</v>
      </c>
      <c r="N707" s="15">
        <f t="shared" si="355"/>
        <v>2.2041131567603864</v>
      </c>
      <c r="O707" s="15">
        <f t="shared" si="356"/>
        <v>4.1013739072437705</v>
      </c>
      <c r="P707" s="15">
        <f t="shared" si="373"/>
        <v>2.2041131567603864</v>
      </c>
      <c r="Q707" s="15">
        <f t="shared" si="374"/>
        <v>0.68600000000000005</v>
      </c>
      <c r="S707" s="28">
        <f t="shared" si="375"/>
        <v>0.68600000000000005</v>
      </c>
      <c r="T707" s="19">
        <f t="shared" si="357"/>
        <v>4.1013739072437705</v>
      </c>
      <c r="U707" s="19">
        <f t="shared" si="358"/>
        <v>5.8002186039872736</v>
      </c>
      <c r="V707" s="19">
        <f t="shared" si="359"/>
        <v>8.202747814487541</v>
      </c>
      <c r="W707" s="19">
        <f t="shared" si="360"/>
        <v>10.046273317112183</v>
      </c>
      <c r="X707" s="19">
        <f t="shared" si="361"/>
        <v>11.600437207974547</v>
      </c>
      <c r="Y707" s="19">
        <f t="shared" si="362"/>
        <v>12.969683082874475</v>
      </c>
      <c r="Z707" s="19">
        <f t="shared" si="363"/>
        <v>14.207575976366989</v>
      </c>
      <c r="AA707" s="19">
        <f t="shared" si="364"/>
        <v>15.345935975960556</v>
      </c>
      <c r="AB707" s="19">
        <f t="shared" si="365"/>
        <v>16.405495628975082</v>
      </c>
      <c r="AC707" s="19">
        <f t="shared" si="366"/>
        <v>17.400655811961816</v>
      </c>
      <c r="AD707" s="19">
        <f t="shared" si="367"/>
        <v>18.341901715481978</v>
      </c>
      <c r="AE707" s="19">
        <f t="shared" si="381"/>
        <v>2.2041131567603864</v>
      </c>
      <c r="AF707" s="19">
        <f t="shared" si="381"/>
        <v>3.1170867192955147</v>
      </c>
      <c r="AG707" s="19">
        <f t="shared" si="381"/>
        <v>4.4082263135207729</v>
      </c>
      <c r="AH707" s="19">
        <f t="shared" si="381"/>
        <v>5.398952569418018</v>
      </c>
      <c r="AI707" s="19">
        <f t="shared" si="381"/>
        <v>6.2341734385910295</v>
      </c>
      <c r="AJ707" s="19">
        <f t="shared" si="381"/>
        <v>6.9700177961065748</v>
      </c>
      <c r="AK707" s="19">
        <f t="shared" si="381"/>
        <v>7.6352719462800298</v>
      </c>
      <c r="AL707" s="19">
        <f t="shared" si="381"/>
        <v>8.2470362742781305</v>
      </c>
      <c r="AM707" s="19">
        <f t="shared" si="381"/>
        <v>8.8164526270415458</v>
      </c>
      <c r="AN707" s="19">
        <f t="shared" si="381"/>
        <v>9.3512601578865429</v>
      </c>
      <c r="AO707" s="19">
        <f t="shared" si="381"/>
        <v>9.857093697235749</v>
      </c>
      <c r="AP707" s="43">
        <f t="shared" si="369"/>
        <v>0.68600000000000005</v>
      </c>
    </row>
    <row r="708" spans="1:42" x14ac:dyDescent="0.25">
      <c r="A708" s="15">
        <v>0.68700000000000006</v>
      </c>
      <c r="B708" s="6">
        <f t="shared" si="376"/>
        <v>3.9082292331119821</v>
      </c>
      <c r="C708" s="6">
        <f t="shared" si="349"/>
        <v>0.57524323791243237</v>
      </c>
      <c r="D708" s="6">
        <f t="shared" si="370"/>
        <v>1.9541146165559911</v>
      </c>
      <c r="E708" s="6">
        <f t="shared" si="350"/>
        <v>0.92742870345919315</v>
      </c>
      <c r="F708" s="6">
        <f t="shared" si="351"/>
        <v>0.62025602158618443</v>
      </c>
      <c r="G708" s="6">
        <f t="shared" si="352"/>
        <v>0.99712801079309221</v>
      </c>
      <c r="H708" s="6">
        <f t="shared" si="353"/>
        <v>0.73242243835160625</v>
      </c>
      <c r="I708" s="6">
        <f t="shared" si="354"/>
        <v>1.0294658596382851</v>
      </c>
      <c r="J708" s="6">
        <f t="shared" si="371"/>
        <v>1.8063133007089833</v>
      </c>
      <c r="K708" s="9"/>
      <c r="L708" s="15">
        <f t="shared" si="372"/>
        <v>0.68700000000000006</v>
      </c>
      <c r="M708" s="6">
        <f t="shared" si="377"/>
        <v>0.44252144918088721</v>
      </c>
      <c r="N708" s="15">
        <f t="shared" si="355"/>
        <v>2.2048634765879527</v>
      </c>
      <c r="O708" s="15">
        <f t="shared" si="356"/>
        <v>4.1093982895845054</v>
      </c>
      <c r="P708" s="15">
        <f t="shared" si="373"/>
        <v>2.2048634765879527</v>
      </c>
      <c r="Q708" s="15">
        <f t="shared" si="374"/>
        <v>0.68700000000000006</v>
      </c>
      <c r="S708" s="28">
        <f t="shared" si="375"/>
        <v>0.68700000000000006</v>
      </c>
      <c r="T708" s="19">
        <f t="shared" si="357"/>
        <v>4.1093982895845054</v>
      </c>
      <c r="U708" s="19">
        <f t="shared" si="358"/>
        <v>5.8115667943232072</v>
      </c>
      <c r="V708" s="19">
        <f t="shared" si="359"/>
        <v>8.2187965791690107</v>
      </c>
      <c r="W708" s="19">
        <f t="shared" si="360"/>
        <v>10.065928959347982</v>
      </c>
      <c r="X708" s="19">
        <f t="shared" si="361"/>
        <v>11.623133588646414</v>
      </c>
      <c r="Y708" s="19">
        <f t="shared" si="362"/>
        <v>12.99505840788723</v>
      </c>
      <c r="Z708" s="19">
        <f t="shared" si="363"/>
        <v>14.235373252194011</v>
      </c>
      <c r="AA708" s="19">
        <f t="shared" si="364"/>
        <v>15.375960465420066</v>
      </c>
      <c r="AB708" s="19">
        <f t="shared" si="365"/>
        <v>16.437593158338021</v>
      </c>
      <c r="AC708" s="19">
        <f t="shared" si="366"/>
        <v>17.43470038296962</v>
      </c>
      <c r="AD708" s="19">
        <f t="shared" si="367"/>
        <v>18.377787844264638</v>
      </c>
      <c r="AE708" s="19">
        <f t="shared" si="381"/>
        <v>2.2048634765879527</v>
      </c>
      <c r="AF708" s="19">
        <f t="shared" si="381"/>
        <v>3.1181478317717759</v>
      </c>
      <c r="AG708" s="19">
        <f t="shared" si="381"/>
        <v>4.4097269531759054</v>
      </c>
      <c r="AH708" s="19">
        <f t="shared" si="381"/>
        <v>5.400790470139448</v>
      </c>
      <c r="AI708" s="19">
        <f t="shared" si="381"/>
        <v>6.2362956635435518</v>
      </c>
      <c r="AJ708" s="19">
        <f t="shared" si="381"/>
        <v>6.9723905157352695</v>
      </c>
      <c r="AK708" s="19">
        <f t="shared" si="381"/>
        <v>7.6378711304065714</v>
      </c>
      <c r="AL708" s="19">
        <f t="shared" si="381"/>
        <v>8.2498437140033865</v>
      </c>
      <c r="AM708" s="19">
        <f t="shared" si="381"/>
        <v>8.8194539063518107</v>
      </c>
      <c r="AN708" s="19">
        <f t="shared" si="381"/>
        <v>9.3544434953153264</v>
      </c>
      <c r="AO708" s="19">
        <f t="shared" si="381"/>
        <v>9.8604492295143551</v>
      </c>
      <c r="AP708" s="43">
        <f t="shared" si="369"/>
        <v>0.68700000000000006</v>
      </c>
    </row>
    <row r="709" spans="1:42" x14ac:dyDescent="0.25">
      <c r="A709" s="15">
        <v>0.68799999999999994</v>
      </c>
      <c r="B709" s="6">
        <f t="shared" si="376"/>
        <v>3.9125441134793779</v>
      </c>
      <c r="C709" s="6">
        <f t="shared" si="349"/>
        <v>0.57617026251411285</v>
      </c>
      <c r="D709" s="6">
        <f t="shared" si="370"/>
        <v>1.956272056739689</v>
      </c>
      <c r="E709" s="6">
        <f t="shared" si="350"/>
        <v>0.92661966307649657</v>
      </c>
      <c r="F709" s="6">
        <f t="shared" si="351"/>
        <v>0.62179800998519008</v>
      </c>
      <c r="G709" s="6">
        <f t="shared" si="352"/>
        <v>0.99889900499259499</v>
      </c>
      <c r="H709" s="6">
        <f t="shared" si="353"/>
        <v>0.7336027627334083</v>
      </c>
      <c r="I709" s="6">
        <f t="shared" si="354"/>
        <v>1.0314861108624087</v>
      </c>
      <c r="J709" s="6">
        <f t="shared" si="371"/>
        <v>1.8114717540851761</v>
      </c>
      <c r="K709" s="9"/>
      <c r="L709" s="15">
        <f t="shared" si="372"/>
        <v>0.68799999999999994</v>
      </c>
      <c r="M709" s="6">
        <f t="shared" si="377"/>
        <v>0.44267098677331146</v>
      </c>
      <c r="N709" s="15">
        <f t="shared" si="355"/>
        <v>2.2056085477625218</v>
      </c>
      <c r="O709" s="15">
        <f t="shared" si="356"/>
        <v>4.1174116213353598</v>
      </c>
      <c r="P709" s="15">
        <f t="shared" si="373"/>
        <v>2.2056085477625218</v>
      </c>
      <c r="Q709" s="15">
        <f t="shared" si="374"/>
        <v>0.68799999999999994</v>
      </c>
      <c r="S709" s="28">
        <f t="shared" si="375"/>
        <v>0.68799999999999994</v>
      </c>
      <c r="T709" s="19">
        <f t="shared" si="357"/>
        <v>4.1174116213353598</v>
      </c>
      <c r="U709" s="19">
        <f t="shared" si="358"/>
        <v>5.8228993567650589</v>
      </c>
      <c r="V709" s="19">
        <f t="shared" si="359"/>
        <v>8.2348232426707195</v>
      </c>
      <c r="W709" s="19">
        <f t="shared" si="360"/>
        <v>10.085557533277214</v>
      </c>
      <c r="X709" s="19">
        <f t="shared" si="361"/>
        <v>11.645798713530118</v>
      </c>
      <c r="Y709" s="19">
        <f t="shared" si="362"/>
        <v>13.020398787866469</v>
      </c>
      <c r="Z709" s="19">
        <f t="shared" si="363"/>
        <v>14.263132247654781</v>
      </c>
      <c r="AA709" s="19">
        <f t="shared" si="364"/>
        <v>15.405943607358317</v>
      </c>
      <c r="AB709" s="19">
        <f t="shared" si="365"/>
        <v>16.469646485341439</v>
      </c>
      <c r="AC709" s="19">
        <f t="shared" si="366"/>
        <v>17.468698070295176</v>
      </c>
      <c r="AD709" s="19">
        <f t="shared" si="367"/>
        <v>18.41362455330697</v>
      </c>
      <c r="AE709" s="19">
        <f t="shared" si="381"/>
        <v>2.2056085477625218</v>
      </c>
      <c r="AF709" s="19">
        <f t="shared" si="381"/>
        <v>3.1192015215317843</v>
      </c>
      <c r="AG709" s="19">
        <f t="shared" si="381"/>
        <v>4.4112170955250436</v>
      </c>
      <c r="AH709" s="19">
        <f t="shared" si="381"/>
        <v>5.402615514339197</v>
      </c>
      <c r="AI709" s="19">
        <f t="shared" si="381"/>
        <v>6.2384030430635686</v>
      </c>
      <c r="AJ709" s="19">
        <f t="shared" si="381"/>
        <v>6.9747466376658425</v>
      </c>
      <c r="AK709" s="19">
        <f t="shared" si="381"/>
        <v>7.6404521326657893</v>
      </c>
      <c r="AL709" s="19">
        <f t="shared" si="381"/>
        <v>8.2526315150673852</v>
      </c>
      <c r="AM709" s="19">
        <f t="shared" si="381"/>
        <v>8.8224341910500872</v>
      </c>
      <c r="AN709" s="19">
        <f t="shared" si="381"/>
        <v>9.3576045645953521</v>
      </c>
      <c r="AO709" s="19">
        <f t="shared" si="381"/>
        <v>9.86378128910318</v>
      </c>
      <c r="AP709" s="43">
        <f t="shared" si="369"/>
        <v>0.68799999999999994</v>
      </c>
    </row>
    <row r="710" spans="1:42" x14ac:dyDescent="0.25">
      <c r="A710" s="15">
        <v>0.68899999999999995</v>
      </c>
      <c r="B710" s="6">
        <f t="shared" si="376"/>
        <v>3.916862774573004</v>
      </c>
      <c r="C710" s="6">
        <f t="shared" si="349"/>
        <v>0.5770964755627368</v>
      </c>
      <c r="D710" s="6">
        <f t="shared" si="370"/>
        <v>1.958431387286502</v>
      </c>
      <c r="E710" s="6">
        <f t="shared" si="350"/>
        <v>0.9258055951440346</v>
      </c>
      <c r="F710" s="6">
        <f t="shared" si="351"/>
        <v>0.6233452018325224</v>
      </c>
      <c r="G710" s="6">
        <f t="shared" si="352"/>
        <v>1.0006726009162612</v>
      </c>
      <c r="H710" s="6">
        <f t="shared" si="353"/>
        <v>0.73478205381376593</v>
      </c>
      <c r="I710" s="6">
        <f t="shared" si="354"/>
        <v>1.0335104913358404</v>
      </c>
      <c r="J710" s="6">
        <f t="shared" si="371"/>
        <v>1.8166396778085103</v>
      </c>
      <c r="K710" s="9"/>
      <c r="L710" s="15">
        <f t="shared" si="372"/>
        <v>0.68899999999999995</v>
      </c>
      <c r="M710" s="6">
        <f t="shared" si="377"/>
        <v>0.44281946962771662</v>
      </c>
      <c r="N710" s="15">
        <f t="shared" si="355"/>
        <v>2.2063483637040617</v>
      </c>
      <c r="O710" s="15">
        <f t="shared" si="356"/>
        <v>4.1254138011654105</v>
      </c>
      <c r="P710" s="15">
        <f t="shared" si="373"/>
        <v>2.2063483637040617</v>
      </c>
      <c r="Q710" s="15">
        <f t="shared" si="374"/>
        <v>0.68899999999999995</v>
      </c>
      <c r="S710" s="28">
        <f t="shared" si="375"/>
        <v>0.68899999999999995</v>
      </c>
      <c r="T710" s="19">
        <f t="shared" si="357"/>
        <v>4.1254138011654105</v>
      </c>
      <c r="U710" s="19">
        <f t="shared" si="358"/>
        <v>5.8342161480092658</v>
      </c>
      <c r="V710" s="19">
        <f t="shared" si="359"/>
        <v>8.2508276023308209</v>
      </c>
      <c r="W710" s="19">
        <f t="shared" si="360"/>
        <v>10.105158790690833</v>
      </c>
      <c r="X710" s="19">
        <f t="shared" si="361"/>
        <v>11.668432296018532</v>
      </c>
      <c r="Y710" s="19">
        <f t="shared" si="362"/>
        <v>13.045703902375694</v>
      </c>
      <c r="Z710" s="19">
        <f t="shared" si="363"/>
        <v>14.290852611728681</v>
      </c>
      <c r="AA710" s="19">
        <f t="shared" si="364"/>
        <v>15.435885022629721</v>
      </c>
      <c r="AB710" s="19">
        <f t="shared" si="365"/>
        <v>16.501655204661642</v>
      </c>
      <c r="AC710" s="19">
        <f t="shared" si="366"/>
        <v>17.502648444027795</v>
      </c>
      <c r="AD710" s="19">
        <f t="shared" si="367"/>
        <v>18.449411389443316</v>
      </c>
      <c r="AE710" s="19">
        <f t="shared" si="381"/>
        <v>2.2063483637040617</v>
      </c>
      <c r="AF710" s="19">
        <f t="shared" si="381"/>
        <v>3.1202477792699703</v>
      </c>
      <c r="AG710" s="19">
        <f t="shared" si="381"/>
        <v>4.4126967274081235</v>
      </c>
      <c r="AH710" s="19">
        <f t="shared" si="381"/>
        <v>5.404427685899547</v>
      </c>
      <c r="AI710" s="19">
        <f t="shared" si="381"/>
        <v>6.2404955585399406</v>
      </c>
      <c r="AJ710" s="19">
        <f t="shared" si="381"/>
        <v>6.977086141090413</v>
      </c>
      <c r="AK710" s="19">
        <f t="shared" si="381"/>
        <v>7.6430149302637815</v>
      </c>
      <c r="AL710" s="19">
        <f t="shared" si="381"/>
        <v>8.255399652849901</v>
      </c>
      <c r="AM710" s="19">
        <f t="shared" si="381"/>
        <v>8.8253934548162469</v>
      </c>
      <c r="AN710" s="19">
        <f t="shared" si="381"/>
        <v>9.3607433378099092</v>
      </c>
      <c r="AO710" s="19">
        <f t="shared" si="381"/>
        <v>9.8670898465754231</v>
      </c>
      <c r="AP710" s="43">
        <f t="shared" si="369"/>
        <v>0.68899999999999995</v>
      </c>
    </row>
    <row r="711" spans="1:42" x14ac:dyDescent="0.25">
      <c r="A711" s="15">
        <v>0.69</v>
      </c>
      <c r="B711" s="6">
        <f t="shared" si="376"/>
        <v>3.9211852465383141</v>
      </c>
      <c r="C711" s="6">
        <f t="shared" si="349"/>
        <v>0.5780218720241278</v>
      </c>
      <c r="D711" s="6">
        <f t="shared" si="370"/>
        <v>1.9605926232691571</v>
      </c>
      <c r="E711" s="6">
        <f t="shared" si="350"/>
        <v>0.92498648638777425</v>
      </c>
      <c r="F711" s="6">
        <f t="shared" si="351"/>
        <v>0.62489763962001121</v>
      </c>
      <c r="G711" s="6">
        <f t="shared" si="352"/>
        <v>1.0024488198100054</v>
      </c>
      <c r="H711" s="6">
        <f t="shared" si="353"/>
        <v>0.73596030518296696</v>
      </c>
      <c r="I711" s="6">
        <f t="shared" si="354"/>
        <v>1.0355390317625659</v>
      </c>
      <c r="J711" s="6">
        <f t="shared" si="371"/>
        <v>1.8218171136499099</v>
      </c>
      <c r="K711" s="9"/>
      <c r="L711" s="15">
        <f t="shared" si="372"/>
        <v>0.69</v>
      </c>
      <c r="M711" s="6">
        <f t="shared" si="377"/>
        <v>0.44296689640803805</v>
      </c>
      <c r="N711" s="15">
        <f t="shared" si="355"/>
        <v>2.2070829177556299</v>
      </c>
      <c r="O711" s="15">
        <f t="shared" si="356"/>
        <v>4.1334047274608103</v>
      </c>
      <c r="P711" s="15">
        <f t="shared" si="373"/>
        <v>2.2070829177556299</v>
      </c>
      <c r="Q711" s="15">
        <f t="shared" si="374"/>
        <v>0.69</v>
      </c>
      <c r="S711" s="28">
        <f t="shared" si="375"/>
        <v>0.69</v>
      </c>
      <c r="T711" s="19">
        <f t="shared" si="357"/>
        <v>4.1334047274608103</v>
      </c>
      <c r="U711" s="19">
        <f t="shared" si="358"/>
        <v>5.8455170243521444</v>
      </c>
      <c r="V711" s="19">
        <f t="shared" si="359"/>
        <v>8.2668094549216207</v>
      </c>
      <c r="W711" s="19">
        <f t="shared" si="360"/>
        <v>10.124732482686753</v>
      </c>
      <c r="X711" s="19">
        <f t="shared" si="361"/>
        <v>11.691034048704289</v>
      </c>
      <c r="Y711" s="19">
        <f t="shared" si="362"/>
        <v>13.070973430083686</v>
      </c>
      <c r="Z711" s="19">
        <f t="shared" si="363"/>
        <v>14.318533992415023</v>
      </c>
      <c r="AA711" s="19">
        <f t="shared" si="364"/>
        <v>15.465784331030074</v>
      </c>
      <c r="AB711" s="19">
        <f t="shared" si="365"/>
        <v>16.533618909843241</v>
      </c>
      <c r="AC711" s="19">
        <f t="shared" si="366"/>
        <v>17.53655107305643</v>
      </c>
      <c r="AD711" s="19">
        <f t="shared" si="367"/>
        <v>18.485147898242726</v>
      </c>
      <c r="AE711" s="19">
        <f t="shared" si="381"/>
        <v>2.2070829177556299</v>
      </c>
      <c r="AF711" s="19">
        <f t="shared" si="381"/>
        <v>3.1212865955719939</v>
      </c>
      <c r="AG711" s="19">
        <f t="shared" si="381"/>
        <v>4.4141658355112598</v>
      </c>
      <c r="AH711" s="19">
        <f t="shared" si="381"/>
        <v>5.4062269685143844</v>
      </c>
      <c r="AI711" s="19">
        <f t="shared" si="381"/>
        <v>6.2425731911439879</v>
      </c>
      <c r="AJ711" s="19">
        <f t="shared" si="381"/>
        <v>6.9794090049578719</v>
      </c>
      <c r="AK711" s="19">
        <f t="shared" si="381"/>
        <v>7.6455595001402248</v>
      </c>
      <c r="AL711" s="19">
        <f t="shared" si="381"/>
        <v>8.258148102442938</v>
      </c>
      <c r="AM711" s="19">
        <f t="shared" si="381"/>
        <v>8.8283316710225197</v>
      </c>
      <c r="AN711" s="19">
        <f t="shared" si="381"/>
        <v>9.363859786715981</v>
      </c>
      <c r="AO711" s="19">
        <f t="shared" si="381"/>
        <v>9.8703748721603333</v>
      </c>
      <c r="AP711" s="43">
        <f t="shared" si="369"/>
        <v>0.69</v>
      </c>
    </row>
    <row r="712" spans="1:42" x14ac:dyDescent="0.25">
      <c r="A712" s="15">
        <v>0.69099999999999995</v>
      </c>
      <c r="B712" s="6">
        <f t="shared" si="376"/>
        <v>3.9255115597252996</v>
      </c>
      <c r="C712" s="6">
        <f t="shared" si="349"/>
        <v>0.57894644685077135</v>
      </c>
      <c r="D712" s="6">
        <f t="shared" si="370"/>
        <v>1.9627557798626498</v>
      </c>
      <c r="E712" s="6">
        <f t="shared" si="350"/>
        <v>0.92416232340428173</v>
      </c>
      <c r="F712" s="6">
        <f t="shared" si="351"/>
        <v>0.62645536632367871</v>
      </c>
      <c r="G712" s="6">
        <f t="shared" si="352"/>
        <v>1.0042276831618393</v>
      </c>
      <c r="H712" s="6">
        <f t="shared" si="353"/>
        <v>0.73713751041431619</v>
      </c>
      <c r="I712" s="6">
        <f t="shared" si="354"/>
        <v>1.0375717631768719</v>
      </c>
      <c r="J712" s="6">
        <f t="shared" si="371"/>
        <v>1.8270041039491414</v>
      </c>
      <c r="K712" s="9"/>
      <c r="L712" s="15">
        <f t="shared" si="372"/>
        <v>0.69099999999999995</v>
      </c>
      <c r="M712" s="6">
        <f t="shared" si="377"/>
        <v>0.44311326576264581</v>
      </c>
      <c r="N712" s="15">
        <f t="shared" si="355"/>
        <v>2.207812203182729</v>
      </c>
      <c r="O712" s="15">
        <f t="shared" si="356"/>
        <v>4.1413842983223823</v>
      </c>
      <c r="P712" s="15">
        <f t="shared" si="373"/>
        <v>2.207812203182729</v>
      </c>
      <c r="Q712" s="15">
        <f t="shared" si="374"/>
        <v>0.69099999999999995</v>
      </c>
      <c r="S712" s="28">
        <f t="shared" si="375"/>
        <v>0.69099999999999995</v>
      </c>
      <c r="T712" s="19">
        <f t="shared" si="357"/>
        <v>4.1413842983223823</v>
      </c>
      <c r="U712" s="19">
        <f t="shared" si="358"/>
        <v>5.8568018416864973</v>
      </c>
      <c r="V712" s="19">
        <f t="shared" si="359"/>
        <v>8.2827685966447646</v>
      </c>
      <c r="W712" s="19">
        <f t="shared" si="360"/>
        <v>10.144278359663982</v>
      </c>
      <c r="X712" s="19">
        <f t="shared" si="361"/>
        <v>11.713603683372995</v>
      </c>
      <c r="Y712" s="19">
        <f t="shared" si="362"/>
        <v>13.096207048756966</v>
      </c>
      <c r="Z712" s="19">
        <f t="shared" si="363"/>
        <v>14.3461760367247</v>
      </c>
      <c r="AA712" s="19">
        <f t="shared" si="364"/>
        <v>15.495641151287556</v>
      </c>
      <c r="AB712" s="19">
        <f t="shared" si="365"/>
        <v>16.565537193289529</v>
      </c>
      <c r="AC712" s="19">
        <f t="shared" si="366"/>
        <v>17.570405525059488</v>
      </c>
      <c r="AD712" s="19">
        <f t="shared" si="367"/>
        <v>18.520833623998229</v>
      </c>
      <c r="AE712" s="19">
        <f t="shared" ref="AE712:AO721" si="382">$M712*AE$21^0.5/RMannings_n*(Diameter/1000)^(2/3)</f>
        <v>2.207812203182729</v>
      </c>
      <c r="AF712" s="19">
        <f t="shared" si="382"/>
        <v>3.122317960913839</v>
      </c>
      <c r="AG712" s="19">
        <f t="shared" si="382"/>
        <v>4.4156244063654579</v>
      </c>
      <c r="AH712" s="19">
        <f t="shared" si="382"/>
        <v>5.4080133456876238</v>
      </c>
      <c r="AI712" s="19">
        <f t="shared" si="382"/>
        <v>6.2446359218276779</v>
      </c>
      <c r="AJ712" s="19">
        <f t="shared" si="382"/>
        <v>6.9817152079718738</v>
      </c>
      <c r="AK712" s="19">
        <f t="shared" si="382"/>
        <v>7.6480858189661358</v>
      </c>
      <c r="AL712" s="19">
        <f t="shared" si="382"/>
        <v>8.2608768386483078</v>
      </c>
      <c r="AM712" s="19">
        <f t="shared" si="382"/>
        <v>8.8312488127309159</v>
      </c>
      <c r="AN712" s="19">
        <f t="shared" si="382"/>
        <v>9.3669538827415142</v>
      </c>
      <c r="AO712" s="19">
        <f t="shared" si="382"/>
        <v>9.8736363357403185</v>
      </c>
      <c r="AP712" s="43">
        <f t="shared" si="369"/>
        <v>0.69099999999999995</v>
      </c>
    </row>
    <row r="713" spans="1:42" x14ac:dyDescent="0.25">
      <c r="A713" s="15">
        <v>0.69199999999999995</v>
      </c>
      <c r="B713" s="6">
        <f t="shared" si="376"/>
        <v>3.9298417446910414</v>
      </c>
      <c r="C713" s="6">
        <f t="shared" si="349"/>
        <v>0.57987019498168402</v>
      </c>
      <c r="D713" s="6">
        <f t="shared" si="370"/>
        <v>1.9649208723455207</v>
      </c>
      <c r="E713" s="6">
        <f t="shared" si="350"/>
        <v>0.92333309265941521</v>
      </c>
      <c r="F713" s="6">
        <f t="shared" si="351"/>
        <v>0.62801842541083663</v>
      </c>
      <c r="G713" s="6">
        <f t="shared" si="352"/>
        <v>1.0060092127054183</v>
      </c>
      <c r="H713" s="6">
        <f t="shared" si="353"/>
        <v>0.73831366306396939</v>
      </c>
      <c r="I713" s="6">
        <f t="shared" si="354"/>
        <v>1.0396087169482244</v>
      </c>
      <c r="J713" s="6">
        <f t="shared" si="371"/>
        <v>1.8322006916230464</v>
      </c>
      <c r="K713" s="9"/>
      <c r="L713" s="15">
        <f t="shared" si="372"/>
        <v>0.69199999999999995</v>
      </c>
      <c r="M713" s="6">
        <f t="shared" si="377"/>
        <v>0.443258576324216</v>
      </c>
      <c r="N713" s="15">
        <f t="shared" si="355"/>
        <v>2.2085362131726662</v>
      </c>
      <c r="O713" s="15">
        <f t="shared" si="356"/>
        <v>4.1493524115632034</v>
      </c>
      <c r="P713" s="15">
        <f t="shared" si="373"/>
        <v>2.2085362131726662</v>
      </c>
      <c r="Q713" s="15">
        <f t="shared" si="374"/>
        <v>0.69199999999999995</v>
      </c>
      <c r="S713" s="28">
        <f t="shared" si="375"/>
        <v>0.69199999999999995</v>
      </c>
      <c r="T713" s="19">
        <f t="shared" si="357"/>
        <v>4.1493524115632034</v>
      </c>
      <c r="U713" s="19">
        <f t="shared" si="358"/>
        <v>5.8680704554981915</v>
      </c>
      <c r="V713" s="19">
        <f t="shared" si="359"/>
        <v>8.2987048231264069</v>
      </c>
      <c r="W713" s="19">
        <f t="shared" si="360"/>
        <v>10.163796171316712</v>
      </c>
      <c r="X713" s="19">
        <f t="shared" si="361"/>
        <v>11.736140910996383</v>
      </c>
      <c r="Y713" s="19">
        <f t="shared" si="362"/>
        <v>13.121404435252106</v>
      </c>
      <c r="Z713" s="19">
        <f t="shared" si="363"/>
        <v>14.373778390671832</v>
      </c>
      <c r="AA713" s="19">
        <f t="shared" si="364"/>
        <v>15.52545510105373</v>
      </c>
      <c r="AB713" s="19">
        <f t="shared" si="365"/>
        <v>16.597409646252814</v>
      </c>
      <c r="AC713" s="19">
        <f t="shared" si="366"/>
        <v>17.604211366494575</v>
      </c>
      <c r="AD713" s="19">
        <f t="shared" si="367"/>
        <v>18.556468109716018</v>
      </c>
      <c r="AE713" s="19">
        <f t="shared" si="382"/>
        <v>2.2085362131726662</v>
      </c>
      <c r="AF713" s="19">
        <f t="shared" si="382"/>
        <v>3.1233418656609024</v>
      </c>
      <c r="AG713" s="19">
        <f t="shared" si="382"/>
        <v>4.4170724263453325</v>
      </c>
      <c r="AH713" s="19">
        <f t="shared" si="382"/>
        <v>5.4097868007316494</v>
      </c>
      <c r="AI713" s="19">
        <f t="shared" si="382"/>
        <v>6.2466837313218049</v>
      </c>
      <c r="AJ713" s="19">
        <f t="shared" si="382"/>
        <v>6.9840047285887925</v>
      </c>
      <c r="AK713" s="19">
        <f t="shared" si="382"/>
        <v>7.6505938631416548</v>
      </c>
      <c r="AL713" s="19">
        <f t="shared" si="382"/>
        <v>8.2635858359752561</v>
      </c>
      <c r="AM713" s="19">
        <f t="shared" si="382"/>
        <v>8.834144852690665</v>
      </c>
      <c r="AN713" s="19">
        <f t="shared" si="382"/>
        <v>9.3700255969827069</v>
      </c>
      <c r="AO713" s="19">
        <f t="shared" si="382"/>
        <v>9.8768742068480986</v>
      </c>
      <c r="AP713" s="43">
        <f t="shared" si="369"/>
        <v>0.69199999999999995</v>
      </c>
    </row>
    <row r="714" spans="1:42" x14ac:dyDescent="0.25">
      <c r="A714" s="15">
        <v>0.69299999999999995</v>
      </c>
      <c r="B714" s="6">
        <f t="shared" si="376"/>
        <v>3.9341758322022966</v>
      </c>
      <c r="C714" s="6">
        <f t="shared" si="349"/>
        <v>0.5807931113422824</v>
      </c>
      <c r="D714" s="6">
        <f t="shared" si="370"/>
        <v>1.9670879161011483</v>
      </c>
      <c r="E714" s="6">
        <f t="shared" si="350"/>
        <v>0.92249878048699885</v>
      </c>
      <c r="F714" s="6">
        <f t="shared" si="351"/>
        <v>0.62958686084731119</v>
      </c>
      <c r="G714" s="6">
        <f t="shared" si="352"/>
        <v>1.0077934304236555</v>
      </c>
      <c r="H714" s="6">
        <f t="shared" si="353"/>
        <v>0.7394887566707663</v>
      </c>
      <c r="I714" s="6">
        <f t="shared" si="354"/>
        <v>1.0416499247862399</v>
      </c>
      <c r="J714" s="6">
        <f t="shared" si="371"/>
        <v>1.8374069201739207</v>
      </c>
      <c r="K714" s="9"/>
      <c r="L714" s="15">
        <f t="shared" si="372"/>
        <v>0.69299999999999995</v>
      </c>
      <c r="M714" s="6">
        <f t="shared" si="377"/>
        <v>0.44340282670959785</v>
      </c>
      <c r="N714" s="15">
        <f t="shared" si="355"/>
        <v>2.2092549408338926</v>
      </c>
      <c r="O714" s="15">
        <f t="shared" si="356"/>
        <v>4.1573089647061341</v>
      </c>
      <c r="P714" s="15">
        <f t="shared" si="373"/>
        <v>2.2092549408338926</v>
      </c>
      <c r="Q714" s="15">
        <f t="shared" si="374"/>
        <v>0.69299999999999995</v>
      </c>
      <c r="S714" s="28">
        <f t="shared" si="375"/>
        <v>0.69299999999999995</v>
      </c>
      <c r="T714" s="19">
        <f t="shared" si="357"/>
        <v>4.1573089647061341</v>
      </c>
      <c r="U714" s="19">
        <f t="shared" si="358"/>
        <v>5.8793227208626666</v>
      </c>
      <c r="V714" s="19">
        <f t="shared" si="359"/>
        <v>8.3146179294122682</v>
      </c>
      <c r="W714" s="19">
        <f t="shared" si="360"/>
        <v>10.18328566662823</v>
      </c>
      <c r="X714" s="19">
        <f t="shared" si="361"/>
        <v>11.758645441725333</v>
      </c>
      <c r="Y714" s="19">
        <f t="shared" si="362"/>
        <v>13.146565265507943</v>
      </c>
      <c r="Z714" s="19">
        <f t="shared" si="363"/>
        <v>14.401340699265187</v>
      </c>
      <c r="AA714" s="19">
        <f t="shared" si="364"/>
        <v>15.555225796894236</v>
      </c>
      <c r="AB714" s="19">
        <f t="shared" si="365"/>
        <v>16.629235858824536</v>
      </c>
      <c r="AC714" s="19">
        <f t="shared" si="366"/>
        <v>17.637968162587995</v>
      </c>
      <c r="AD714" s="19">
        <f t="shared" si="367"/>
        <v>18.592050897104382</v>
      </c>
      <c r="AE714" s="19">
        <f t="shared" si="382"/>
        <v>2.2092549408338926</v>
      </c>
      <c r="AF714" s="19">
        <f t="shared" si="382"/>
        <v>3.1243583000670609</v>
      </c>
      <c r="AG714" s="19">
        <f t="shared" si="382"/>
        <v>4.4185098816677852</v>
      </c>
      <c r="AH714" s="19">
        <f t="shared" si="382"/>
        <v>5.4115473167656774</v>
      </c>
      <c r="AI714" s="19">
        <f t="shared" si="382"/>
        <v>6.2487166001341219</v>
      </c>
      <c r="AJ714" s="19">
        <f t="shared" si="382"/>
        <v>6.9862775450156338</v>
      </c>
      <c r="AK714" s="19">
        <f t="shared" si="382"/>
        <v>7.6530836087937528</v>
      </c>
      <c r="AL714" s="19">
        <f t="shared" si="382"/>
        <v>8.2662750686379631</v>
      </c>
      <c r="AM714" s="19">
        <f t="shared" si="382"/>
        <v>8.8370197633355705</v>
      </c>
      <c r="AN714" s="19">
        <f t="shared" si="382"/>
        <v>9.3730749002011819</v>
      </c>
      <c r="AO714" s="19">
        <f t="shared" si="382"/>
        <v>9.8800884546637207</v>
      </c>
      <c r="AP714" s="43">
        <f t="shared" si="369"/>
        <v>0.69299999999999995</v>
      </c>
    </row>
    <row r="715" spans="1:42" x14ac:dyDescent="0.25">
      <c r="A715" s="15">
        <v>0.69399999999999995</v>
      </c>
      <c r="B715" s="6">
        <f t="shared" si="376"/>
        <v>3.9385138532381223</v>
      </c>
      <c r="C715" s="6">
        <f t="shared" si="349"/>
        <v>0.5817151908442505</v>
      </c>
      <c r="D715" s="6">
        <f t="shared" si="370"/>
        <v>1.9692569266190612</v>
      </c>
      <c r="E715" s="6">
        <f t="shared" si="350"/>
        <v>0.92165937308747647</v>
      </c>
      <c r="F715" s="6">
        <f t="shared" si="351"/>
        <v>0.63116071710479826</v>
      </c>
      <c r="G715" s="6">
        <f t="shared" si="352"/>
        <v>1.009580358552399</v>
      </c>
      <c r="H715" s="6">
        <f t="shared" si="353"/>
        <v>0.74066278475606184</v>
      </c>
      <c r="I715" s="6">
        <f t="shared" si="354"/>
        <v>1.0436954187457452</v>
      </c>
      <c r="J715" s="6">
        <f t="shared" si="371"/>
        <v>1.8426228336980395</v>
      </c>
      <c r="K715" s="9"/>
      <c r="L715" s="15">
        <f t="shared" si="372"/>
        <v>0.69399999999999995</v>
      </c>
      <c r="M715" s="6">
        <f t="shared" si="377"/>
        <v>0.4435460155196802</v>
      </c>
      <c r="N715" s="15">
        <f t="shared" si="355"/>
        <v>2.2099683791953346</v>
      </c>
      <c r="O715" s="15">
        <f t="shared" si="356"/>
        <v>4.1652538549813292</v>
      </c>
      <c r="P715" s="15">
        <f t="shared" si="373"/>
        <v>2.2099683791953346</v>
      </c>
      <c r="Q715" s="15">
        <f t="shared" si="374"/>
        <v>0.69399999999999995</v>
      </c>
      <c r="S715" s="28">
        <f t="shared" si="375"/>
        <v>0.69399999999999995</v>
      </c>
      <c r="T715" s="19">
        <f t="shared" si="357"/>
        <v>4.1652538549813292</v>
      </c>
      <c r="U715" s="19">
        <f t="shared" si="358"/>
        <v>5.8905584924414125</v>
      </c>
      <c r="V715" s="19">
        <f t="shared" si="359"/>
        <v>8.3305077099626583</v>
      </c>
      <c r="W715" s="19">
        <f t="shared" si="360"/>
        <v>10.202746593864857</v>
      </c>
      <c r="X715" s="19">
        <f t="shared" si="361"/>
        <v>11.781116984882825</v>
      </c>
      <c r="Y715" s="19">
        <f t="shared" si="362"/>
        <v>13.171689214537679</v>
      </c>
      <c r="Z715" s="19">
        <f t="shared" si="363"/>
        <v>14.428862606499584</v>
      </c>
      <c r="AA715" s="19">
        <f t="shared" si="364"/>
        <v>15.584952854279527</v>
      </c>
      <c r="AB715" s="19">
        <f t="shared" si="365"/>
        <v>16.661015419925317</v>
      </c>
      <c r="AC715" s="19">
        <f t="shared" si="366"/>
        <v>17.671675477324239</v>
      </c>
      <c r="AD715" s="19">
        <f t="shared" si="367"/>
        <v>18.627581526562608</v>
      </c>
      <c r="AE715" s="19">
        <f t="shared" si="382"/>
        <v>2.2099683791953346</v>
      </c>
      <c r="AF715" s="19">
        <f t="shared" si="382"/>
        <v>3.1253672542737294</v>
      </c>
      <c r="AG715" s="19">
        <f t="shared" si="382"/>
        <v>4.4199367583906692</v>
      </c>
      <c r="AH715" s="19">
        <f t="shared" si="382"/>
        <v>5.4132948767141373</v>
      </c>
      <c r="AI715" s="19">
        <f t="shared" si="382"/>
        <v>6.2507345085474588</v>
      </c>
      <c r="AJ715" s="19">
        <f t="shared" si="382"/>
        <v>6.9885336352079284</v>
      </c>
      <c r="AK715" s="19">
        <f t="shared" si="382"/>
        <v>7.6555550317739263</v>
      </c>
      <c r="AL715" s="19">
        <f t="shared" si="382"/>
        <v>8.2689445105530606</v>
      </c>
      <c r="AM715" s="19">
        <f t="shared" si="382"/>
        <v>8.8398735167813385</v>
      </c>
      <c r="AN715" s="19">
        <f t="shared" si="382"/>
        <v>9.3761017628211878</v>
      </c>
      <c r="AO715" s="19">
        <f t="shared" si="382"/>
        <v>9.8832790480116035</v>
      </c>
      <c r="AP715" s="43">
        <f t="shared" si="369"/>
        <v>0.69399999999999995</v>
      </c>
    </row>
    <row r="716" spans="1:42" x14ac:dyDescent="0.25">
      <c r="A716" s="15">
        <v>0.69499999999999995</v>
      </c>
      <c r="B716" s="6">
        <f t="shared" si="376"/>
        <v>3.9428558389925366</v>
      </c>
      <c r="C716" s="6">
        <f t="shared" si="349"/>
        <v>0.58263642838540508</v>
      </c>
      <c r="D716" s="6">
        <f t="shared" si="370"/>
        <v>1.9714279194962683</v>
      </c>
      <c r="E716" s="6">
        <f t="shared" si="350"/>
        <v>0.92081485652654416</v>
      </c>
      <c r="F716" s="6">
        <f t="shared" si="351"/>
        <v>0.63274003916835098</v>
      </c>
      <c r="G716" s="6">
        <f t="shared" si="352"/>
        <v>1.0113700195841755</v>
      </c>
      <c r="H716" s="6">
        <f t="shared" si="353"/>
        <v>0.74183574082355441</v>
      </c>
      <c r="I716" s="6">
        <f t="shared" si="354"/>
        <v>1.0457452312319302</v>
      </c>
      <c r="J716" s="6">
        <f t="shared" si="371"/>
        <v>1.847848476894328</v>
      </c>
      <c r="K716" s="9"/>
      <c r="L716" s="15">
        <f t="shared" si="372"/>
        <v>0.69499999999999995</v>
      </c>
      <c r="M716" s="6">
        <f t="shared" si="377"/>
        <v>0.44368814133925505</v>
      </c>
      <c r="N716" s="15">
        <f t="shared" si="355"/>
        <v>2.2106765212057184</v>
      </c>
      <c r="O716" s="15">
        <f t="shared" si="356"/>
        <v>4.1731869793237015</v>
      </c>
      <c r="P716" s="15">
        <f t="shared" si="373"/>
        <v>2.2106765212057184</v>
      </c>
      <c r="Q716" s="15">
        <f t="shared" si="374"/>
        <v>0.69499999999999995</v>
      </c>
      <c r="S716" s="28">
        <f t="shared" si="375"/>
        <v>0.69499999999999995</v>
      </c>
      <c r="T716" s="19">
        <f t="shared" si="357"/>
        <v>4.1731869793237015</v>
      </c>
      <c r="U716" s="19">
        <f t="shared" si="358"/>
        <v>5.9017776244783882</v>
      </c>
      <c r="V716" s="19">
        <f t="shared" si="359"/>
        <v>8.3463739586474031</v>
      </c>
      <c r="W716" s="19">
        <f t="shared" si="360"/>
        <v>10.222178700569721</v>
      </c>
      <c r="X716" s="19">
        <f t="shared" si="361"/>
        <v>11.803555248956776</v>
      </c>
      <c r="Y716" s="19">
        <f t="shared" si="362"/>
        <v>13.1967759564209</v>
      </c>
      <c r="Z716" s="19">
        <f t="shared" si="363"/>
        <v>14.456343755347081</v>
      </c>
      <c r="AA716" s="19">
        <f t="shared" si="364"/>
        <v>15.614635887575361</v>
      </c>
      <c r="AB716" s="19">
        <f t="shared" si="365"/>
        <v>16.692747917294806</v>
      </c>
      <c r="AC716" s="19">
        <f t="shared" si="366"/>
        <v>17.705332873435164</v>
      </c>
      <c r="AD716" s="19">
        <f t="shared" si="367"/>
        <v>18.663059537169612</v>
      </c>
      <c r="AE716" s="19">
        <f t="shared" si="382"/>
        <v>2.2106765212057184</v>
      </c>
      <c r="AF716" s="19">
        <f t="shared" si="382"/>
        <v>3.1263687183089002</v>
      </c>
      <c r="AG716" s="19">
        <f t="shared" si="382"/>
        <v>4.4213530424114369</v>
      </c>
      <c r="AH716" s="19">
        <f t="shared" si="382"/>
        <v>5.4150294633050056</v>
      </c>
      <c r="AI716" s="19">
        <f t="shared" si="382"/>
        <v>6.2527374366178003</v>
      </c>
      <c r="AJ716" s="19">
        <f t="shared" si="382"/>
        <v>6.990772976867591</v>
      </c>
      <c r="AK716" s="19">
        <f t="shared" si="382"/>
        <v>7.6580081076558422</v>
      </c>
      <c r="AL716" s="19">
        <f t="shared" si="382"/>
        <v>8.2715941353370965</v>
      </c>
      <c r="AM716" s="19">
        <f t="shared" si="382"/>
        <v>8.8427060848228738</v>
      </c>
      <c r="AN716" s="19">
        <f t="shared" si="382"/>
        <v>9.379106154926701</v>
      </c>
      <c r="AO716" s="19">
        <f t="shared" si="382"/>
        <v>9.8864459553574839</v>
      </c>
      <c r="AP716" s="43">
        <f t="shared" si="369"/>
        <v>0.69499999999999995</v>
      </c>
    </row>
    <row r="717" spans="1:42" x14ac:dyDescent="0.25">
      <c r="A717" s="15">
        <v>0.69599999999999995</v>
      </c>
      <c r="B717" s="6">
        <f t="shared" si="376"/>
        <v>3.9472018208772188</v>
      </c>
      <c r="C717" s="6">
        <f t="shared" si="349"/>
        <v>0.58355681884956112</v>
      </c>
      <c r="D717" s="6">
        <f t="shared" si="370"/>
        <v>1.9736009104386094</v>
      </c>
      <c r="E717" s="6">
        <f t="shared" si="350"/>
        <v>0.9199652167337633</v>
      </c>
      <c r="F717" s="6">
        <f t="shared" si="351"/>
        <v>0.63432487254400372</v>
      </c>
      <c r="G717" s="6">
        <f t="shared" si="352"/>
        <v>1.0131624362720018</v>
      </c>
      <c r="H717" s="6">
        <f t="shared" si="353"/>
        <v>0.743007618359115</v>
      </c>
      <c r="I717" s="6">
        <f t="shared" si="354"/>
        <v>1.0477993950055944</v>
      </c>
      <c r="J717" s="6">
        <f t="shared" si="371"/>
        <v>1.8530838950731932</v>
      </c>
      <c r="K717" s="9"/>
      <c r="L717" s="15">
        <f t="shared" si="372"/>
        <v>0.69599999999999995</v>
      </c>
      <c r="M717" s="6">
        <f t="shared" si="377"/>
        <v>0.44382920273688026</v>
      </c>
      <c r="N717" s="15">
        <f t="shared" si="355"/>
        <v>2.2113793597328812</v>
      </c>
      <c r="O717" s="15">
        <f t="shared" si="356"/>
        <v>4.1811082343703703</v>
      </c>
      <c r="P717" s="15">
        <f t="shared" si="373"/>
        <v>2.2113793597328812</v>
      </c>
      <c r="Q717" s="15">
        <f t="shared" si="374"/>
        <v>0.69599999999999995</v>
      </c>
      <c r="S717" s="28">
        <f t="shared" si="375"/>
        <v>0.69599999999999995</v>
      </c>
      <c r="T717" s="19">
        <f t="shared" si="357"/>
        <v>4.1811082343703703</v>
      </c>
      <c r="U717" s="19">
        <f t="shared" si="358"/>
        <v>5.9129799707964041</v>
      </c>
      <c r="V717" s="19">
        <f t="shared" si="359"/>
        <v>8.3622164687407405</v>
      </c>
      <c r="W717" s="19">
        <f t="shared" si="360"/>
        <v>10.241581733556506</v>
      </c>
      <c r="X717" s="19">
        <f t="shared" si="361"/>
        <v>11.825959941592808</v>
      </c>
      <c r="Y717" s="19">
        <f t="shared" si="362"/>
        <v>13.221825164295476</v>
      </c>
      <c r="Z717" s="19">
        <f t="shared" si="363"/>
        <v>14.483783787748164</v>
      </c>
      <c r="AA717" s="19">
        <f t="shared" si="364"/>
        <v>15.644274510033247</v>
      </c>
      <c r="AB717" s="19">
        <f t="shared" si="365"/>
        <v>16.724432937481481</v>
      </c>
      <c r="AC717" s="19">
        <f t="shared" si="366"/>
        <v>17.73893991238921</v>
      </c>
      <c r="AD717" s="19">
        <f t="shared" si="367"/>
        <v>18.698484466672539</v>
      </c>
      <c r="AE717" s="19">
        <f t="shared" si="382"/>
        <v>2.2113793597328812</v>
      </c>
      <c r="AF717" s="19">
        <f t="shared" si="382"/>
        <v>3.1273626820861726</v>
      </c>
      <c r="AG717" s="19">
        <f t="shared" si="382"/>
        <v>4.4227587194657625</v>
      </c>
      <c r="AH717" s="19">
        <f t="shared" si="382"/>
        <v>5.4167510590681243</v>
      </c>
      <c r="AI717" s="19">
        <f t="shared" si="382"/>
        <v>6.2547253641723453</v>
      </c>
      <c r="AJ717" s="19">
        <f t="shared" si="382"/>
        <v>6.992995547440743</v>
      </c>
      <c r="AK717" s="19">
        <f t="shared" si="382"/>
        <v>7.6604428117329668</v>
      </c>
      <c r="AL717" s="19">
        <f t="shared" si="382"/>
        <v>8.2742239163039635</v>
      </c>
      <c r="AM717" s="19">
        <f t="shared" si="382"/>
        <v>8.845517438931525</v>
      </c>
      <c r="AN717" s="19">
        <f t="shared" si="382"/>
        <v>9.3820880462585166</v>
      </c>
      <c r="AO717" s="19">
        <f t="shared" si="382"/>
        <v>9.8895891448053668</v>
      </c>
      <c r="AP717" s="43">
        <f t="shared" si="369"/>
        <v>0.69599999999999995</v>
      </c>
    </row>
    <row r="718" spans="1:42" x14ac:dyDescent="0.25">
      <c r="A718" s="15">
        <v>0.69699999999999995</v>
      </c>
      <c r="B718" s="6">
        <f t="shared" si="376"/>
        <v>3.951551830524247</v>
      </c>
      <c r="C718" s="6">
        <f t="shared" si="349"/>
        <v>0.58447635710639423</v>
      </c>
      <c r="D718" s="6">
        <f t="shared" si="370"/>
        <v>1.9757759152621235</v>
      </c>
      <c r="E718" s="6">
        <f t="shared" si="350"/>
        <v>0.91911043950115157</v>
      </c>
      <c r="F718" s="6">
        <f t="shared" si="351"/>
        <v>0.63591526326653358</v>
      </c>
      <c r="G718" s="6">
        <f t="shared" si="352"/>
        <v>1.0149576316332667</v>
      </c>
      <c r="H718" s="6">
        <f t="shared" si="353"/>
        <v>0.74417841083061176</v>
      </c>
      <c r="I718" s="6">
        <f t="shared" si="354"/>
        <v>1.049857943188492</v>
      </c>
      <c r="J718" s="6">
        <f t="shared" si="371"/>
        <v>1.8583291341655028</v>
      </c>
      <c r="K718" s="9"/>
      <c r="L718" s="15">
        <f t="shared" si="372"/>
        <v>0.69699999999999995</v>
      </c>
      <c r="M718" s="6">
        <f t="shared" si="377"/>
        <v>0.44396919826473813</v>
      </c>
      <c r="N718" s="15">
        <f t="shared" si="355"/>
        <v>2.2120768875630707</v>
      </c>
      <c r="O718" s="15">
        <f t="shared" si="356"/>
        <v>4.1890175164580512</v>
      </c>
      <c r="P718" s="15">
        <f t="shared" si="373"/>
        <v>2.2120768875630707</v>
      </c>
      <c r="Q718" s="15">
        <f t="shared" si="374"/>
        <v>0.69699999999999995</v>
      </c>
      <c r="S718" s="28">
        <f t="shared" si="375"/>
        <v>0.69699999999999995</v>
      </c>
      <c r="T718" s="19">
        <f t="shared" si="357"/>
        <v>4.1890175164580512</v>
      </c>
      <c r="U718" s="19">
        <f t="shared" si="358"/>
        <v>5.9241653847934357</v>
      </c>
      <c r="V718" s="19">
        <f t="shared" si="359"/>
        <v>8.3780350329161024</v>
      </c>
      <c r="W718" s="19">
        <f t="shared" si="360"/>
        <v>10.260955438903059</v>
      </c>
      <c r="X718" s="19">
        <f t="shared" si="361"/>
        <v>11.848330769586871</v>
      </c>
      <c r="Y718" s="19">
        <f t="shared" si="362"/>
        <v>13.24683651034932</v>
      </c>
      <c r="Z718" s="19">
        <f t="shared" si="363"/>
        <v>14.511182344602682</v>
      </c>
      <c r="AA718" s="19">
        <f t="shared" si="364"/>
        <v>15.673868333780696</v>
      </c>
      <c r="AB718" s="19">
        <f t="shared" si="365"/>
        <v>16.756070065832205</v>
      </c>
      <c r="AC718" s="19">
        <f t="shared" si="366"/>
        <v>17.772496154380306</v>
      </c>
      <c r="AD718" s="19">
        <f t="shared" si="367"/>
        <v>18.733855851475091</v>
      </c>
      <c r="AE718" s="19">
        <f t="shared" si="382"/>
        <v>2.2120768875630707</v>
      </c>
      <c r="AF718" s="19">
        <f t="shared" si="382"/>
        <v>3.1283491354037585</v>
      </c>
      <c r="AG718" s="19">
        <f t="shared" si="382"/>
        <v>4.4241537751261415</v>
      </c>
      <c r="AH718" s="19">
        <f t="shared" si="382"/>
        <v>5.4184596463334795</v>
      </c>
      <c r="AI718" s="19">
        <f t="shared" si="382"/>
        <v>6.2566982708075169</v>
      </c>
      <c r="AJ718" s="19">
        <f t="shared" si="382"/>
        <v>6.9952013241154987</v>
      </c>
      <c r="AK718" s="19">
        <f t="shared" si="382"/>
        <v>7.6628591190161313</v>
      </c>
      <c r="AL718" s="19">
        <f t="shared" si="382"/>
        <v>8.2768338264622727</v>
      </c>
      <c r="AM718" s="19">
        <f t="shared" si="382"/>
        <v>8.848307550252283</v>
      </c>
      <c r="AN718" s="19">
        <f t="shared" si="382"/>
        <v>9.3850474062112763</v>
      </c>
      <c r="AO718" s="19">
        <f t="shared" si="382"/>
        <v>9.89270858409437</v>
      </c>
      <c r="AP718" s="43">
        <f t="shared" si="369"/>
        <v>0.69699999999999995</v>
      </c>
    </row>
    <row r="719" spans="1:42" x14ac:dyDescent="0.25">
      <c r="A719" s="15">
        <v>0.69799999999999995</v>
      </c>
      <c r="B719" s="6">
        <f t="shared" si="376"/>
        <v>3.9559058997888736</v>
      </c>
      <c r="C719" s="6">
        <f t="shared" si="349"/>
        <v>0.58539503801130277</v>
      </c>
      <c r="D719" s="6">
        <f t="shared" si="370"/>
        <v>1.9779529498944368</v>
      </c>
      <c r="E719" s="6">
        <f t="shared" si="350"/>
        <v>0.9182505104817531</v>
      </c>
      <c r="F719" s="6">
        <f t="shared" si="351"/>
        <v>0.63751125790736529</v>
      </c>
      <c r="G719" s="6">
        <f t="shared" si="352"/>
        <v>1.0167556289536825</v>
      </c>
      <c r="H719" s="6">
        <f t="shared" si="353"/>
        <v>0.7453481116877344</v>
      </c>
      <c r="I719" s="6">
        <f t="shared" si="354"/>
        <v>1.0519209092687742</v>
      </c>
      <c r="J719" s="6">
        <f t="shared" si="371"/>
        <v>1.8635842407317311</v>
      </c>
      <c r="K719" s="9"/>
      <c r="L719" s="15">
        <f t="shared" si="372"/>
        <v>0.69799999999999995</v>
      </c>
      <c r="M719" s="6">
        <f t="shared" si="377"/>
        <v>0.44410812645849435</v>
      </c>
      <c r="N719" s="15">
        <f t="shared" si="355"/>
        <v>2.2127690974002401</v>
      </c>
      <c r="O719" s="15">
        <f t="shared" si="356"/>
        <v>4.1969147216204332</v>
      </c>
      <c r="P719" s="15">
        <f t="shared" si="373"/>
        <v>2.2127690974002401</v>
      </c>
      <c r="Q719" s="15">
        <f t="shared" si="374"/>
        <v>0.69799999999999995</v>
      </c>
      <c r="S719" s="28">
        <f t="shared" si="375"/>
        <v>0.69799999999999995</v>
      </c>
      <c r="T719" s="19">
        <f t="shared" si="357"/>
        <v>4.1969147216204332</v>
      </c>
      <c r="U719" s="19">
        <f t="shared" si="358"/>
        <v>5.93533371943892</v>
      </c>
      <c r="V719" s="19">
        <f t="shared" si="359"/>
        <v>8.3938294432408664</v>
      </c>
      <c r="W719" s="19">
        <f t="shared" si="360"/>
        <v>10.280299561944968</v>
      </c>
      <c r="X719" s="19">
        <f t="shared" si="361"/>
        <v>11.87066743887784</v>
      </c>
      <c r="Y719" s="19">
        <f t="shared" si="362"/>
        <v>13.271809665812086</v>
      </c>
      <c r="Z719" s="19">
        <f t="shared" si="363"/>
        <v>14.53853906576076</v>
      </c>
      <c r="AA719" s="19">
        <f t="shared" si="364"/>
        <v>15.703416969811393</v>
      </c>
      <c r="AB719" s="19">
        <f t="shared" si="365"/>
        <v>16.787658886481733</v>
      </c>
      <c r="AC719" s="19">
        <f t="shared" si="366"/>
        <v>17.806001158316757</v>
      </c>
      <c r="AD719" s="19">
        <f t="shared" si="367"/>
        <v>18.769173226625792</v>
      </c>
      <c r="AE719" s="19">
        <f t="shared" si="382"/>
        <v>2.2127690974002401</v>
      </c>
      <c r="AF719" s="19">
        <f t="shared" si="382"/>
        <v>3.1293280679434918</v>
      </c>
      <c r="AG719" s="19">
        <f t="shared" si="382"/>
        <v>4.4255381948004802</v>
      </c>
      <c r="AH719" s="19">
        <f t="shared" si="382"/>
        <v>5.4201552072294792</v>
      </c>
      <c r="AI719" s="19">
        <f t="shared" si="382"/>
        <v>6.2586561358869837</v>
      </c>
      <c r="AJ719" s="19">
        <f t="shared" si="382"/>
        <v>6.9973902838197271</v>
      </c>
      <c r="AK719" s="19">
        <f t="shared" si="382"/>
        <v>7.6652570042310826</v>
      </c>
      <c r="AL719" s="19">
        <f t="shared" si="382"/>
        <v>8.2794238385127148</v>
      </c>
      <c r="AM719" s="19">
        <f t="shared" si="382"/>
        <v>8.8510763896009603</v>
      </c>
      <c r="AN719" s="19">
        <f t="shared" si="382"/>
        <v>9.3879842038304737</v>
      </c>
      <c r="AO719" s="19">
        <f t="shared" si="382"/>
        <v>9.8958042405955808</v>
      </c>
      <c r="AP719" s="43">
        <f t="shared" si="369"/>
        <v>0.69799999999999995</v>
      </c>
    </row>
    <row r="720" spans="1:42" x14ac:dyDescent="0.25">
      <c r="A720" s="15">
        <v>0.69899999999999995</v>
      </c>
      <c r="B720" s="6">
        <f t="shared" si="376"/>
        <v>3.9602640607523476</v>
      </c>
      <c r="C720" s="6">
        <f t="shared" si="349"/>
        <v>0.58631285640526798</v>
      </c>
      <c r="D720" s="6">
        <f t="shared" si="370"/>
        <v>1.9801320303761738</v>
      </c>
      <c r="E720" s="6">
        <f t="shared" si="350"/>
        <v>0.91738541518818584</v>
      </c>
      <c r="F720" s="6">
        <f t="shared" si="351"/>
        <v>0.63911290358261907</v>
      </c>
      <c r="G720" s="6">
        <f t="shared" si="352"/>
        <v>1.0185564517913095</v>
      </c>
      <c r="H720" s="6">
        <f t="shared" si="353"/>
        <v>0.74651671436181621</v>
      </c>
      <c r="I720" s="6">
        <f t="shared" si="354"/>
        <v>1.0539883271065331</v>
      </c>
      <c r="J720" s="6">
        <f t="shared" si="371"/>
        <v>1.8688492619712609</v>
      </c>
      <c r="K720" s="9"/>
      <c r="L720" s="15">
        <f t="shared" si="372"/>
        <v>0.69899999999999995</v>
      </c>
      <c r="M720" s="6">
        <f t="shared" si="377"/>
        <v>0.44424598583715197</v>
      </c>
      <c r="N720" s="15">
        <f t="shared" si="355"/>
        <v>2.2134559818653203</v>
      </c>
      <c r="O720" s="15">
        <f t="shared" si="356"/>
        <v>4.2047997455854969</v>
      </c>
      <c r="P720" s="15">
        <f t="shared" si="373"/>
        <v>2.2134559818653203</v>
      </c>
      <c r="Q720" s="15">
        <f t="shared" si="374"/>
        <v>0.69899999999999995</v>
      </c>
      <c r="S720" s="28">
        <f t="shared" si="375"/>
        <v>0.69899999999999995</v>
      </c>
      <c r="T720" s="19">
        <f t="shared" si="357"/>
        <v>4.2047997455854969</v>
      </c>
      <c r="U720" s="19">
        <f t="shared" si="358"/>
        <v>5.9464848272699493</v>
      </c>
      <c r="V720" s="19">
        <f t="shared" si="359"/>
        <v>8.4095994911709937</v>
      </c>
      <c r="W720" s="19">
        <f t="shared" si="360"/>
        <v>10.299613847268994</v>
      </c>
      <c r="X720" s="19">
        <f t="shared" si="361"/>
        <v>11.892969654539899</v>
      </c>
      <c r="Y720" s="19">
        <f t="shared" si="362"/>
        <v>13.296744300946704</v>
      </c>
      <c r="Z720" s="19">
        <f t="shared" si="363"/>
        <v>14.565853590013543</v>
      </c>
      <c r="AA720" s="19">
        <f t="shared" si="364"/>
        <v>15.732920027975165</v>
      </c>
      <c r="AB720" s="19">
        <f t="shared" si="365"/>
        <v>16.819198982341987</v>
      </c>
      <c r="AC720" s="19">
        <f t="shared" si="366"/>
        <v>17.839454481809849</v>
      </c>
      <c r="AD720" s="19">
        <f t="shared" si="367"/>
        <v>18.804436125805989</v>
      </c>
      <c r="AE720" s="19">
        <f t="shared" si="382"/>
        <v>2.2134559818653203</v>
      </c>
      <c r="AF720" s="19">
        <f t="shared" si="382"/>
        <v>3.1302994692697914</v>
      </c>
      <c r="AG720" s="19">
        <f t="shared" si="382"/>
        <v>4.4269119637306407</v>
      </c>
      <c r="AH720" s="19">
        <f t="shared" si="382"/>
        <v>5.421837723681171</v>
      </c>
      <c r="AI720" s="19">
        <f t="shared" si="382"/>
        <v>6.2605989385395828</v>
      </c>
      <c r="AJ720" s="19">
        <f t="shared" si="382"/>
        <v>6.9995624032187678</v>
      </c>
      <c r="AK720" s="19">
        <f t="shared" si="382"/>
        <v>7.667636441815981</v>
      </c>
      <c r="AL720" s="19">
        <f t="shared" si="382"/>
        <v>8.2819939248453434</v>
      </c>
      <c r="AM720" s="19">
        <f t="shared" si="382"/>
        <v>8.8538239274612813</v>
      </c>
      <c r="AN720" s="19">
        <f t="shared" si="382"/>
        <v>9.3908984078093756</v>
      </c>
      <c r="AO720" s="19">
        <f t="shared" si="382"/>
        <v>9.8988760813087975</v>
      </c>
      <c r="AP720" s="43">
        <f t="shared" si="369"/>
        <v>0.69899999999999995</v>
      </c>
    </row>
    <row r="721" spans="1:42" x14ac:dyDescent="0.25">
      <c r="A721" s="15">
        <v>0.7</v>
      </c>
      <c r="B721" s="6">
        <f t="shared" si="376"/>
        <v>3.9646263457247688</v>
      </c>
      <c r="C721" s="6">
        <f t="shared" si="349"/>
        <v>0.58722980711471284</v>
      </c>
      <c r="D721" s="6">
        <f t="shared" si="370"/>
        <v>1.9823131728623844</v>
      </c>
      <c r="E721" s="6">
        <f t="shared" si="350"/>
        <v>0.9165151389911681</v>
      </c>
      <c r="F721" s="6">
        <f t="shared" si="351"/>
        <v>0.64072024796130689</v>
      </c>
      <c r="G721" s="6">
        <f t="shared" si="352"/>
        <v>1.0203601239806535</v>
      </c>
      <c r="H721" s="6">
        <f t="shared" si="353"/>
        <v>0.7476842122656544</v>
      </c>
      <c r="I721" s="6">
        <f t="shared" si="354"/>
        <v>1.0560602309394471</v>
      </c>
      <c r="J721" s="6">
        <f t="shared" si="371"/>
        <v>1.8741242457318541</v>
      </c>
      <c r="K721" s="9"/>
      <c r="L721" s="15">
        <f t="shared" si="372"/>
        <v>0.7</v>
      </c>
      <c r="M721" s="6">
        <f t="shared" si="377"/>
        <v>0.44438277490290573</v>
      </c>
      <c r="N721" s="15">
        <f t="shared" si="355"/>
        <v>2.2141375334954967</v>
      </c>
      <c r="O721" s="15">
        <f t="shared" si="356"/>
        <v>4.2126724837728222</v>
      </c>
      <c r="P721" s="15">
        <f t="shared" si="373"/>
        <v>2.2141375334954967</v>
      </c>
      <c r="Q721" s="15">
        <f t="shared" si="374"/>
        <v>0.7</v>
      </c>
      <c r="S721" s="28">
        <f t="shared" si="375"/>
        <v>0.7</v>
      </c>
      <c r="T721" s="19">
        <f t="shared" si="357"/>
        <v>4.2126724837728222</v>
      </c>
      <c r="U721" s="19">
        <f t="shared" si="358"/>
        <v>5.9576185603874761</v>
      </c>
      <c r="V721" s="19">
        <f t="shared" si="359"/>
        <v>8.4253449675456444</v>
      </c>
      <c r="W721" s="19">
        <f t="shared" si="360"/>
        <v>10.318898038706461</v>
      </c>
      <c r="X721" s="19">
        <f t="shared" si="361"/>
        <v>11.915237120774952</v>
      </c>
      <c r="Y721" s="19">
        <f t="shared" si="362"/>
        <v>13.321640085040832</v>
      </c>
      <c r="Z721" s="19">
        <f t="shared" si="363"/>
        <v>14.593125555083807</v>
      </c>
      <c r="AA721" s="19">
        <f t="shared" si="364"/>
        <v>15.762377116967906</v>
      </c>
      <c r="AB721" s="19">
        <f t="shared" si="365"/>
        <v>16.850689935091289</v>
      </c>
      <c r="AC721" s="19">
        <f t="shared" si="366"/>
        <v>17.872855681162427</v>
      </c>
      <c r="AD721" s="19">
        <f t="shared" si="367"/>
        <v>18.839644081317815</v>
      </c>
      <c r="AE721" s="19">
        <f t="shared" si="382"/>
        <v>2.2141375334954967</v>
      </c>
      <c r="AF721" s="19">
        <f t="shared" si="382"/>
        <v>3.1312633288286444</v>
      </c>
      <c r="AG721" s="19">
        <f t="shared" si="382"/>
        <v>4.4282750669909934</v>
      </c>
      <c r="AH721" s="19">
        <f t="shared" si="382"/>
        <v>5.4235071774084647</v>
      </c>
      <c r="AI721" s="19">
        <f t="shared" si="382"/>
        <v>6.2625266576572889</v>
      </c>
      <c r="AJ721" s="19">
        <f t="shared" si="382"/>
        <v>7.0017176587131251</v>
      </c>
      <c r="AK721" s="19">
        <f t="shared" si="382"/>
        <v>7.669997405918874</v>
      </c>
      <c r="AL721" s="19">
        <f t="shared" si="382"/>
        <v>8.284544057536861</v>
      </c>
      <c r="AM721" s="19">
        <f t="shared" si="382"/>
        <v>8.8565501339819868</v>
      </c>
      <c r="AN721" s="19">
        <f t="shared" si="382"/>
        <v>9.3937899864859329</v>
      </c>
      <c r="AO721" s="19">
        <f t="shared" si="382"/>
        <v>9.9019240728592948</v>
      </c>
      <c r="AP721" s="43">
        <f t="shared" si="369"/>
        <v>0.7</v>
      </c>
    </row>
    <row r="722" spans="1:42" x14ac:dyDescent="0.25">
      <c r="A722" s="15">
        <v>0.70099999999999996</v>
      </c>
      <c r="B722" s="6">
        <f t="shared" si="376"/>
        <v>3.9689927872479904</v>
      </c>
      <c r="C722" s="6">
        <f t="shared" si="349"/>
        <v>0.58814588495135989</v>
      </c>
      <c r="D722" s="6">
        <f t="shared" si="370"/>
        <v>1.9844963936239952</v>
      </c>
      <c r="E722" s="6">
        <f t="shared" si="350"/>
        <v>0.91563966711802081</v>
      </c>
      <c r="F722" s="6">
        <f t="shared" si="351"/>
        <v>0.64233333927368086</v>
      </c>
      <c r="G722" s="6">
        <f t="shared" si="352"/>
        <v>1.0221666696368403</v>
      </c>
      <c r="H722" s="6">
        <f t="shared" si="353"/>
        <v>0.74885059879332883</v>
      </c>
      <c r="I722" s="6">
        <f t="shared" si="354"/>
        <v>1.0581366553885354</v>
      </c>
      <c r="J722" s="6">
        <f t="shared" si="371"/>
        <v>1.8794092405192968</v>
      </c>
      <c r="K722" s="9"/>
      <c r="L722" s="15">
        <f t="shared" si="372"/>
        <v>0.70099999999999996</v>
      </c>
      <c r="M722" s="6">
        <f t="shared" si="377"/>
        <v>0.44451849214099248</v>
      </c>
      <c r="N722" s="15">
        <f t="shared" si="355"/>
        <v>2.2148137447434593</v>
      </c>
      <c r="O722" s="15">
        <f t="shared" si="356"/>
        <v>4.2205328312908303</v>
      </c>
      <c r="P722" s="15">
        <f t="shared" si="373"/>
        <v>2.2148137447434593</v>
      </c>
      <c r="Q722" s="15">
        <f t="shared" si="374"/>
        <v>0.70099999999999996</v>
      </c>
      <c r="S722" s="28">
        <f t="shared" si="375"/>
        <v>0.70099999999999996</v>
      </c>
      <c r="T722" s="19">
        <f t="shared" si="357"/>
        <v>4.2205328312908303</v>
      </c>
      <c r="U722" s="19">
        <f t="shared" si="358"/>
        <v>5.9687347704524107</v>
      </c>
      <c r="V722" s="19">
        <f t="shared" si="359"/>
        <v>8.4410656625816607</v>
      </c>
      <c r="W722" s="19">
        <f t="shared" si="360"/>
        <v>10.338151879326535</v>
      </c>
      <c r="X722" s="19">
        <f t="shared" si="361"/>
        <v>11.937469540904821</v>
      </c>
      <c r="Y722" s="19">
        <f t="shared" si="362"/>
        <v>13.34649668639819</v>
      </c>
      <c r="Z722" s="19">
        <f t="shared" si="363"/>
        <v>14.620354597616489</v>
      </c>
      <c r="AA722" s="19">
        <f t="shared" si="364"/>
        <v>15.791787844321274</v>
      </c>
      <c r="AB722" s="19">
        <f t="shared" si="365"/>
        <v>16.882131325163321</v>
      </c>
      <c r="AC722" s="19">
        <f t="shared" si="366"/>
        <v>17.906204311357229</v>
      </c>
      <c r="AD722" s="19">
        <f t="shared" si="367"/>
        <v>18.874796624071898</v>
      </c>
      <c r="AE722" s="19">
        <f t="shared" ref="AE722:AO731" si="383">$M722*AE$21^0.5/RMannings_n*(Diameter/1000)^(2/3)</f>
        <v>2.2148137447434593</v>
      </c>
      <c r="AF722" s="19">
        <f t="shared" si="383"/>
        <v>3.1322196359465426</v>
      </c>
      <c r="AG722" s="19">
        <f t="shared" si="383"/>
        <v>4.4296274894869185</v>
      </c>
      <c r="AH722" s="19">
        <f t="shared" si="383"/>
        <v>5.4251635499243038</v>
      </c>
      <c r="AI722" s="19">
        <f t="shared" si="383"/>
        <v>6.2644392718930852</v>
      </c>
      <c r="AJ722" s="19">
        <f t="shared" si="383"/>
        <v>7.0038560264361118</v>
      </c>
      <c r="AK722" s="19">
        <f t="shared" si="383"/>
        <v>7.6723398703951169</v>
      </c>
      <c r="AL722" s="19">
        <f t="shared" si="383"/>
        <v>8.2870742083478195</v>
      </c>
      <c r="AM722" s="19">
        <f t="shared" si="383"/>
        <v>8.8592549789738371</v>
      </c>
      <c r="AN722" s="19">
        <f t="shared" si="383"/>
        <v>9.3966589078396261</v>
      </c>
      <c r="AO722" s="19">
        <f t="shared" si="383"/>
        <v>9.9049481814944862</v>
      </c>
      <c r="AP722" s="43">
        <f t="shared" si="369"/>
        <v>0.70099999999999996</v>
      </c>
    </row>
    <row r="723" spans="1:42" x14ac:dyDescent="0.25">
      <c r="A723" s="15">
        <v>0.70199999999999996</v>
      </c>
      <c r="B723" s="6">
        <f t="shared" si="376"/>
        <v>3.9733634180985602</v>
      </c>
      <c r="C723" s="6">
        <f t="shared" si="349"/>
        <v>0.58906108471208596</v>
      </c>
      <c r="D723" s="6">
        <f t="shared" si="370"/>
        <v>1.9866817090492801</v>
      </c>
      <c r="E723" s="6">
        <f t="shared" si="350"/>
        <v>0.91475898465114847</v>
      </c>
      <c r="F723" s="6">
        <f t="shared" si="351"/>
        <v>0.64395222631973348</v>
      </c>
      <c r="G723" s="6">
        <f t="shared" si="352"/>
        <v>1.0239761131598666</v>
      </c>
      <c r="H723" s="6">
        <f t="shared" si="353"/>
        <v>0.75001586732001746</v>
      </c>
      <c r="I723" s="6">
        <f t="shared" si="354"/>
        <v>1.0602176354640154</v>
      </c>
      <c r="J723" s="6">
        <f t="shared" si="371"/>
        <v>1.8847042955072051</v>
      </c>
      <c r="K723" s="9"/>
      <c r="L723" s="15">
        <f t="shared" si="372"/>
        <v>0.70199999999999996</v>
      </c>
      <c r="M723" s="6">
        <f t="shared" si="377"/>
        <v>0.44465313601953949</v>
      </c>
      <c r="N723" s="15">
        <f t="shared" si="355"/>
        <v>2.2154846079766513</v>
      </c>
      <c r="O723" s="15">
        <f t="shared" si="356"/>
        <v>4.2283806829340085</v>
      </c>
      <c r="P723" s="15">
        <f t="shared" si="373"/>
        <v>2.2154846079766513</v>
      </c>
      <c r="Q723" s="15">
        <f t="shared" si="374"/>
        <v>0.70199999999999996</v>
      </c>
      <c r="S723" s="28">
        <f t="shared" si="375"/>
        <v>0.70199999999999996</v>
      </c>
      <c r="T723" s="19">
        <f t="shared" si="357"/>
        <v>4.2283806829340085</v>
      </c>
      <c r="U723" s="19">
        <f t="shared" si="358"/>
        <v>5.9798333086816848</v>
      </c>
      <c r="V723" s="19">
        <f t="shared" si="359"/>
        <v>8.456761365868017</v>
      </c>
      <c r="W723" s="19">
        <f t="shared" si="360"/>
        <v>10.357375111429384</v>
      </c>
      <c r="X723" s="19">
        <f t="shared" si="361"/>
        <v>11.95966661736337</v>
      </c>
      <c r="Y723" s="19">
        <f t="shared" si="362"/>
        <v>13.371313772329728</v>
      </c>
      <c r="Z723" s="19">
        <f t="shared" si="363"/>
        <v>14.647540353168981</v>
      </c>
      <c r="AA723" s="19">
        <f t="shared" si="364"/>
        <v>15.821151816392275</v>
      </c>
      <c r="AB723" s="19">
        <f t="shared" si="365"/>
        <v>16.913522731736034</v>
      </c>
      <c r="AC723" s="19">
        <f t="shared" si="366"/>
        <v>17.939499926045055</v>
      </c>
      <c r="AD723" s="19">
        <f t="shared" si="367"/>
        <v>18.909893283574856</v>
      </c>
      <c r="AE723" s="19">
        <f t="shared" si="383"/>
        <v>2.2154846079766513</v>
      </c>
      <c r="AF723" s="19">
        <f t="shared" si="383"/>
        <v>3.1331683798294203</v>
      </c>
      <c r="AG723" s="19">
        <f t="shared" si="383"/>
        <v>4.4309692159533025</v>
      </c>
      <c r="AH723" s="19">
        <f t="shared" si="383"/>
        <v>5.4268068225328179</v>
      </c>
      <c r="AI723" s="19">
        <f t="shared" si="383"/>
        <v>6.2663367596588406</v>
      </c>
      <c r="AJ723" s="19">
        <f t="shared" si="383"/>
        <v>7.0059774822514642</v>
      </c>
      <c r="AK723" s="19">
        <f t="shared" si="383"/>
        <v>7.6746638088047545</v>
      </c>
      <c r="AL723" s="19">
        <f t="shared" si="383"/>
        <v>8.2895843487198082</v>
      </c>
      <c r="AM723" s="19">
        <f t="shared" si="383"/>
        <v>8.861938431906605</v>
      </c>
      <c r="AN723" s="19">
        <f t="shared" si="383"/>
        <v>9.3995051394882605</v>
      </c>
      <c r="AO723" s="19">
        <f t="shared" si="383"/>
        <v>9.9079483730805311</v>
      </c>
      <c r="AP723" s="43">
        <f t="shared" si="369"/>
        <v>0.70199999999999996</v>
      </c>
    </row>
    <row r="724" spans="1:42" x14ac:dyDescent="0.25">
      <c r="A724" s="15">
        <v>0.70299999999999996</v>
      </c>
      <c r="B724" s="6">
        <f t="shared" si="376"/>
        <v>3.9777382712907094</v>
      </c>
      <c r="C724" s="6">
        <f t="shared" si="349"/>
        <v>0.58997540117877789</v>
      </c>
      <c r="D724" s="6">
        <f t="shared" si="370"/>
        <v>1.9888691356453547</v>
      </c>
      <c r="E724" s="6">
        <f t="shared" si="350"/>
        <v>0.91387307652649452</v>
      </c>
      <c r="F724" s="6">
        <f t="shared" si="351"/>
        <v>0.6455769584778589</v>
      </c>
      <c r="G724" s="6">
        <f t="shared" si="352"/>
        <v>1.0257884792389294</v>
      </c>
      <c r="H724" s="6">
        <f t="shared" si="353"/>
        <v>0.7511800112018121</v>
      </c>
      <c r="I724" s="6">
        <f t="shared" si="354"/>
        <v>1.0623032065712741</v>
      </c>
      <c r="J724" s="6">
        <f t="shared" si="371"/>
        <v>1.8900094605470235</v>
      </c>
      <c r="K724" s="9"/>
      <c r="L724" s="15">
        <f t="shared" si="372"/>
        <v>0.70299999999999996</v>
      </c>
      <c r="M724" s="6">
        <f t="shared" si="377"/>
        <v>0.44478670498941131</v>
      </c>
      <c r="N724" s="15">
        <f t="shared" si="355"/>
        <v>2.2161501154765051</v>
      </c>
      <c r="O724" s="15">
        <f t="shared" si="356"/>
        <v>4.2362159331800928</v>
      </c>
      <c r="P724" s="15">
        <f t="shared" si="373"/>
        <v>2.2161501154765051</v>
      </c>
      <c r="Q724" s="15">
        <f t="shared" si="374"/>
        <v>0.70299999999999996</v>
      </c>
      <c r="S724" s="28">
        <f t="shared" si="375"/>
        <v>0.70299999999999996</v>
      </c>
      <c r="T724" s="19">
        <f t="shared" si="357"/>
        <v>4.2362159331800928</v>
      </c>
      <c r="U724" s="19">
        <f t="shared" si="358"/>
        <v>5.9909140258442859</v>
      </c>
      <c r="V724" s="19">
        <f t="shared" si="359"/>
        <v>8.4724318663601856</v>
      </c>
      <c r="W724" s="19">
        <f t="shared" si="360"/>
        <v>10.376567476539307</v>
      </c>
      <c r="X724" s="19">
        <f t="shared" si="361"/>
        <v>11.981828051688572</v>
      </c>
      <c r="Y724" s="19">
        <f t="shared" si="362"/>
        <v>13.396091009144749</v>
      </c>
      <c r="Z724" s="19">
        <f t="shared" si="363"/>
        <v>14.674682456201452</v>
      </c>
      <c r="AA724" s="19">
        <f t="shared" si="364"/>
        <v>15.85046863835276</v>
      </c>
      <c r="AB724" s="19">
        <f t="shared" si="365"/>
        <v>16.944863732720371</v>
      </c>
      <c r="AC724" s="19">
        <f t="shared" si="366"/>
        <v>17.97274207753285</v>
      </c>
      <c r="AD724" s="19">
        <f t="shared" si="367"/>
        <v>18.94493358791679</v>
      </c>
      <c r="AE724" s="19">
        <f t="shared" si="383"/>
        <v>2.2161501154765051</v>
      </c>
      <c r="AF724" s="19">
        <f t="shared" si="383"/>
        <v>3.1341095495615745</v>
      </c>
      <c r="AG724" s="19">
        <f t="shared" si="383"/>
        <v>4.4323002309530102</v>
      </c>
      <c r="AH724" s="19">
        <f t="shared" si="383"/>
        <v>5.4284369763274549</v>
      </c>
      <c r="AI724" s="19">
        <f t="shared" si="383"/>
        <v>6.268219099123149</v>
      </c>
      <c r="AJ724" s="19">
        <f t="shared" si="383"/>
        <v>7.0080820017509247</v>
      </c>
      <c r="AK724" s="19">
        <f t="shared" si="383"/>
        <v>7.6769691944098826</v>
      </c>
      <c r="AL724" s="19">
        <f t="shared" si="383"/>
        <v>8.2920744497725867</v>
      </c>
      <c r="AM724" s="19">
        <f t="shared" si="383"/>
        <v>8.8646004619060204</v>
      </c>
      <c r="AN724" s="19">
        <f t="shared" si="383"/>
        <v>9.4023286486847208</v>
      </c>
      <c r="AO724" s="19">
        <f t="shared" si="383"/>
        <v>9.9109246130989472</v>
      </c>
      <c r="AP724" s="43">
        <f t="shared" si="369"/>
        <v>0.70299999999999996</v>
      </c>
    </row>
    <row r="725" spans="1:42" x14ac:dyDescent="0.25">
      <c r="A725" s="15">
        <v>0.70399999999999996</v>
      </c>
      <c r="B725" s="6">
        <f t="shared" si="376"/>
        <v>3.982117380079381</v>
      </c>
      <c r="C725" s="6">
        <f t="shared" si="349"/>
        <v>0.59088882911818408</v>
      </c>
      <c r="D725" s="6">
        <f t="shared" si="370"/>
        <v>1.9910586900396905</v>
      </c>
      <c r="E725" s="6">
        <f t="shared" si="350"/>
        <v>0.91298192753197482</v>
      </c>
      <c r="F725" s="6">
        <f t="shared" si="351"/>
        <v>0.64720758571367198</v>
      </c>
      <c r="G725" s="6">
        <f t="shared" si="352"/>
        <v>1.027603792856836</v>
      </c>
      <c r="H725" s="6">
        <f t="shared" si="353"/>
        <v>0.75234302377553008</v>
      </c>
      <c r="I725" s="6">
        <f t="shared" si="354"/>
        <v>1.0643934045169492</v>
      </c>
      <c r="J725" s="6">
        <f t="shared" si="371"/>
        <v>1.8953247861781892</v>
      </c>
      <c r="K725" s="9"/>
      <c r="L725" s="15">
        <f t="shared" si="372"/>
        <v>0.70399999999999996</v>
      </c>
      <c r="M725" s="6">
        <f t="shared" si="377"/>
        <v>0.44491919748405279</v>
      </c>
      <c r="N725" s="15">
        <f t="shared" si="355"/>
        <v>2.2168102594376569</v>
      </c>
      <c r="O725" s="15">
        <f t="shared" si="356"/>
        <v>4.2440384761871961</v>
      </c>
      <c r="P725" s="15">
        <f t="shared" si="373"/>
        <v>2.2168102594376569</v>
      </c>
      <c r="Q725" s="15">
        <f t="shared" si="374"/>
        <v>0.70399999999999996</v>
      </c>
      <c r="S725" s="28">
        <f t="shared" si="375"/>
        <v>0.70399999999999996</v>
      </c>
      <c r="T725" s="19">
        <f t="shared" si="357"/>
        <v>4.2440384761871961</v>
      </c>
      <c r="U725" s="19">
        <f t="shared" si="358"/>
        <v>6.0019767722571755</v>
      </c>
      <c r="V725" s="19">
        <f t="shared" si="359"/>
        <v>8.4880769523743922</v>
      </c>
      <c r="W725" s="19">
        <f t="shared" si="360"/>
        <v>10.395728715397686</v>
      </c>
      <c r="X725" s="19">
        <f t="shared" si="361"/>
        <v>12.003953544514351</v>
      </c>
      <c r="Y725" s="19">
        <f t="shared" si="362"/>
        <v>13.420828062141819</v>
      </c>
      <c r="Z725" s="19">
        <f t="shared" si="363"/>
        <v>14.701780540066844</v>
      </c>
      <c r="AA725" s="19">
        <f t="shared" si="364"/>
        <v>15.879737914178643</v>
      </c>
      <c r="AB725" s="19">
        <f t="shared" si="365"/>
        <v>16.976153904748784</v>
      </c>
      <c r="AC725" s="19">
        <f t="shared" si="366"/>
        <v>18.005930316771526</v>
      </c>
      <c r="AD725" s="19">
        <f t="shared" si="367"/>
        <v>18.979917063758382</v>
      </c>
      <c r="AE725" s="19">
        <f t="shared" si="383"/>
        <v>2.2168102594376569</v>
      </c>
      <c r="AF725" s="19">
        <f t="shared" si="383"/>
        <v>3.1350431341045537</v>
      </c>
      <c r="AG725" s="19">
        <f t="shared" si="383"/>
        <v>4.4336205188753137</v>
      </c>
      <c r="AH725" s="19">
        <f t="shared" si="383"/>
        <v>5.4300539921890563</v>
      </c>
      <c r="AI725" s="19">
        <f t="shared" si="383"/>
        <v>6.2700862682091074</v>
      </c>
      <c r="AJ725" s="19">
        <f t="shared" si="383"/>
        <v>7.0101695602517715</v>
      </c>
      <c r="AK725" s="19">
        <f t="shared" si="383"/>
        <v>7.6792560001719332</v>
      </c>
      <c r="AL725" s="19">
        <f t="shared" si="383"/>
        <v>8.2945444823011663</v>
      </c>
      <c r="AM725" s="19">
        <f t="shared" si="383"/>
        <v>8.8672410377506274</v>
      </c>
      <c r="AN725" s="19">
        <f t="shared" si="383"/>
        <v>9.4051294023136602</v>
      </c>
      <c r="AO725" s="19">
        <f t="shared" si="383"/>
        <v>9.9138768666430899</v>
      </c>
      <c r="AP725" s="43">
        <f t="shared" si="369"/>
        <v>0.70399999999999996</v>
      </c>
    </row>
    <row r="726" spans="1:42" x14ac:dyDescent="0.25">
      <c r="A726" s="15">
        <v>0.70499999999999996</v>
      </c>
      <c r="B726" s="6">
        <f t="shared" si="376"/>
        <v>3.9865007779633044</v>
      </c>
      <c r="C726" s="6">
        <f t="shared" ref="C726:C789" si="384">$B726/8+($A726/2-0.25)*SIN($B726/2)</f>
        <v>0.59180136328176625</v>
      </c>
      <c r="D726" s="6">
        <f t="shared" si="370"/>
        <v>1.9932503889816522</v>
      </c>
      <c r="E726" s="6">
        <f t="shared" ref="E726:E789" si="385">SIN(B726/2)</f>
        <v>0.91208552230588558</v>
      </c>
      <c r="F726" s="6">
        <f t="shared" ref="F726:F789" si="386">C726/E726</f>
        <v>0.64884415858899491</v>
      </c>
      <c r="G726" s="6">
        <f t="shared" ref="G726:G789" si="387">A726+F726/2</f>
        <v>1.0294220792944975</v>
      </c>
      <c r="H726" s="6">
        <f t="shared" ref="H726:H789" si="388">C726/$C$1021</f>
        <v>0.75350489835852474</v>
      </c>
      <c r="I726" s="6">
        <f t="shared" ref="I726:I731" si="389">MAX($G726+K*(1.811*$J726)^M+SCorr*Slope,0)</f>
        <v>1.0664882655151273</v>
      </c>
      <c r="J726" s="6">
        <f t="shared" si="371"/>
        <v>1.9006503236384902</v>
      </c>
      <c r="K726" s="9"/>
      <c r="L726" s="15">
        <f t="shared" si="372"/>
        <v>0.70499999999999996</v>
      </c>
      <c r="M726" s="6">
        <f t="shared" si="377"/>
        <v>0.4450506119193311</v>
      </c>
      <c r="N726" s="15">
        <f t="shared" ref="N726:N789" si="390">M726*(Slope^0.5)/(RMannings_n)*((Diameter/1000)^(2/3))</f>
        <v>2.2174650319671647</v>
      </c>
      <c r="O726" s="15">
        <f t="shared" ref="O726:O789" si="391">C726*N726*(Diameter/1000)^2</f>
        <v>4.2518482057909157</v>
      </c>
      <c r="P726" s="15">
        <f t="shared" si="373"/>
        <v>2.2174650319671647</v>
      </c>
      <c r="Q726" s="15">
        <f t="shared" si="374"/>
        <v>0.70499999999999996</v>
      </c>
      <c r="S726" s="28">
        <f t="shared" si="375"/>
        <v>0.70499999999999996</v>
      </c>
      <c r="T726" s="19">
        <f t="shared" ref="T726:T789" si="392">$C726*AE726*((Diameter/1000)^2)</f>
        <v>4.2518482057909157</v>
      </c>
      <c r="U726" s="19">
        <f t="shared" ref="U726:U789" si="393">$C726*AF726*((Diameter/1000)^2)</f>
        <v>6.0130213977812241</v>
      </c>
      <c r="V726" s="19">
        <f t="shared" ref="V726:V789" si="394">$C726*AG726*((Diameter/1000)^2)</f>
        <v>8.5036964115818314</v>
      </c>
      <c r="W726" s="19">
        <f t="shared" ref="W726:W789" si="395">$C726*AH726*((Diameter/1000)^2)</f>
        <v>10.414858567955907</v>
      </c>
      <c r="X726" s="19">
        <f t="shared" ref="X726:X789" si="396">$C726*AI726*((Diameter/1000)^2)</f>
        <v>12.026042795562448</v>
      </c>
      <c r="Y726" s="19">
        <f t="shared" ref="Y726:Y789" si="397">$C726*AJ726*((Diameter/1000)^2)</f>
        <v>13.44552459559962</v>
      </c>
      <c r="Z726" s="19">
        <f t="shared" ref="Z726:Z789" si="398">$C726*AK726*((Diameter/1000)^2)</f>
        <v>14.728834237000877</v>
      </c>
      <c r="AA726" s="19">
        <f t="shared" ref="AA726:AA789" si="399">$C726*AL726*((Diameter/1000)^2)</f>
        <v>15.908959246639109</v>
      </c>
      <c r="AB726" s="19">
        <f t="shared" ref="AB726:AB789" si="400">$C726*AM726*((Diameter/1000)^2)</f>
        <v>17.007392823163663</v>
      </c>
      <c r="AC726" s="19">
        <f t="shared" ref="AC726:AC789" si="401">$C726*AN726*((Diameter/1000)^2)</f>
        <v>18.039064193343673</v>
      </c>
      <c r="AD726" s="19">
        <f t="shared" ref="AD726:AD789" si="402">$C726*AO726*((Diameter/1000)^2)</f>
        <v>19.014843236318004</v>
      </c>
      <c r="AE726" s="19">
        <f t="shared" si="383"/>
        <v>2.2174650319671647</v>
      </c>
      <c r="AF726" s="19">
        <f t="shared" si="383"/>
        <v>3.1359691222960535</v>
      </c>
      <c r="AG726" s="19">
        <f t="shared" si="383"/>
        <v>4.4349300639343294</v>
      </c>
      <c r="AH726" s="19">
        <f t="shared" si="383"/>
        <v>5.4316578507839415</v>
      </c>
      <c r="AI726" s="19">
        <f t="shared" si="383"/>
        <v>6.271938244592107</v>
      </c>
      <c r="AJ726" s="19">
        <f t="shared" si="383"/>
        <v>7.012240132794326</v>
      </c>
      <c r="AK726" s="19">
        <f t="shared" si="383"/>
        <v>7.6815241987489475</v>
      </c>
      <c r="AL726" s="19">
        <f t="shared" si="383"/>
        <v>8.296994416772856</v>
      </c>
      <c r="AM726" s="19">
        <f t="shared" si="383"/>
        <v>8.8698601278686589</v>
      </c>
      <c r="AN726" s="19">
        <f t="shared" si="383"/>
        <v>9.4079073668881605</v>
      </c>
      <c r="AO726" s="19">
        <f t="shared" si="383"/>
        <v>9.916805098414649</v>
      </c>
      <c r="AP726" s="43">
        <f t="shared" ref="AP726:AP789" si="403">S726</f>
        <v>0.70499999999999996</v>
      </c>
    </row>
    <row r="727" spans="1:42" x14ac:dyDescent="0.25">
      <c r="A727" s="15">
        <v>0.70599999999999996</v>
      </c>
      <c r="B727" s="6">
        <f t="shared" si="376"/>
        <v>3.9908884986881183</v>
      </c>
      <c r="C727" s="6">
        <f t="shared" si="384"/>
        <v>0.59271299840554936</v>
      </c>
      <c r="D727" s="6">
        <f t="shared" ref="D727:D790" si="404">B727/2</f>
        <v>1.9954442493440592</v>
      </c>
      <c r="E727" s="6">
        <f t="shared" si="385"/>
        <v>0.91118384533528696</v>
      </c>
      <c r="F727" s="6">
        <f t="shared" si="386"/>
        <v>0.65048672827101062</v>
      </c>
      <c r="G727" s="6">
        <f t="shared" si="387"/>
        <v>1.0312433641355052</v>
      </c>
      <c r="H727" s="6">
        <f t="shared" si="388"/>
        <v>0.75466562824849492</v>
      </c>
      <c r="I727" s="6">
        <f t="shared" si="389"/>
        <v>1.0685878261936579</v>
      </c>
      <c r="J727" s="6">
        <f t="shared" ref="J727:J790" si="405">H727*(9.806*F727)^0.5</f>
        <v>1.9059861248746106</v>
      </c>
      <c r="K727" s="9"/>
      <c r="L727" s="15">
        <f t="shared" ref="L727:L790" si="406">A727</f>
        <v>0.70599999999999996</v>
      </c>
      <c r="M727" s="6">
        <f t="shared" si="377"/>
        <v>0.44518094669337477</v>
      </c>
      <c r="N727" s="15">
        <f t="shared" si="390"/>
        <v>2.2181144250837024</v>
      </c>
      <c r="O727" s="15">
        <f t="shared" si="391"/>
        <v>4.2596450155013983</v>
      </c>
      <c r="P727" s="15">
        <f t="shared" ref="P727:P790" si="407">N727</f>
        <v>2.2181144250837024</v>
      </c>
      <c r="Q727" s="15">
        <f t="shared" ref="Q727:Q790" si="408">L727</f>
        <v>0.70599999999999996</v>
      </c>
      <c r="S727" s="28">
        <f t="shared" ref="S727:S790" si="409">A727</f>
        <v>0.70599999999999996</v>
      </c>
      <c r="T727" s="19">
        <f t="shared" si="392"/>
        <v>4.2596450155013983</v>
      </c>
      <c r="U727" s="19">
        <f t="shared" si="393"/>
        <v>6.0240477518170303</v>
      </c>
      <c r="V727" s="19">
        <f t="shared" si="394"/>
        <v>8.5192900310027966</v>
      </c>
      <c r="W727" s="19">
        <f t="shared" si="395"/>
        <v>10.433956773368166</v>
      </c>
      <c r="X727" s="19">
        <f t="shared" si="396"/>
        <v>12.048095503634061</v>
      </c>
      <c r="Y727" s="19">
        <f t="shared" si="397"/>
        <v>13.470180272767662</v>
      </c>
      <c r="Z727" s="19">
        <f t="shared" si="398"/>
        <v>14.755843178111881</v>
      </c>
      <c r="AA727" s="19">
        <f t="shared" si="399"/>
        <v>15.938132237285609</v>
      </c>
      <c r="AB727" s="19">
        <f t="shared" si="400"/>
        <v>17.038580062005593</v>
      </c>
      <c r="AC727" s="19">
        <f t="shared" si="401"/>
        <v>18.072143255451088</v>
      </c>
      <c r="AD727" s="19">
        <f t="shared" si="402"/>
        <v>19.049711629358548</v>
      </c>
      <c r="AE727" s="19">
        <f t="shared" si="383"/>
        <v>2.2181144250837024</v>
      </c>
      <c r="AF727" s="19">
        <f t="shared" si="383"/>
        <v>3.1368875028487722</v>
      </c>
      <c r="AG727" s="19">
        <f t="shared" si="383"/>
        <v>4.4362288501674048</v>
      </c>
      <c r="AH727" s="19">
        <f t="shared" si="383"/>
        <v>5.433248532561934</v>
      </c>
      <c r="AI727" s="19">
        <f t="shared" si="383"/>
        <v>6.2737750056975443</v>
      </c>
      <c r="AJ727" s="19">
        <f t="shared" si="383"/>
        <v>7.0142936941394201</v>
      </c>
      <c r="AK727" s="19">
        <f t="shared" si="383"/>
        <v>7.6837737624928053</v>
      </c>
      <c r="AL727" s="19">
        <f t="shared" si="383"/>
        <v>8.2994242233242694</v>
      </c>
      <c r="AM727" s="19">
        <f t="shared" si="383"/>
        <v>8.8724577003348095</v>
      </c>
      <c r="AN727" s="19">
        <f t="shared" si="383"/>
        <v>9.4106625085463147</v>
      </c>
      <c r="AO727" s="19">
        <f t="shared" si="383"/>
        <v>9.9197092727200467</v>
      </c>
      <c r="AP727" s="43">
        <f t="shared" si="403"/>
        <v>0.70599999999999996</v>
      </c>
    </row>
    <row r="728" spans="1:42" x14ac:dyDescent="0.25">
      <c r="A728" s="15">
        <v>0.70699999999999996</v>
      </c>
      <c r="B728" s="6">
        <f t="shared" ref="B728:B791" si="410">2*ACOS((0.5-A728)/0.5)</f>
        <v>3.9952805762495371</v>
      </c>
      <c r="C728" s="6">
        <f t="shared" si="384"/>
        <v>0.59362372920996853</v>
      </c>
      <c r="D728" s="6">
        <f t="shared" si="404"/>
        <v>1.9976402881247686</v>
      </c>
      <c r="E728" s="6">
        <f t="shared" si="385"/>
        <v>0.9102768809543611</v>
      </c>
      <c r="F728" s="6">
        <f t="shared" si="386"/>
        <v>0.65213534654158845</v>
      </c>
      <c r="G728" s="6">
        <f t="shared" si="387"/>
        <v>1.0330676732707942</v>
      </c>
      <c r="H728" s="6">
        <f t="shared" si="388"/>
        <v>0.7558252067232899</v>
      </c>
      <c r="I728" s="6">
        <f t="shared" si="389"/>
        <v>1.0706921236005886</v>
      </c>
      <c r="J728" s="6">
        <f t="shared" si="405"/>
        <v>1.9113322425528629</v>
      </c>
      <c r="K728" s="9"/>
      <c r="L728" s="15">
        <f t="shared" si="406"/>
        <v>0.70699999999999996</v>
      </c>
      <c r="M728" s="6">
        <f t="shared" si="377"/>
        <v>0.44531020018640921</v>
      </c>
      <c r="N728" s="15">
        <f t="shared" si="390"/>
        <v>2.2187584307167412</v>
      </c>
      <c r="O728" s="15">
        <f t="shared" si="391"/>
        <v>4.2674287985003394</v>
      </c>
      <c r="P728" s="15">
        <f t="shared" si="407"/>
        <v>2.2187584307167412</v>
      </c>
      <c r="Q728" s="15">
        <f t="shared" si="408"/>
        <v>0.70699999999999996</v>
      </c>
      <c r="S728" s="28">
        <f t="shared" si="409"/>
        <v>0.70699999999999996</v>
      </c>
      <c r="T728" s="19">
        <f t="shared" si="392"/>
        <v>4.2674287985003394</v>
      </c>
      <c r="U728" s="19">
        <f t="shared" si="393"/>
        <v>6.0350556833007021</v>
      </c>
      <c r="V728" s="19">
        <f t="shared" si="394"/>
        <v>8.5348575970006788</v>
      </c>
      <c r="W728" s="19">
        <f t="shared" si="395"/>
        <v>10.453023069984125</v>
      </c>
      <c r="X728" s="19">
        <f t="shared" si="396"/>
        <v>12.070111366601404</v>
      </c>
      <c r="Y728" s="19">
        <f t="shared" si="397"/>
        <v>13.494794755856812</v>
      </c>
      <c r="Z728" s="19">
        <f t="shared" si="398"/>
        <v>14.782806993370398</v>
      </c>
      <c r="AA728" s="19">
        <f t="shared" si="399"/>
        <v>15.967256486440643</v>
      </c>
      <c r="AB728" s="19">
        <f t="shared" si="400"/>
        <v>17.069715194001358</v>
      </c>
      <c r="AC728" s="19">
        <f t="shared" si="401"/>
        <v>18.1051670499021</v>
      </c>
      <c r="AD728" s="19">
        <f t="shared" si="402"/>
        <v>19.084521765174024</v>
      </c>
      <c r="AE728" s="19">
        <f t="shared" si="383"/>
        <v>2.2187584307167412</v>
      </c>
      <c r="AF728" s="19">
        <f t="shared" si="383"/>
        <v>3.1377982643492603</v>
      </c>
      <c r="AG728" s="19">
        <f t="shared" si="383"/>
        <v>4.4375168614334823</v>
      </c>
      <c r="AH728" s="19">
        <f t="shared" si="383"/>
        <v>5.4348260177543581</v>
      </c>
      <c r="AI728" s="19">
        <f t="shared" si="383"/>
        <v>6.2755965286985207</v>
      </c>
      <c r="AJ728" s="19">
        <f t="shared" si="383"/>
        <v>7.016330218765801</v>
      </c>
      <c r="AK728" s="19">
        <f t="shared" si="383"/>
        <v>7.6860046634463739</v>
      </c>
      <c r="AL728" s="19">
        <f t="shared" si="383"/>
        <v>8.3018338717582534</v>
      </c>
      <c r="AM728" s="19">
        <f t="shared" si="383"/>
        <v>8.8750337228669647</v>
      </c>
      <c r="AN728" s="19">
        <f t="shared" si="383"/>
        <v>9.4133947930477788</v>
      </c>
      <c r="AO728" s="19">
        <f t="shared" si="383"/>
        <v>9.9225893534667797</v>
      </c>
      <c r="AP728" s="43">
        <f t="shared" si="403"/>
        <v>0.70699999999999996</v>
      </c>
    </row>
    <row r="729" spans="1:42" x14ac:dyDescent="0.25">
      <c r="A729" s="15">
        <v>0.70799999999999996</v>
      </c>
      <c r="B729" s="6">
        <f t="shared" si="410"/>
        <v>3.9996770448965662</v>
      </c>
      <c r="C729" s="6">
        <f t="shared" si="384"/>
        <v>0.59453355039971623</v>
      </c>
      <c r="D729" s="6">
        <f t="shared" si="404"/>
        <v>1.9998385224482831</v>
      </c>
      <c r="E729" s="6">
        <f t="shared" si="385"/>
        <v>0.90936461334274499</v>
      </c>
      <c r="F729" s="6">
        <f t="shared" si="386"/>
        <v>0.65379006580678656</v>
      </c>
      <c r="G729" s="6">
        <f t="shared" si="387"/>
        <v>1.0348950329033932</v>
      </c>
      <c r="H729" s="6">
        <f t="shared" si="388"/>
        <v>0.75698362704071465</v>
      </c>
      <c r="I729" s="6">
        <f t="shared" si="389"/>
        <v>1.0728011952107233</v>
      </c>
      <c r="J729" s="6">
        <f t="shared" si="405"/>
        <v>1.9166887300701234</v>
      </c>
      <c r="K729" s="9"/>
      <c r="L729" s="15">
        <f t="shared" si="406"/>
        <v>0.70799999999999996</v>
      </c>
      <c r="M729" s="6">
        <f t="shared" ref="M729:M792" si="411">(C729/D729)^(2/3)</f>
        <v>0.44543837076059123</v>
      </c>
      <c r="N729" s="15">
        <f t="shared" si="390"/>
        <v>2.2193970407057266</v>
      </c>
      <c r="O729" s="15">
        <f t="shared" si="391"/>
        <v>4.2751994476379735</v>
      </c>
      <c r="P729" s="15">
        <f t="shared" si="407"/>
        <v>2.2193970407057266</v>
      </c>
      <c r="Q729" s="15">
        <f t="shared" si="408"/>
        <v>0.70799999999999996</v>
      </c>
      <c r="S729" s="28">
        <f t="shared" si="409"/>
        <v>0.70799999999999996</v>
      </c>
      <c r="T729" s="19">
        <f t="shared" si="392"/>
        <v>4.2751994476379735</v>
      </c>
      <c r="U729" s="19">
        <f t="shared" si="393"/>
        <v>6.0460450406995871</v>
      </c>
      <c r="V729" s="19">
        <f t="shared" si="394"/>
        <v>8.5503988952759471</v>
      </c>
      <c r="W729" s="19">
        <f t="shared" si="395"/>
        <v>10.472057195341526</v>
      </c>
      <c r="X729" s="19">
        <f t="shared" si="396"/>
        <v>12.092090081399174</v>
      </c>
      <c r="Y729" s="19">
        <f t="shared" si="397"/>
        <v>13.51936770602976</v>
      </c>
      <c r="Z729" s="19">
        <f t="shared" si="398"/>
        <v>14.80972531159874</v>
      </c>
      <c r="AA729" s="19">
        <f t="shared" si="399"/>
        <v>15.996331593186499</v>
      </c>
      <c r="AB729" s="19">
        <f t="shared" si="400"/>
        <v>17.100797790551894</v>
      </c>
      <c r="AC729" s="19">
        <f t="shared" si="401"/>
        <v>18.13813512209876</v>
      </c>
      <c r="AD729" s="19">
        <f t="shared" si="402"/>
        <v>19.119273164576121</v>
      </c>
      <c r="AE729" s="19">
        <f t="shared" si="383"/>
        <v>2.2193970407057266</v>
      </c>
      <c r="AF729" s="19">
        <f t="shared" si="383"/>
        <v>3.1387013952567506</v>
      </c>
      <c r="AG729" s="19">
        <f t="shared" si="383"/>
        <v>4.4387940814114533</v>
      </c>
      <c r="AH729" s="19">
        <f t="shared" si="383"/>
        <v>5.436390286372017</v>
      </c>
      <c r="AI729" s="19">
        <f t="shared" si="383"/>
        <v>6.2774027905135013</v>
      </c>
      <c r="AJ729" s="19">
        <f t="shared" si="383"/>
        <v>7.0183496808675301</v>
      </c>
      <c r="AK729" s="19">
        <f t="shared" si="383"/>
        <v>7.68821687334066</v>
      </c>
      <c r="AL729" s="19">
        <f t="shared" si="383"/>
        <v>8.3042233315408076</v>
      </c>
      <c r="AM729" s="19">
        <f t="shared" si="383"/>
        <v>8.8775881628229065</v>
      </c>
      <c r="AN729" s="19">
        <f t="shared" si="383"/>
        <v>9.4161041857702514</v>
      </c>
      <c r="AO729" s="19">
        <f t="shared" si="383"/>
        <v>9.9254453041597444</v>
      </c>
      <c r="AP729" s="43">
        <f t="shared" si="403"/>
        <v>0.70799999999999996</v>
      </c>
    </row>
    <row r="730" spans="1:42" x14ac:dyDescent="0.25">
      <c r="A730" s="15">
        <v>0.70899999999999996</v>
      </c>
      <c r="B730" s="6">
        <f t="shared" si="410"/>
        <v>4.0040779391347661</v>
      </c>
      <c r="C730" s="6">
        <f t="shared" si="384"/>
        <v>0.59544245666358664</v>
      </c>
      <c r="D730" s="6">
        <f t="shared" si="404"/>
        <v>2.002038969567383</v>
      </c>
      <c r="E730" s="6">
        <f t="shared" si="385"/>
        <v>0.90844702652383647</v>
      </c>
      <c r="F730" s="6">
        <f t="shared" si="386"/>
        <v>0.65545093910653363</v>
      </c>
      <c r="G730" s="6">
        <f t="shared" si="387"/>
        <v>1.0367254695532668</v>
      </c>
      <c r="H730" s="6">
        <f t="shared" si="388"/>
        <v>0.75814088243833189</v>
      </c>
      <c r="I730" s="6">
        <f t="shared" si="389"/>
        <v>1.0749150789323048</v>
      </c>
      <c r="J730" s="6">
        <f t="shared" si="405"/>
        <v>1.9220556415649641</v>
      </c>
      <c r="K730" s="9"/>
      <c r="L730" s="15">
        <f t="shared" si="406"/>
        <v>0.70899999999999996</v>
      </c>
      <c r="M730" s="6">
        <f t="shared" si="411"/>
        <v>0.44556545675984033</v>
      </c>
      <c r="N730" s="15">
        <f t="shared" si="390"/>
        <v>2.2200302467992357</v>
      </c>
      <c r="O730" s="15">
        <f t="shared" si="391"/>
        <v>4.2829568554300019</v>
      </c>
      <c r="P730" s="15">
        <f t="shared" si="407"/>
        <v>2.2200302467992357</v>
      </c>
      <c r="Q730" s="15">
        <f t="shared" si="408"/>
        <v>0.70899999999999996</v>
      </c>
      <c r="S730" s="28">
        <f t="shared" si="409"/>
        <v>0.70899999999999996</v>
      </c>
      <c r="T730" s="19">
        <f t="shared" si="392"/>
        <v>4.2829568554300019</v>
      </c>
      <c r="U730" s="19">
        <f t="shared" si="393"/>
        <v>6.0570156720079336</v>
      </c>
      <c r="V730" s="19">
        <f t="shared" si="394"/>
        <v>8.5659137108600039</v>
      </c>
      <c r="W730" s="19">
        <f t="shared" si="395"/>
        <v>10.491058886158687</v>
      </c>
      <c r="X730" s="19">
        <f t="shared" si="396"/>
        <v>12.114031344015867</v>
      </c>
      <c r="Y730" s="19">
        <f t="shared" si="397"/>
        <v>13.543898783391308</v>
      </c>
      <c r="Z730" s="19">
        <f t="shared" si="398"/>
        <v>14.836597760460391</v>
      </c>
      <c r="AA730" s="19">
        <f t="shared" si="399"/>
        <v>16.025357155353763</v>
      </c>
      <c r="AB730" s="19">
        <f t="shared" si="400"/>
        <v>17.131827421720008</v>
      </c>
      <c r="AC730" s="19">
        <f t="shared" si="401"/>
        <v>18.171047016023799</v>
      </c>
      <c r="AD730" s="19">
        <f t="shared" si="402"/>
        <v>19.153965346880447</v>
      </c>
      <c r="AE730" s="19">
        <f t="shared" si="383"/>
        <v>2.2200302467992357</v>
      </c>
      <c r="AF730" s="19">
        <f t="shared" si="383"/>
        <v>3.139596883901969</v>
      </c>
      <c r="AG730" s="19">
        <f t="shared" si="383"/>
        <v>4.4400604935984713</v>
      </c>
      <c r="AH730" s="19">
        <f t="shared" si="383"/>
        <v>5.4379413182031362</v>
      </c>
      <c r="AI730" s="19">
        <f t="shared" si="383"/>
        <v>6.279193767803938</v>
      </c>
      <c r="AJ730" s="19">
        <f t="shared" si="383"/>
        <v>7.020352054351318</v>
      </c>
      <c r="AK730" s="19">
        <f t="shared" si="383"/>
        <v>7.6904103635919014</v>
      </c>
      <c r="AL730" s="19">
        <f t="shared" si="383"/>
        <v>8.306592571797939</v>
      </c>
      <c r="AM730" s="19">
        <f t="shared" si="383"/>
        <v>8.8801209871969427</v>
      </c>
      <c r="AN730" s="19">
        <f t="shared" si="383"/>
        <v>9.4187906517059066</v>
      </c>
      <c r="AO730" s="19">
        <f t="shared" si="383"/>
        <v>9.9282770878974524</v>
      </c>
      <c r="AP730" s="43">
        <f t="shared" si="403"/>
        <v>0.70899999999999996</v>
      </c>
    </row>
    <row r="731" spans="1:42" x14ac:dyDescent="0.25">
      <c r="A731" s="15">
        <v>0.71</v>
      </c>
      <c r="B731" s="6">
        <f t="shared" si="410"/>
        <v>4.0084832937295651</v>
      </c>
      <c r="C731" s="6">
        <f t="shared" si="384"/>
        <v>0.59635044267431847</v>
      </c>
      <c r="D731" s="6">
        <f t="shared" si="404"/>
        <v>2.0042416468647826</v>
      </c>
      <c r="E731" s="6">
        <f t="shared" si="385"/>
        <v>0.90752410436307418</v>
      </c>
      <c r="F731" s="6">
        <f t="shared" si="386"/>
        <v>0.6571180201244945</v>
      </c>
      <c r="G731" s="6">
        <f t="shared" si="387"/>
        <v>1.0385590100622473</v>
      </c>
      <c r="H731" s="6">
        <f t="shared" si="388"/>
        <v>0.75929696613326203</v>
      </c>
      <c r="I731" s="6">
        <f t="shared" si="389"/>
        <v>1.0770338131138266</v>
      </c>
      <c r="J731" s="6">
        <f t="shared" si="405"/>
        <v>1.9274330319289945</v>
      </c>
      <c r="K731" s="9"/>
      <c r="L731" s="15">
        <f t="shared" si="406"/>
        <v>0.71</v>
      </c>
      <c r="M731" s="6">
        <f t="shared" si="411"/>
        <v>0.44569145650966696</v>
      </c>
      <c r="N731" s="15">
        <f t="shared" si="390"/>
        <v>2.2206580406541239</v>
      </c>
      <c r="O731" s="15">
        <f t="shared" si="391"/>
        <v>4.2907009140544838</v>
      </c>
      <c r="P731" s="15">
        <f t="shared" si="407"/>
        <v>2.2206580406541239</v>
      </c>
      <c r="Q731" s="15">
        <f t="shared" si="408"/>
        <v>0.71</v>
      </c>
      <c r="S731" s="28">
        <f t="shared" si="409"/>
        <v>0.71</v>
      </c>
      <c r="T731" s="19">
        <f t="shared" si="392"/>
        <v>4.2907009140544838</v>
      </c>
      <c r="U731" s="19">
        <f t="shared" si="393"/>
        <v>6.0679674247424877</v>
      </c>
      <c r="V731" s="19">
        <f t="shared" si="394"/>
        <v>8.5814018281089677</v>
      </c>
      <c r="W731" s="19">
        <f t="shared" si="395"/>
        <v>10.510027878326866</v>
      </c>
      <c r="X731" s="19">
        <f t="shared" si="396"/>
        <v>12.135934849484975</v>
      </c>
      <c r="Y731" s="19">
        <f t="shared" si="397"/>
        <v>13.568387646978541</v>
      </c>
      <c r="Z731" s="19">
        <f t="shared" si="398"/>
        <v>14.863423966449181</v>
      </c>
      <c r="AA731" s="19">
        <f t="shared" si="399"/>
        <v>16.054332769509667</v>
      </c>
      <c r="AB731" s="19">
        <f t="shared" si="400"/>
        <v>17.162803656217935</v>
      </c>
      <c r="AC731" s="19">
        <f t="shared" si="401"/>
        <v>18.203902274227463</v>
      </c>
      <c r="AD731" s="19">
        <f t="shared" si="402"/>
        <v>19.188597829892625</v>
      </c>
      <c r="AE731" s="19">
        <f t="shared" si="383"/>
        <v>2.2206580406541239</v>
      </c>
      <c r="AF731" s="19">
        <f t="shared" si="383"/>
        <v>3.1404847184859266</v>
      </c>
      <c r="AG731" s="19">
        <f t="shared" si="383"/>
        <v>4.4413160813082477</v>
      </c>
      <c r="AH731" s="19">
        <f t="shared" si="383"/>
        <v>5.4394790928112675</v>
      </c>
      <c r="AI731" s="19">
        <f t="shared" si="383"/>
        <v>6.2809694369718532</v>
      </c>
      <c r="AJ731" s="19">
        <f t="shared" si="383"/>
        <v>7.0223373128338222</v>
      </c>
      <c r="AK731" s="19">
        <f t="shared" si="383"/>
        <v>7.6925851052985941</v>
      </c>
      <c r="AL731" s="19">
        <f t="shared" si="383"/>
        <v>8.3089415613124515</v>
      </c>
      <c r="AM731" s="19">
        <f t="shared" si="383"/>
        <v>8.8826321626164955</v>
      </c>
      <c r="AN731" s="19">
        <f t="shared" si="383"/>
        <v>9.4214541554577789</v>
      </c>
      <c r="AO731" s="19">
        <f t="shared" si="383"/>
        <v>9.9310846673682285</v>
      </c>
      <c r="AP731" s="43">
        <f t="shared" si="403"/>
        <v>0.71</v>
      </c>
    </row>
    <row r="732" spans="1:42" x14ac:dyDescent="0.25">
      <c r="A732" s="15">
        <v>0.71099999999999997</v>
      </c>
      <c r="B732" s="6">
        <f t="shared" si="410"/>
        <v>4.0128931437096229</v>
      </c>
      <c r="C732" s="6">
        <f t="shared" si="384"/>
        <v>0.59725750308843595</v>
      </c>
      <c r="D732" s="6">
        <f t="shared" si="404"/>
        <v>2.0064465718548115</v>
      </c>
      <c r="E732" s="6">
        <f t="shared" si="385"/>
        <v>0.90659583056619009</v>
      </c>
      <c r="F732" s="6">
        <f t="shared" si="386"/>
        <v>0.65879136319812415</v>
      </c>
      <c r="G732" s="6">
        <f t="shared" si="387"/>
        <v>1.040395681599062</v>
      </c>
      <c r="H732" s="6">
        <f t="shared" si="388"/>
        <v>0.76045187132198022</v>
      </c>
      <c r="I732" s="88">
        <f t="shared" ref="I732:I763" si="412">p*$J732^3+q*$J732^2+rr*$J732+s+v*Slope^3+u*Slope^2+t*Slope</f>
        <v>1.079424277175038</v>
      </c>
      <c r="J732" s="116">
        <f t="shared" si="405"/>
        <v>1.9328209568184047</v>
      </c>
      <c r="K732" s="9"/>
      <c r="L732" s="15">
        <f t="shared" si="406"/>
        <v>0.71099999999999997</v>
      </c>
      <c r="M732" s="6">
        <f t="shared" si="411"/>
        <v>0.445816368316998</v>
      </c>
      <c r="N732" s="15">
        <f t="shared" si="390"/>
        <v>2.2212804138346529</v>
      </c>
      <c r="O732" s="15">
        <f t="shared" si="391"/>
        <v>4.2984315153486694</v>
      </c>
      <c r="P732" s="15">
        <f t="shared" si="407"/>
        <v>2.2212804138346529</v>
      </c>
      <c r="Q732" s="15">
        <f t="shared" si="408"/>
        <v>0.71099999999999997</v>
      </c>
      <c r="S732" s="28">
        <f t="shared" si="409"/>
        <v>0.71099999999999997</v>
      </c>
      <c r="T732" s="19">
        <f t="shared" si="392"/>
        <v>4.2984315153486694</v>
      </c>
      <c r="U732" s="19">
        <f t="shared" si="393"/>
        <v>6.0789001459380225</v>
      </c>
      <c r="V732" s="19">
        <f t="shared" si="394"/>
        <v>8.5968630306973388</v>
      </c>
      <c r="W732" s="19">
        <f t="shared" si="395"/>
        <v>10.528963906902517</v>
      </c>
      <c r="X732" s="19">
        <f t="shared" si="396"/>
        <v>12.157800291876045</v>
      </c>
      <c r="Y732" s="19">
        <f t="shared" si="397"/>
        <v>13.592833954750809</v>
      </c>
      <c r="Z732" s="19">
        <f t="shared" si="398"/>
        <v>14.890203554878353</v>
      </c>
      <c r="AA732" s="19">
        <f t="shared" si="399"/>
        <v>16.083258030946258</v>
      </c>
      <c r="AB732" s="19">
        <f t="shared" si="400"/>
        <v>17.193726061394678</v>
      </c>
      <c r="AC732" s="19">
        <f t="shared" si="401"/>
        <v>18.236700437814065</v>
      </c>
      <c r="AD732" s="19">
        <f t="shared" si="402"/>
        <v>19.223170129894108</v>
      </c>
      <c r="AE732" s="19">
        <f t="shared" ref="AE732:AO741" si="413">$M732*AE$21^0.5/RMannings_n*(Diameter/1000)^(2/3)</f>
        <v>2.2212804138346529</v>
      </c>
      <c r="AF732" s="19">
        <f t="shared" si="413"/>
        <v>3.1413648870786868</v>
      </c>
      <c r="AG732" s="19">
        <f t="shared" si="413"/>
        <v>4.4425608276693058</v>
      </c>
      <c r="AH732" s="19">
        <f t="shared" si="413"/>
        <v>5.4410035895331541</v>
      </c>
      <c r="AI732" s="19">
        <f t="shared" si="413"/>
        <v>6.2827297741573735</v>
      </c>
      <c r="AJ732" s="19">
        <f t="shared" si="413"/>
        <v>7.0243054296388943</v>
      </c>
      <c r="AK732" s="19">
        <f t="shared" si="413"/>
        <v>7.6947410692384812</v>
      </c>
      <c r="AL732" s="19">
        <f t="shared" si="413"/>
        <v>8.3112702685207065</v>
      </c>
      <c r="AM732" s="19">
        <f t="shared" si="413"/>
        <v>8.8851216553386116</v>
      </c>
      <c r="AN732" s="19">
        <f t="shared" si="413"/>
        <v>9.4240946612360599</v>
      </c>
      <c r="AO732" s="19">
        <f t="shared" si="413"/>
        <v>9.9338680048462944</v>
      </c>
      <c r="AP732" s="43">
        <f t="shared" si="403"/>
        <v>0.71099999999999997</v>
      </c>
    </row>
    <row r="733" spans="1:42" x14ac:dyDescent="0.25">
      <c r="A733" s="15">
        <v>0.71199999999999997</v>
      </c>
      <c r="B733" s="6">
        <f t="shared" si="410"/>
        <v>4.0173075243702456</v>
      </c>
      <c r="C733" s="6">
        <f t="shared" si="384"/>
        <v>0.59816363254608862</v>
      </c>
      <c r="D733" s="6">
        <f t="shared" si="404"/>
        <v>2.0086537621851228</v>
      </c>
      <c r="E733" s="6">
        <f t="shared" si="385"/>
        <v>0.90566218867743387</v>
      </c>
      <c r="F733" s="6">
        <f t="shared" si="386"/>
        <v>0.66047102332891383</v>
      </c>
      <c r="G733" s="6">
        <f t="shared" si="387"/>
        <v>1.0422355116644568</v>
      </c>
      <c r="H733" s="6">
        <f t="shared" si="388"/>
        <v>0.76160559118011306</v>
      </c>
      <c r="I733" s="88">
        <f t="shared" si="412"/>
        <v>1.0815551776739685</v>
      </c>
      <c r="J733" s="116">
        <f t="shared" si="405"/>
        <v>1.9382194726657338</v>
      </c>
      <c r="K733" s="9"/>
      <c r="L733" s="15">
        <f t="shared" si="406"/>
        <v>0.71199999999999997</v>
      </c>
      <c r="M733" s="6">
        <f t="shared" si="411"/>
        <v>0.44594019047000077</v>
      </c>
      <c r="N733" s="15">
        <f t="shared" si="390"/>
        <v>2.2218973578116139</v>
      </c>
      <c r="O733" s="15">
        <f t="shared" si="391"/>
        <v>4.306148550805811</v>
      </c>
      <c r="P733" s="15">
        <f t="shared" si="407"/>
        <v>2.2218973578116139</v>
      </c>
      <c r="Q733" s="15">
        <f t="shared" si="408"/>
        <v>0.71199999999999997</v>
      </c>
      <c r="S733" s="28">
        <f t="shared" si="409"/>
        <v>0.71199999999999997</v>
      </c>
      <c r="T733" s="19">
        <f t="shared" si="392"/>
        <v>4.306148550805811</v>
      </c>
      <c r="U733" s="19">
        <f t="shared" si="393"/>
        <v>6.089813682142827</v>
      </c>
      <c r="V733" s="19">
        <f t="shared" si="394"/>
        <v>8.6122971016116221</v>
      </c>
      <c r="W733" s="19">
        <f t="shared" si="395"/>
        <v>10.547866706099482</v>
      </c>
      <c r="X733" s="19">
        <f t="shared" si="396"/>
        <v>12.179627364285654</v>
      </c>
      <c r="Y733" s="19">
        <f t="shared" si="397"/>
        <v>13.617237363579656</v>
      </c>
      <c r="Z733" s="19">
        <f t="shared" si="398"/>
        <v>14.916936149869512</v>
      </c>
      <c r="AA733" s="19">
        <f t="shared" si="399"/>
        <v>16.112132533668465</v>
      </c>
      <c r="AB733" s="19">
        <f t="shared" si="400"/>
        <v>17.224594203223244</v>
      </c>
      <c r="AC733" s="19">
        <f t="shared" si="401"/>
        <v>18.269441046428476</v>
      </c>
      <c r="AD733" s="19">
        <f t="shared" si="402"/>
        <v>19.257681761628</v>
      </c>
      <c r="AE733" s="19">
        <f t="shared" si="413"/>
        <v>2.2218973578116139</v>
      </c>
      <c r="AF733" s="19">
        <f t="shared" si="413"/>
        <v>3.1422373776181303</v>
      </c>
      <c r="AG733" s="19">
        <f t="shared" si="413"/>
        <v>4.4437947156232278</v>
      </c>
      <c r="AH733" s="19">
        <f t="shared" si="413"/>
        <v>5.4425147874765933</v>
      </c>
      <c r="AI733" s="19">
        <f t="shared" si="413"/>
        <v>6.2844747552362605</v>
      </c>
      <c r="AJ733" s="19">
        <f t="shared" si="413"/>
        <v>7.0262563777948142</v>
      </c>
      <c r="AK733" s="19">
        <f t="shared" si="413"/>
        <v>7.6968782258655217</v>
      </c>
      <c r="AL733" s="19">
        <f t="shared" si="413"/>
        <v>8.3135786615093288</v>
      </c>
      <c r="AM733" s="19">
        <f t="shared" si="413"/>
        <v>8.8875894312464556</v>
      </c>
      <c r="AN733" s="19">
        <f t="shared" si="413"/>
        <v>9.426712132854389</v>
      </c>
      <c r="AO733" s="19">
        <f t="shared" si="413"/>
        <v>9.9366270621878847</v>
      </c>
      <c r="AP733" s="43">
        <f t="shared" si="403"/>
        <v>0.71199999999999997</v>
      </c>
    </row>
    <row r="734" spans="1:42" x14ac:dyDescent="0.25">
      <c r="A734" s="15">
        <v>0.71299999999999997</v>
      </c>
      <c r="B734" s="6">
        <f t="shared" si="410"/>
        <v>4.0217264712768515</v>
      </c>
      <c r="C734" s="6">
        <f t="shared" si="384"/>
        <v>0.59906882567088893</v>
      </c>
      <c r="D734" s="6">
        <f t="shared" si="404"/>
        <v>2.0108632356384257</v>
      </c>
      <c r="E734" s="6">
        <f t="shared" si="385"/>
        <v>0.90472316207777059</v>
      </c>
      <c r="F734" s="6">
        <f t="shared" si="386"/>
        <v>0.66215705619283416</v>
      </c>
      <c r="G734" s="6">
        <f t="shared" si="387"/>
        <v>1.0440785280964171</v>
      </c>
      <c r="H734" s="6">
        <f t="shared" si="388"/>
        <v>0.76275811886223122</v>
      </c>
      <c r="I734" s="88">
        <f t="shared" si="412"/>
        <v>1.0836910683796086</v>
      </c>
      <c r="J734" s="116">
        <f t="shared" si="405"/>
        <v>1.9436286366918496</v>
      </c>
      <c r="K734" s="9"/>
      <c r="L734" s="15">
        <f t="shared" si="406"/>
        <v>0.71299999999999997</v>
      </c>
      <c r="M734" s="6">
        <f t="shared" si="411"/>
        <v>0.44606292123790287</v>
      </c>
      <c r="N734" s="15">
        <f t="shared" si="390"/>
        <v>2.2225088639614325</v>
      </c>
      <c r="O734" s="15">
        <f t="shared" si="391"/>
        <v>4.3138519115719154</v>
      </c>
      <c r="P734" s="15">
        <f t="shared" si="407"/>
        <v>2.2225088639614325</v>
      </c>
      <c r="Q734" s="15">
        <f t="shared" si="408"/>
        <v>0.71299999999999997</v>
      </c>
      <c r="S734" s="28">
        <f t="shared" si="409"/>
        <v>0.71299999999999997</v>
      </c>
      <c r="T734" s="19">
        <f t="shared" si="392"/>
        <v>4.3138519115719154</v>
      </c>
      <c r="U734" s="19">
        <f t="shared" si="393"/>
        <v>6.1007078794141059</v>
      </c>
      <c r="V734" s="19">
        <f t="shared" si="394"/>
        <v>8.6277038231438308</v>
      </c>
      <c r="W734" s="19">
        <f t="shared" si="395"/>
        <v>10.566736009281012</v>
      </c>
      <c r="X734" s="19">
        <f t="shared" si="396"/>
        <v>12.201415758828212</v>
      </c>
      <c r="Y734" s="19">
        <f t="shared" si="397"/>
        <v>13.641597529238526</v>
      </c>
      <c r="Z734" s="19">
        <f t="shared" si="398"/>
        <v>14.943621374341364</v>
      </c>
      <c r="AA734" s="19">
        <f t="shared" si="399"/>
        <v>16.140955870381944</v>
      </c>
      <c r="AB734" s="19">
        <f t="shared" si="400"/>
        <v>17.255407646287662</v>
      </c>
      <c r="AC734" s="19">
        <f t="shared" si="401"/>
        <v>18.302123638242314</v>
      </c>
      <c r="AD734" s="19">
        <f t="shared" si="402"/>
        <v>19.292132238284434</v>
      </c>
      <c r="AE734" s="19">
        <f t="shared" si="413"/>
        <v>2.2225088639614325</v>
      </c>
      <c r="AF734" s="19">
        <f t="shared" si="413"/>
        <v>3.1431021779086792</v>
      </c>
      <c r="AG734" s="19">
        <f t="shared" si="413"/>
        <v>4.4450177279228651</v>
      </c>
      <c r="AH734" s="19">
        <f t="shared" si="413"/>
        <v>5.4440126655182235</v>
      </c>
      <c r="AI734" s="19">
        <f t="shared" si="413"/>
        <v>6.2862043558173584</v>
      </c>
      <c r="AJ734" s="19">
        <f t="shared" si="413"/>
        <v>7.0281901300314429</v>
      </c>
      <c r="AK734" s="19">
        <f t="shared" si="413"/>
        <v>7.6989965453067759</v>
      </c>
      <c r="AL734" s="19">
        <f t="shared" si="413"/>
        <v>8.3158667080118569</v>
      </c>
      <c r="AM734" s="19">
        <f t="shared" si="413"/>
        <v>8.8900354558457302</v>
      </c>
      <c r="AN734" s="19">
        <f t="shared" si="413"/>
        <v>9.4293065337260344</v>
      </c>
      <c r="AO734" s="19">
        <f t="shared" si="413"/>
        <v>9.9393618008271947</v>
      </c>
      <c r="AP734" s="43">
        <f t="shared" si="403"/>
        <v>0.71299999999999997</v>
      </c>
    </row>
    <row r="735" spans="1:42" x14ac:dyDescent="0.25">
      <c r="A735" s="15">
        <v>0.71399999999999997</v>
      </c>
      <c r="B735" s="6">
        <f t="shared" si="410"/>
        <v>4.026150020268493</v>
      </c>
      <c r="C735" s="6">
        <f t="shared" si="384"/>
        <v>0.59997307706974767</v>
      </c>
      <c r="D735" s="6">
        <f t="shared" si="404"/>
        <v>2.0130750101342465</v>
      </c>
      <c r="E735" s="6">
        <f t="shared" si="385"/>
        <v>0.90377873398304742</v>
      </c>
      <c r="F735" s="6">
        <f t="shared" si="386"/>
        <v>0.66384951815097881</v>
      </c>
      <c r="G735" s="6">
        <f t="shared" si="387"/>
        <v>1.0459247590754894</v>
      </c>
      <c r="H735" s="6">
        <f t="shared" si="388"/>
        <v>0.76390944750164025</v>
      </c>
      <c r="I735" s="88">
        <f t="shared" si="412"/>
        <v>1.0858319888691255</v>
      </c>
      <c r="J735" s="116">
        <f t="shared" si="405"/>
        <v>1.9490485069181531</v>
      </c>
      <c r="K735" s="9"/>
      <c r="L735" s="15">
        <f t="shared" si="406"/>
        <v>0.71399999999999997</v>
      </c>
      <c r="M735" s="6">
        <f t="shared" si="411"/>
        <v>0.44618455887080927</v>
      </c>
      <c r="N735" s="15">
        <f t="shared" si="390"/>
        <v>2.2231149235652565</v>
      </c>
      <c r="O735" s="15">
        <f t="shared" si="391"/>
        <v>4.3215414884424419</v>
      </c>
      <c r="P735" s="15">
        <f t="shared" si="407"/>
        <v>2.2231149235652565</v>
      </c>
      <c r="Q735" s="15">
        <f t="shared" si="408"/>
        <v>0.71399999999999997</v>
      </c>
      <c r="S735" s="28">
        <f t="shared" si="409"/>
        <v>0.71399999999999997</v>
      </c>
      <c r="T735" s="19">
        <f t="shared" si="392"/>
        <v>4.3215414884424419</v>
      </c>
      <c r="U735" s="19">
        <f t="shared" si="393"/>
        <v>6.1115825833133126</v>
      </c>
      <c r="V735" s="19">
        <f t="shared" si="394"/>
        <v>8.6430829768848838</v>
      </c>
      <c r="W735" s="19">
        <f t="shared" si="395"/>
        <v>10.585571548951709</v>
      </c>
      <c r="X735" s="19">
        <f t="shared" si="396"/>
        <v>12.223165166626625</v>
      </c>
      <c r="Y735" s="19">
        <f t="shared" si="397"/>
        <v>13.665914106392339</v>
      </c>
      <c r="Z735" s="19">
        <f t="shared" si="398"/>
        <v>14.970258849998279</v>
      </c>
      <c r="AA735" s="19">
        <f t="shared" si="399"/>
        <v>16.169727632480715</v>
      </c>
      <c r="AB735" s="19">
        <f t="shared" si="400"/>
        <v>17.286165953769768</v>
      </c>
      <c r="AC735" s="19">
        <f t="shared" si="401"/>
        <v>18.334747749939936</v>
      </c>
      <c r="AD735" s="19">
        <f t="shared" si="402"/>
        <v>19.326521071485843</v>
      </c>
      <c r="AE735" s="19">
        <f t="shared" si="413"/>
        <v>2.2231149235652565</v>
      </c>
      <c r="AF735" s="19">
        <f t="shared" si="413"/>
        <v>3.1439592756200123</v>
      </c>
      <c r="AG735" s="19">
        <f t="shared" si="413"/>
        <v>4.4462298471305131</v>
      </c>
      <c r="AH735" s="19">
        <f t="shared" si="413"/>
        <v>5.4454972023013051</v>
      </c>
      <c r="AI735" s="19">
        <f t="shared" si="413"/>
        <v>6.2879185512400246</v>
      </c>
      <c r="AJ735" s="19">
        <f t="shared" si="413"/>
        <v>7.0301066587773446</v>
      </c>
      <c r="AK735" s="19">
        <f t="shared" si="413"/>
        <v>7.7010959973592508</v>
      </c>
      <c r="AL735" s="19">
        <f t="shared" si="413"/>
        <v>8.3181343754053287</v>
      </c>
      <c r="AM735" s="19">
        <f t="shared" si="413"/>
        <v>8.8924596942610261</v>
      </c>
      <c r="AN735" s="19">
        <f t="shared" si="413"/>
        <v>9.4318778268600365</v>
      </c>
      <c r="AO735" s="19">
        <f t="shared" si="413"/>
        <v>9.9420721817723248</v>
      </c>
      <c r="AP735" s="43">
        <f t="shared" si="403"/>
        <v>0.71399999999999997</v>
      </c>
    </row>
    <row r="736" spans="1:42" x14ac:dyDescent="0.25">
      <c r="A736" s="15">
        <v>0.71499999999999997</v>
      </c>
      <c r="B736" s="6">
        <f t="shared" si="410"/>
        <v>4.0305782074614314</v>
      </c>
      <c r="C736" s="6">
        <f t="shared" si="384"/>
        <v>0.60087638133270826</v>
      </c>
      <c r="D736" s="6">
        <f t="shared" si="404"/>
        <v>2.0152891037307157</v>
      </c>
      <c r="E736" s="6">
        <f t="shared" si="385"/>
        <v>0.90282888744213319</v>
      </c>
      <c r="F736" s="6">
        <f t="shared" si="386"/>
        <v>0.66554846626041464</v>
      </c>
      <c r="G736" s="6">
        <f t="shared" si="387"/>
        <v>1.0477742331302073</v>
      </c>
      <c r="H736" s="6">
        <f t="shared" si="388"/>
        <v>0.76505957021016946</v>
      </c>
      <c r="I736" s="88">
        <f t="shared" si="412"/>
        <v>1.0879779792271345</v>
      </c>
      <c r="J736" s="116">
        <f t="shared" si="405"/>
        <v>1.9544791421790146</v>
      </c>
      <c r="K736" s="9"/>
      <c r="L736" s="15">
        <f t="shared" si="406"/>
        <v>0.71499999999999997</v>
      </c>
      <c r="M736" s="6">
        <f t="shared" si="411"/>
        <v>0.44630510159951742</v>
      </c>
      <c r="N736" s="15">
        <f t="shared" si="390"/>
        <v>2.2237155278080309</v>
      </c>
      <c r="O736" s="15">
        <f t="shared" si="391"/>
        <v>4.3292171718589643</v>
      </c>
      <c r="P736" s="15">
        <f t="shared" si="407"/>
        <v>2.2237155278080309</v>
      </c>
      <c r="Q736" s="15">
        <f t="shared" si="408"/>
        <v>0.71499999999999997</v>
      </c>
      <c r="S736" s="28">
        <f t="shared" si="409"/>
        <v>0.71499999999999997</v>
      </c>
      <c r="T736" s="19">
        <f t="shared" si="392"/>
        <v>4.3292171718589643</v>
      </c>
      <c r="U736" s="19">
        <f t="shared" si="393"/>
        <v>6.1224376389014408</v>
      </c>
      <c r="V736" s="19">
        <f t="shared" si="394"/>
        <v>8.6584343437179285</v>
      </c>
      <c r="W736" s="19">
        <f t="shared" si="395"/>
        <v>10.604373056749333</v>
      </c>
      <c r="X736" s="19">
        <f t="shared" si="396"/>
        <v>12.244875277802882</v>
      </c>
      <c r="Y736" s="19">
        <f t="shared" si="397"/>
        <v>13.690186748586934</v>
      </c>
      <c r="Z736" s="19">
        <f t="shared" si="398"/>
        <v>14.996848197318739</v>
      </c>
      <c r="AA736" s="19">
        <f t="shared" si="399"/>
        <v>16.198447410034685</v>
      </c>
      <c r="AB736" s="19">
        <f t="shared" si="400"/>
        <v>17.316868687435857</v>
      </c>
      <c r="AC736" s="19">
        <f t="shared" si="401"/>
        <v>18.367312916704321</v>
      </c>
      <c r="AD736" s="19">
        <f t="shared" si="402"/>
        <v>19.360847771272063</v>
      </c>
      <c r="AE736" s="19">
        <f t="shared" si="413"/>
        <v>2.2237155278080309</v>
      </c>
      <c r="AF736" s="19">
        <f t="shared" si="413"/>
        <v>3.1448086582857631</v>
      </c>
      <c r="AG736" s="19">
        <f t="shared" si="413"/>
        <v>4.4474310556160619</v>
      </c>
      <c r="AH736" s="19">
        <f t="shared" si="413"/>
        <v>5.4469683762334533</v>
      </c>
      <c r="AI736" s="19">
        <f t="shared" si="413"/>
        <v>6.2896173165715261</v>
      </c>
      <c r="AJ736" s="19">
        <f t="shared" si="413"/>
        <v>7.0320059361568736</v>
      </c>
      <c r="AK736" s="19">
        <f t="shared" si="413"/>
        <v>7.7031765514867052</v>
      </c>
      <c r="AL736" s="19">
        <f t="shared" si="413"/>
        <v>8.3203816307068337</v>
      </c>
      <c r="AM736" s="19">
        <f t="shared" si="413"/>
        <v>8.8948621112321238</v>
      </c>
      <c r="AN736" s="19">
        <f t="shared" si="413"/>
        <v>9.4344259748572874</v>
      </c>
      <c r="AO736" s="19">
        <f t="shared" si="413"/>
        <v>9.9447581656011614</v>
      </c>
      <c r="AP736" s="43">
        <f t="shared" si="403"/>
        <v>0.71499999999999997</v>
      </c>
    </row>
    <row r="737" spans="1:42" x14ac:dyDescent="0.25">
      <c r="A737" s="15">
        <v>0.71599999999999997</v>
      </c>
      <c r="B737" s="6">
        <f t="shared" si="410"/>
        <v>4.0350110692527643</v>
      </c>
      <c r="C737" s="6">
        <f t="shared" si="384"/>
        <v>0.6017787330327784</v>
      </c>
      <c r="D737" s="6">
        <f t="shared" si="404"/>
        <v>2.0175055346263822</v>
      </c>
      <c r="E737" s="6">
        <f t="shared" si="385"/>
        <v>0.90187360533502703</v>
      </c>
      <c r="F737" s="6">
        <f t="shared" si="386"/>
        <v>0.66725395828524137</v>
      </c>
      <c r="G737" s="6">
        <f t="shared" si="387"/>
        <v>1.0496269791426207</v>
      </c>
      <c r="H737" s="6">
        <f t="shared" si="388"/>
        <v>0.76620848007795783</v>
      </c>
      <c r="I737" s="88">
        <f t="shared" si="412"/>
        <v>1.0901290800535042</v>
      </c>
      <c r="J737" s="116">
        <f t="shared" si="405"/>
        <v>1.9599206021344411</v>
      </c>
      <c r="K737" s="9"/>
      <c r="L737" s="15">
        <f t="shared" si="406"/>
        <v>0.71599999999999997</v>
      </c>
      <c r="M737" s="6">
        <f t="shared" si="411"/>
        <v>0.44642454763532829</v>
      </c>
      <c r="N737" s="15">
        <f t="shared" si="390"/>
        <v>2.224310667777563</v>
      </c>
      <c r="O737" s="15">
        <f t="shared" si="391"/>
        <v>4.3368788519057793</v>
      </c>
      <c r="P737" s="15">
        <f t="shared" si="407"/>
        <v>2.224310667777563</v>
      </c>
      <c r="Q737" s="15">
        <f t="shared" si="408"/>
        <v>0.71599999999999997</v>
      </c>
      <c r="S737" s="28">
        <f t="shared" si="409"/>
        <v>0.71599999999999997</v>
      </c>
      <c r="T737" s="19">
        <f t="shared" si="392"/>
        <v>4.3368788519057793</v>
      </c>
      <c r="U737" s="19">
        <f t="shared" si="393"/>
        <v>6.1332728907342116</v>
      </c>
      <c r="V737" s="19">
        <f t="shared" si="394"/>
        <v>8.6737577038115585</v>
      </c>
      <c r="W737" s="19">
        <f t="shared" si="395"/>
        <v>10.623140263436492</v>
      </c>
      <c r="X737" s="19">
        <f t="shared" si="396"/>
        <v>12.266545781468423</v>
      </c>
      <c r="Y737" s="19">
        <f t="shared" si="397"/>
        <v>13.714415108238335</v>
      </c>
      <c r="Z737" s="19">
        <f t="shared" si="398"/>
        <v>15.023389035543582</v>
      </c>
      <c r="AA737" s="19">
        <f t="shared" si="399"/>
        <v>16.227114791776952</v>
      </c>
      <c r="AB737" s="19">
        <f t="shared" si="400"/>
        <v>17.347515407623117</v>
      </c>
      <c r="AC737" s="19">
        <f t="shared" si="401"/>
        <v>18.399818672202631</v>
      </c>
      <c r="AD737" s="19">
        <f t="shared" si="402"/>
        <v>19.395111846085129</v>
      </c>
      <c r="AE737" s="19">
        <f t="shared" si="413"/>
        <v>2.224310667777563</v>
      </c>
      <c r="AF737" s="19">
        <f t="shared" si="413"/>
        <v>3.1456503133021854</v>
      </c>
      <c r="AG737" s="19">
        <f t="shared" si="413"/>
        <v>4.4486213355551261</v>
      </c>
      <c r="AH737" s="19">
        <f t="shared" si="413"/>
        <v>5.4484261654843413</v>
      </c>
      <c r="AI737" s="19">
        <f t="shared" si="413"/>
        <v>6.2913006266043707</v>
      </c>
      <c r="AJ737" s="19">
        <f t="shared" si="413"/>
        <v>7.033887933987196</v>
      </c>
      <c r="AK737" s="19">
        <f t="shared" si="413"/>
        <v>7.7052381768163931</v>
      </c>
      <c r="AL737" s="19">
        <f t="shared" si="413"/>
        <v>8.3226084405699972</v>
      </c>
      <c r="AM737" s="19">
        <f t="shared" si="413"/>
        <v>8.8972426711102521</v>
      </c>
      <c r="AN737" s="19">
        <f t="shared" si="413"/>
        <v>9.4369509399065539</v>
      </c>
      <c r="AO737" s="19">
        <f t="shared" si="413"/>
        <v>9.9474197124571617</v>
      </c>
      <c r="AP737" s="43">
        <f t="shared" si="403"/>
        <v>0.71599999999999997</v>
      </c>
    </row>
    <row r="738" spans="1:42" x14ac:dyDescent="0.25">
      <c r="A738" s="15">
        <v>0.71699999999999997</v>
      </c>
      <c r="B738" s="6">
        <f t="shared" si="410"/>
        <v>4.0394486423241167</v>
      </c>
      <c r="C738" s="6">
        <f t="shared" si="384"/>
        <v>0.60268012672576121</v>
      </c>
      <c r="D738" s="6">
        <f t="shared" si="404"/>
        <v>2.0197243211620584</v>
      </c>
      <c r="E738" s="6">
        <f t="shared" si="385"/>
        <v>0.90091287037093659</v>
      </c>
      <c r="F738" s="6">
        <f t="shared" si="386"/>
        <v>0.66896605270786869</v>
      </c>
      <c r="G738" s="6">
        <f t="shared" si="387"/>
        <v>1.0514830263539343</v>
      </c>
      <c r="H738" s="6">
        <f t="shared" si="388"/>
        <v>0.76735617017323843</v>
      </c>
      <c r="I738" s="88">
        <f t="shared" si="412"/>
        <v>1.0922853324713162</v>
      </c>
      <c r="J738" s="116">
        <f t="shared" si="405"/>
        <v>1.9653729472829866</v>
      </c>
      <c r="K738" s="9"/>
      <c r="L738" s="15">
        <f t="shared" si="406"/>
        <v>0.71699999999999997</v>
      </c>
      <c r="M738" s="6">
        <f t="shared" si="411"/>
        <v>0.44654289516985579</v>
      </c>
      <c r="N738" s="15">
        <f t="shared" si="390"/>
        <v>2.2249003344635661</v>
      </c>
      <c r="O738" s="15">
        <f t="shared" si="391"/>
        <v>4.3445264183064776</v>
      </c>
      <c r="P738" s="15">
        <f t="shared" si="407"/>
        <v>2.2249003344635661</v>
      </c>
      <c r="Q738" s="15">
        <f t="shared" si="408"/>
        <v>0.71699999999999997</v>
      </c>
      <c r="S738" s="28">
        <f t="shared" si="409"/>
        <v>0.71699999999999997</v>
      </c>
      <c r="T738" s="19">
        <f t="shared" si="392"/>
        <v>4.3445264183064776</v>
      </c>
      <c r="U738" s="19">
        <f t="shared" si="393"/>
        <v>6.1440881828572262</v>
      </c>
      <c r="V738" s="19">
        <f t="shared" si="394"/>
        <v>8.6890528366129551</v>
      </c>
      <c r="W738" s="19">
        <f t="shared" si="395"/>
        <v>10.641872898892258</v>
      </c>
      <c r="X738" s="19">
        <f t="shared" si="396"/>
        <v>12.288176365714452</v>
      </c>
      <c r="Y738" s="19">
        <f t="shared" si="397"/>
        <v>13.738598836621918</v>
      </c>
      <c r="Z738" s="19">
        <f t="shared" si="398"/>
        <v>15.049880982664114</v>
      </c>
      <c r="AA738" s="19">
        <f t="shared" si="399"/>
        <v>16.255729365090968</v>
      </c>
      <c r="AB738" s="19">
        <f t="shared" si="400"/>
        <v>17.37810567322591</v>
      </c>
      <c r="AC738" s="19">
        <f t="shared" si="401"/>
        <v>18.432264548571684</v>
      </c>
      <c r="AD738" s="19">
        <f t="shared" si="402"/>
        <v>19.429312802753945</v>
      </c>
      <c r="AE738" s="19">
        <f t="shared" si="413"/>
        <v>2.2249003344635661</v>
      </c>
      <c r="AF738" s="19">
        <f t="shared" si="413"/>
        <v>3.1464842279268104</v>
      </c>
      <c r="AG738" s="19">
        <f t="shared" si="413"/>
        <v>4.4498006689271321</v>
      </c>
      <c r="AH738" s="19">
        <f t="shared" si="413"/>
        <v>5.4498705479833678</v>
      </c>
      <c r="AI738" s="19">
        <f t="shared" si="413"/>
        <v>6.2929684558536207</v>
      </c>
      <c r="AJ738" s="19">
        <f t="shared" si="413"/>
        <v>7.0357526237752905</v>
      </c>
      <c r="AK738" s="19">
        <f t="shared" si="413"/>
        <v>7.7072808421357699</v>
      </c>
      <c r="AL738" s="19">
        <f t="shared" si="413"/>
        <v>8.3248147712814156</v>
      </c>
      <c r="AM738" s="19">
        <f t="shared" si="413"/>
        <v>8.8996013378542642</v>
      </c>
      <c r="AN738" s="19">
        <f t="shared" si="413"/>
        <v>9.4394526837804325</v>
      </c>
      <c r="AO738" s="19">
        <f t="shared" si="413"/>
        <v>9.9500567820451042</v>
      </c>
      <c r="AP738" s="43">
        <f t="shared" si="403"/>
        <v>0.71699999999999997</v>
      </c>
    </row>
    <row r="739" spans="1:42" x14ac:dyDescent="0.25">
      <c r="A739" s="15">
        <v>0.71799999999999997</v>
      </c>
      <c r="B739" s="6">
        <f t="shared" si="410"/>
        <v>4.0438909636453806</v>
      </c>
      <c r="C739" s="6">
        <f t="shared" si="384"/>
        <v>0.60358055695008206</v>
      </c>
      <c r="D739" s="6">
        <f t="shared" si="404"/>
        <v>2.0219454818226903</v>
      </c>
      <c r="E739" s="6">
        <f t="shared" si="385"/>
        <v>0.89994666508632615</v>
      </c>
      <c r="F739" s="6">
        <f t="shared" si="386"/>
        <v>0.67068480874050951</v>
      </c>
      <c r="G739" s="6">
        <f t="shared" si="387"/>
        <v>1.0533424043702548</v>
      </c>
      <c r="H739" s="6">
        <f t="shared" si="388"/>
        <v>0.76850263354211845</v>
      </c>
      <c r="I739" s="88">
        <f t="shared" si="412"/>
        <v>1.0944467781349843</v>
      </c>
      <c r="J739" s="116">
        <f t="shared" si="405"/>
        <v>1.9708362389748986</v>
      </c>
      <c r="K739" s="9"/>
      <c r="L739" s="15">
        <f t="shared" si="406"/>
        <v>0.71799999999999997</v>
      </c>
      <c r="M739" s="6">
        <f t="shared" si="411"/>
        <v>0.44666014237483104</v>
      </c>
      <c r="N739" s="15">
        <f t="shared" si="390"/>
        <v>2.2254845187566903</v>
      </c>
      <c r="O739" s="15">
        <f t="shared" si="391"/>
        <v>4.3521597604204336</v>
      </c>
      <c r="P739" s="15">
        <f t="shared" si="407"/>
        <v>2.2254845187566903</v>
      </c>
      <c r="Q739" s="15">
        <f t="shared" si="408"/>
        <v>0.71799999999999997</v>
      </c>
      <c r="S739" s="28">
        <f t="shared" si="409"/>
        <v>0.71799999999999997</v>
      </c>
      <c r="T739" s="19">
        <f t="shared" si="392"/>
        <v>4.3521597604204336</v>
      </c>
      <c r="U739" s="19">
        <f t="shared" si="393"/>
        <v>6.1548833588010163</v>
      </c>
      <c r="V739" s="19">
        <f t="shared" si="394"/>
        <v>8.7043195208408672</v>
      </c>
      <c r="W739" s="19">
        <f t="shared" si="395"/>
        <v>10.660570692103544</v>
      </c>
      <c r="X739" s="19">
        <f t="shared" si="396"/>
        <v>12.309766717602033</v>
      </c>
      <c r="Y739" s="19">
        <f t="shared" si="397"/>
        <v>13.762737583861302</v>
      </c>
      <c r="Z739" s="19">
        <f t="shared" si="398"/>
        <v>15.076323655409963</v>
      </c>
      <c r="AA739" s="19">
        <f t="shared" si="399"/>
        <v>16.284290715997418</v>
      </c>
      <c r="AB739" s="19">
        <f t="shared" si="400"/>
        <v>17.408639041681734</v>
      </c>
      <c r="AC739" s="19">
        <f t="shared" si="401"/>
        <v>18.46465007640305</v>
      </c>
      <c r="AD739" s="19">
        <f t="shared" si="402"/>
        <v>19.463450146478575</v>
      </c>
      <c r="AE739" s="19">
        <f t="shared" si="413"/>
        <v>2.2254845187566903</v>
      </c>
      <c r="AF739" s="19">
        <f t="shared" si="413"/>
        <v>3.147310389277072</v>
      </c>
      <c r="AG739" s="19">
        <f t="shared" si="413"/>
        <v>4.4509690375133806</v>
      </c>
      <c r="AH739" s="19">
        <f t="shared" si="413"/>
        <v>5.4513015014172703</v>
      </c>
      <c r="AI739" s="19">
        <f t="shared" si="413"/>
        <v>6.2946207785541439</v>
      </c>
      <c r="AJ739" s="19">
        <f t="shared" si="413"/>
        <v>7.0375999767148585</v>
      </c>
      <c r="AK739" s="19">
        <f t="shared" si="413"/>
        <v>7.7093045158891185</v>
      </c>
      <c r="AL739" s="19">
        <f t="shared" si="413"/>
        <v>8.32700058875702</v>
      </c>
      <c r="AM739" s="19">
        <f t="shared" si="413"/>
        <v>8.9019380750267612</v>
      </c>
      <c r="AN739" s="19">
        <f t="shared" si="413"/>
        <v>9.4419311678312159</v>
      </c>
      <c r="AO739" s="19">
        <f t="shared" si="413"/>
        <v>9.95266933362673</v>
      </c>
      <c r="AP739" s="43">
        <f t="shared" si="403"/>
        <v>0.71799999999999997</v>
      </c>
    </row>
    <row r="740" spans="1:42" x14ac:dyDescent="0.25">
      <c r="A740" s="15">
        <v>0.71899999999999997</v>
      </c>
      <c r="B740" s="6">
        <f t="shared" si="410"/>
        <v>4.048338070478521</v>
      </c>
      <c r="C740" s="6">
        <f t="shared" si="384"/>
        <v>0.60448001822661612</v>
      </c>
      <c r="D740" s="6">
        <f t="shared" si="404"/>
        <v>2.0241690352392605</v>
      </c>
      <c r="E740" s="6">
        <f t="shared" si="385"/>
        <v>0.89897497184293196</v>
      </c>
      <c r="F740" s="6">
        <f t="shared" si="386"/>
        <v>0.67241028633690403</v>
      </c>
      <c r="G740" s="6">
        <f t="shared" si="387"/>
        <v>1.0552051431684519</v>
      </c>
      <c r="H740" s="6">
        <f t="shared" si="388"/>
        <v>0.76964786320835954</v>
      </c>
      <c r="I740" s="88">
        <f t="shared" si="412"/>
        <v>1.0966134592385368</v>
      </c>
      <c r="J740" s="116">
        <f t="shared" si="405"/>
        <v>1.9763105394255263</v>
      </c>
      <c r="K740" s="9"/>
      <c r="L740" s="15">
        <f t="shared" si="406"/>
        <v>0.71899999999999997</v>
      </c>
      <c r="M740" s="6">
        <f t="shared" si="411"/>
        <v>0.446776287401906</v>
      </c>
      <c r="N740" s="15">
        <f t="shared" si="390"/>
        <v>2.2260632114475389</v>
      </c>
      <c r="O740" s="15">
        <f t="shared" si="391"/>
        <v>4.3597787672392823</v>
      </c>
      <c r="P740" s="15">
        <f t="shared" si="407"/>
        <v>2.2260632114475389</v>
      </c>
      <c r="Q740" s="15">
        <f t="shared" si="408"/>
        <v>0.71899999999999997</v>
      </c>
      <c r="S740" s="28">
        <f t="shared" si="409"/>
        <v>0.71899999999999997</v>
      </c>
      <c r="T740" s="19">
        <f t="shared" si="392"/>
        <v>4.3597787672392823</v>
      </c>
      <c r="U740" s="19">
        <f t="shared" si="393"/>
        <v>6.1656582615760467</v>
      </c>
      <c r="V740" s="19">
        <f t="shared" si="394"/>
        <v>8.7195575344785645</v>
      </c>
      <c r="W740" s="19">
        <f t="shared" si="395"/>
        <v>10.67923337115651</v>
      </c>
      <c r="X740" s="19">
        <f t="shared" si="396"/>
        <v>12.331316523152093</v>
      </c>
      <c r="Y740" s="19">
        <f t="shared" si="397"/>
        <v>13.786830998917218</v>
      </c>
      <c r="Z740" s="19">
        <f t="shared" si="398"/>
        <v>15.102716669236891</v>
      </c>
      <c r="AA740" s="19">
        <f t="shared" si="399"/>
        <v>16.312798429141051</v>
      </c>
      <c r="AB740" s="19">
        <f t="shared" si="400"/>
        <v>17.439115068957129</v>
      </c>
      <c r="AC740" s="19">
        <f t="shared" si="401"/>
        <v>18.496974784728138</v>
      </c>
      <c r="AD740" s="19">
        <f t="shared" si="402"/>
        <v>19.497523380814538</v>
      </c>
      <c r="AE740" s="19">
        <f t="shared" si="413"/>
        <v>2.2260632114475389</v>
      </c>
      <c r="AF740" s="19">
        <f t="shared" si="413"/>
        <v>3.1481287843289167</v>
      </c>
      <c r="AG740" s="19">
        <f t="shared" si="413"/>
        <v>4.4521264228950779</v>
      </c>
      <c r="AH740" s="19">
        <f t="shared" si="413"/>
        <v>5.4527190032277275</v>
      </c>
      <c r="AI740" s="19">
        <f t="shared" si="413"/>
        <v>6.2962575686578335</v>
      </c>
      <c r="AJ740" s="19">
        <f t="shared" si="413"/>
        <v>7.0394299636832312</v>
      </c>
      <c r="AK740" s="19">
        <f t="shared" si="413"/>
        <v>7.7113091661741588</v>
      </c>
      <c r="AL740" s="19">
        <f t="shared" si="413"/>
        <v>8.3291658585384081</v>
      </c>
      <c r="AM740" s="19">
        <f t="shared" si="413"/>
        <v>8.9042528457901557</v>
      </c>
      <c r="AN740" s="19">
        <f t="shared" si="413"/>
        <v>9.4443863529867489</v>
      </c>
      <c r="AO740" s="19">
        <f t="shared" si="413"/>
        <v>9.9552573260163726</v>
      </c>
      <c r="AP740" s="43">
        <f t="shared" si="403"/>
        <v>0.71899999999999997</v>
      </c>
    </row>
    <row r="741" spans="1:42" x14ac:dyDescent="0.25">
      <c r="A741" s="15">
        <v>0.72</v>
      </c>
      <c r="B741" s="6">
        <f t="shared" si="410"/>
        <v>4.0527900003814397</v>
      </c>
      <c r="C741" s="6">
        <f t="shared" si="384"/>
        <v>0.60537850505851198</v>
      </c>
      <c r="D741" s="6">
        <f t="shared" si="404"/>
        <v>2.0263950001907198</v>
      </c>
      <c r="E741" s="6">
        <f t="shared" si="385"/>
        <v>0.897997772825746</v>
      </c>
      <c r="F741" s="6">
        <f t="shared" si="386"/>
        <v>0.67414254620426994</v>
      </c>
      <c r="G741" s="6">
        <f t="shared" si="387"/>
        <v>1.057071273102135</v>
      </c>
      <c r="H741" s="6">
        <f t="shared" si="388"/>
        <v>0.77079185217315316</v>
      </c>
      <c r="I741" s="6">
        <f>IF(J741&lt;=1.93,MAX($G741+K*(1.811*$J741)^M+SCorr*Slope,0),IF(J741&gt;=2.21,cc*(1.811*$J741)^2+Y+SCorr*Slope,p*$J741^3+q*$J741^2+rr*$J741+s+v*Slope^3+u*Slope^2+t*Slope))</f>
        <v>1.0987854185240649</v>
      </c>
      <c r="J741" s="116">
        <f t="shared" si="405"/>
        <v>1.981795911728975</v>
      </c>
      <c r="K741" s="9"/>
      <c r="L741" s="15">
        <f t="shared" si="406"/>
        <v>0.72</v>
      </c>
      <c r="M741" s="6">
        <f t="shared" si="411"/>
        <v>0.44689132838245182</v>
      </c>
      <c r="N741" s="15">
        <f t="shared" si="390"/>
        <v>2.226636403225668</v>
      </c>
      <c r="O741" s="15">
        <f t="shared" si="391"/>
        <v>4.3673833273833198</v>
      </c>
      <c r="P741" s="15">
        <f t="shared" si="407"/>
        <v>2.226636403225668</v>
      </c>
      <c r="Q741" s="15">
        <f t="shared" si="408"/>
        <v>0.72</v>
      </c>
      <c r="S741" s="28">
        <f t="shared" si="409"/>
        <v>0.72</v>
      </c>
      <c r="T741" s="19">
        <f t="shared" si="392"/>
        <v>4.3673833273833198</v>
      </c>
      <c r="U741" s="19">
        <f t="shared" si="393"/>
        <v>6.176412733667628</v>
      </c>
      <c r="V741" s="19">
        <f t="shared" si="394"/>
        <v>8.7347666547666396</v>
      </c>
      <c r="W741" s="19">
        <f t="shared" si="395"/>
        <v>10.697860663227711</v>
      </c>
      <c r="X741" s="19">
        <f t="shared" si="396"/>
        <v>12.352825467335256</v>
      </c>
      <c r="Y741" s="19">
        <f t="shared" si="397"/>
        <v>13.810878729576118</v>
      </c>
      <c r="Z741" s="19">
        <f t="shared" si="398"/>
        <v>15.129059638314262</v>
      </c>
      <c r="AA741" s="19">
        <f t="shared" si="399"/>
        <v>16.341252087777157</v>
      </c>
      <c r="AB741" s="19">
        <f t="shared" si="400"/>
        <v>17.469533309533279</v>
      </c>
      <c r="AC741" s="19">
        <f t="shared" si="401"/>
        <v>18.52923820100288</v>
      </c>
      <c r="AD741" s="19">
        <f t="shared" si="402"/>
        <v>19.531532007656644</v>
      </c>
      <c r="AE741" s="19">
        <f t="shared" si="413"/>
        <v>2.226636403225668</v>
      </c>
      <c r="AF741" s="19">
        <f t="shared" si="413"/>
        <v>3.1489393999153883</v>
      </c>
      <c r="AG741" s="19">
        <f t="shared" si="413"/>
        <v>4.4532728064513361</v>
      </c>
      <c r="AH741" s="19">
        <f t="shared" si="413"/>
        <v>5.4541230306089039</v>
      </c>
      <c r="AI741" s="19">
        <f t="shared" si="413"/>
        <v>6.2978787998307766</v>
      </c>
      <c r="AJ741" s="19">
        <f t="shared" si="413"/>
        <v>7.0412425552382025</v>
      </c>
      <c r="AK741" s="19">
        <f t="shared" si="413"/>
        <v>7.7132947607385587</v>
      </c>
      <c r="AL741" s="19">
        <f t="shared" si="413"/>
        <v>8.3313105457890835</v>
      </c>
      <c r="AM741" s="19">
        <f t="shared" si="413"/>
        <v>8.9065456129026721</v>
      </c>
      <c r="AN741" s="19">
        <f t="shared" si="413"/>
        <v>9.4468181997461631</v>
      </c>
      <c r="AO741" s="19">
        <f t="shared" si="413"/>
        <v>9.9578207175764533</v>
      </c>
      <c r="AP741" s="43">
        <f t="shared" si="403"/>
        <v>0.72</v>
      </c>
    </row>
    <row r="742" spans="1:42" x14ac:dyDescent="0.25">
      <c r="A742" s="15">
        <v>0.72099999999999997</v>
      </c>
      <c r="B742" s="6">
        <f t="shared" si="410"/>
        <v>4.0572467912118952</v>
      </c>
      <c r="C742" s="6">
        <f t="shared" si="384"/>
        <v>0.60627601193101388</v>
      </c>
      <c r="D742" s="6">
        <f t="shared" si="404"/>
        <v>2.0286233956059476</v>
      </c>
      <c r="E742" s="6">
        <f t="shared" si="385"/>
        <v>0.89701505004096782</v>
      </c>
      <c r="F742" s="6">
        <f t="shared" si="386"/>
        <v>0.67588164981549026</v>
      </c>
      <c r="G742" s="6">
        <f t="shared" si="387"/>
        <v>1.058940824907745</v>
      </c>
      <c r="H742" s="6">
        <f t="shared" si="388"/>
        <v>0.77193459341489423</v>
      </c>
      <c r="I742" s="88">
        <f t="shared" si="412"/>
        <v>1.1009626992903421</v>
      </c>
      <c r="J742" s="116">
        <f t="shared" si="405"/>
        <v>1.9872924198720245</v>
      </c>
      <c r="K742" s="9"/>
      <c r="L742" s="15">
        <f t="shared" si="406"/>
        <v>0.72099999999999997</v>
      </c>
      <c r="M742" s="6">
        <f t="shared" si="411"/>
        <v>0.44700526342735508</v>
      </c>
      <c r="N742" s="15">
        <f t="shared" si="390"/>
        <v>2.227204084678569</v>
      </c>
      <c r="O742" s="15">
        <f t="shared" si="391"/>
        <v>4.3749733290978545</v>
      </c>
      <c r="P742" s="15">
        <f t="shared" si="407"/>
        <v>2.227204084678569</v>
      </c>
      <c r="Q742" s="15">
        <f t="shared" si="408"/>
        <v>0.72099999999999997</v>
      </c>
      <c r="S742" s="28">
        <f t="shared" si="409"/>
        <v>0.72099999999999997</v>
      </c>
      <c r="T742" s="19">
        <f t="shared" si="392"/>
        <v>4.3749733290978545</v>
      </c>
      <c r="U742" s="19">
        <f t="shared" si="393"/>
        <v>6.1871466170307556</v>
      </c>
      <c r="V742" s="19">
        <f t="shared" si="394"/>
        <v>8.749946658195709</v>
      </c>
      <c r="W742" s="19">
        <f t="shared" si="395"/>
        <v>10.716452294575165</v>
      </c>
      <c r="X742" s="19">
        <f t="shared" si="396"/>
        <v>12.374293234061511</v>
      </c>
      <c r="Y742" s="19">
        <f t="shared" si="397"/>
        <v>13.834880422438625</v>
      </c>
      <c r="Z742" s="19">
        <f t="shared" si="398"/>
        <v>15.155352175512476</v>
      </c>
      <c r="AA742" s="19">
        <f t="shared" si="399"/>
        <v>16.369651273757967</v>
      </c>
      <c r="AB742" s="19">
        <f t="shared" si="400"/>
        <v>17.499893316391418</v>
      </c>
      <c r="AC742" s="19">
        <f t="shared" si="401"/>
        <v>18.561439851092263</v>
      </c>
      <c r="AD742" s="19">
        <f t="shared" si="402"/>
        <v>19.56547552722272</v>
      </c>
      <c r="AE742" s="19">
        <f t="shared" ref="AE742:AO751" si="414">$M742*AE$21^0.5/RMannings_n*(Diameter/1000)^(2/3)</f>
        <v>2.227204084678569</v>
      </c>
      <c r="AF742" s="19">
        <f t="shared" si="414"/>
        <v>3.1497422227251879</v>
      </c>
      <c r="AG742" s="19">
        <f t="shared" si="414"/>
        <v>4.454408169357138</v>
      </c>
      <c r="AH742" s="19">
        <f t="shared" si="414"/>
        <v>5.4555135605049507</v>
      </c>
      <c r="AI742" s="19">
        <f t="shared" si="414"/>
        <v>6.2994844454503758</v>
      </c>
      <c r="AJ742" s="19">
        <f t="shared" si="414"/>
        <v>7.0430377216148017</v>
      </c>
      <c r="AK742" s="19">
        <f t="shared" si="414"/>
        <v>7.7152612669764356</v>
      </c>
      <c r="AL742" s="19">
        <f t="shared" si="414"/>
        <v>8.3334346152906633</v>
      </c>
      <c r="AM742" s="19">
        <f t="shared" si="414"/>
        <v>8.908816338714276</v>
      </c>
      <c r="AN742" s="19">
        <f t="shared" si="414"/>
        <v>9.4492266681755623</v>
      </c>
      <c r="AO742" s="19">
        <f t="shared" si="414"/>
        <v>9.9603594662129566</v>
      </c>
      <c r="AP742" s="43">
        <f t="shared" si="403"/>
        <v>0.72099999999999997</v>
      </c>
    </row>
    <row r="743" spans="1:42" x14ac:dyDescent="0.25">
      <c r="A743" s="15">
        <v>0.72199999999999998</v>
      </c>
      <c r="B743" s="6">
        <f t="shared" si="410"/>
        <v>4.0617084811314932</v>
      </c>
      <c r="C743" s="6">
        <f t="shared" si="384"/>
        <v>0.60717253331128185</v>
      </c>
      <c r="D743" s="6">
        <f t="shared" si="404"/>
        <v>2.0308542405657466</v>
      </c>
      <c r="E743" s="6">
        <f t="shared" si="385"/>
        <v>0.89602678531392133</v>
      </c>
      <c r="F743" s="6">
        <f t="shared" si="386"/>
        <v>0.6776276594215429</v>
      </c>
      <c r="G743" s="6">
        <f t="shared" si="387"/>
        <v>1.0608138297107714</v>
      </c>
      <c r="H743" s="6">
        <f t="shared" si="388"/>
        <v>0.77307607988895188</v>
      </c>
      <c r="I743" s="88">
        <f t="shared" si="412"/>
        <v>1.1031453454016167</v>
      </c>
      <c r="J743" s="116">
        <f t="shared" si="405"/>
        <v>1.992800128748315</v>
      </c>
      <c r="K743" s="9"/>
      <c r="L743" s="15">
        <f t="shared" si="406"/>
        <v>0.72199999999999998</v>
      </c>
      <c r="M743" s="6">
        <f t="shared" si="411"/>
        <v>0.4471180906268104</v>
      </c>
      <c r="N743" s="15">
        <f t="shared" si="390"/>
        <v>2.2277662462906336</v>
      </c>
      <c r="O743" s="15">
        <f t="shared" si="391"/>
        <v>4.382548660249503</v>
      </c>
      <c r="P743" s="15">
        <f t="shared" si="407"/>
        <v>2.2277662462906336</v>
      </c>
      <c r="Q743" s="15">
        <f t="shared" si="408"/>
        <v>0.72199999999999998</v>
      </c>
      <c r="S743" s="28">
        <f t="shared" si="409"/>
        <v>0.72199999999999998</v>
      </c>
      <c r="T743" s="19">
        <f t="shared" si="392"/>
        <v>4.382548660249503</v>
      </c>
      <c r="U743" s="19">
        <f t="shared" si="393"/>
        <v>6.1978597530848853</v>
      </c>
      <c r="V743" s="19">
        <f t="shared" si="394"/>
        <v>8.7650973204990059</v>
      </c>
      <c r="W743" s="19">
        <f t="shared" si="395"/>
        <v>10.735007990529315</v>
      </c>
      <c r="X743" s="19">
        <f t="shared" si="396"/>
        <v>12.395719506169771</v>
      </c>
      <c r="Y743" s="19">
        <f t="shared" si="397"/>
        <v>13.858835722907864</v>
      </c>
      <c r="Z743" s="19">
        <f t="shared" si="398"/>
        <v>15.18159389239011</v>
      </c>
      <c r="AA743" s="19">
        <f t="shared" si="399"/>
        <v>16.397995567518795</v>
      </c>
      <c r="AB743" s="19">
        <f t="shared" si="400"/>
        <v>17.530194640998012</v>
      </c>
      <c r="AC743" s="19">
        <f t="shared" si="401"/>
        <v>18.593579259254653</v>
      </c>
      <c r="AD743" s="19">
        <f t="shared" si="402"/>
        <v>19.599353438037042</v>
      </c>
      <c r="AE743" s="19">
        <f t="shared" si="414"/>
        <v>2.2277662462906336</v>
      </c>
      <c r="AF743" s="19">
        <f t="shared" si="414"/>
        <v>3.1505372393012152</v>
      </c>
      <c r="AG743" s="19">
        <f t="shared" si="414"/>
        <v>4.4555324925812672</v>
      </c>
      <c r="AH743" s="19">
        <f t="shared" si="414"/>
        <v>5.4568905696074896</v>
      </c>
      <c r="AI743" s="19">
        <f t="shared" si="414"/>
        <v>6.3010744786024304</v>
      </c>
      <c r="AJ743" s="19">
        <f t="shared" si="414"/>
        <v>7.0448154327220376</v>
      </c>
      <c r="AK743" s="19">
        <f t="shared" si="414"/>
        <v>7.717208651924758</v>
      </c>
      <c r="AL743" s="19">
        <f t="shared" si="414"/>
        <v>8.3355380314390057</v>
      </c>
      <c r="AM743" s="19">
        <f t="shared" si="414"/>
        <v>8.9110649851625343</v>
      </c>
      <c r="AN743" s="19">
        <f t="shared" si="414"/>
        <v>9.4516117179036439</v>
      </c>
      <c r="AO743" s="19">
        <f t="shared" si="414"/>
        <v>9.9628735293707908</v>
      </c>
      <c r="AP743" s="43">
        <f t="shared" si="403"/>
        <v>0.72199999999999998</v>
      </c>
    </row>
    <row r="744" spans="1:42" x14ac:dyDescent="0.25">
      <c r="A744" s="15">
        <v>0.72299999999999998</v>
      </c>
      <c r="B744" s="6">
        <f t="shared" si="410"/>
        <v>4.0661751086097349</v>
      </c>
      <c r="C744" s="6">
        <f t="shared" si="384"/>
        <v>0.60806806364821042</v>
      </c>
      <c r="D744" s="6">
        <f t="shared" si="404"/>
        <v>2.0330875543048674</v>
      </c>
      <c r="E744" s="6">
        <f t="shared" si="385"/>
        <v>0.89503296028693824</v>
      </c>
      <c r="F744" s="6">
        <f t="shared" si="386"/>
        <v>0.67938063806417825</v>
      </c>
      <c r="G744" s="6">
        <f t="shared" si="387"/>
        <v>1.0626903190320891</v>
      </c>
      <c r="H744" s="6">
        <f t="shared" si="388"/>
        <v>0.77421630452743939</v>
      </c>
      <c r="I744" s="88">
        <f t="shared" si="412"/>
        <v>1.1053334012965874</v>
      </c>
      <c r="J744" s="116">
        <f t="shared" si="405"/>
        <v>1.9983191041728117</v>
      </c>
      <c r="K744" s="9"/>
      <c r="L744" s="15">
        <f t="shared" si="406"/>
        <v>0.72299999999999998</v>
      </c>
      <c r="M744" s="6">
        <f t="shared" si="411"/>
        <v>0.44722980805010981</v>
      </c>
      <c r="N744" s="15">
        <f t="shared" si="390"/>
        <v>2.2283228784421083</v>
      </c>
      <c r="O744" s="15">
        <f t="shared" si="391"/>
        <v>4.3901092083224498</v>
      </c>
      <c r="P744" s="15">
        <f t="shared" si="407"/>
        <v>2.2283228784421083</v>
      </c>
      <c r="Q744" s="15">
        <f t="shared" si="408"/>
        <v>0.72299999999999998</v>
      </c>
      <c r="S744" s="28">
        <f t="shared" si="409"/>
        <v>0.72299999999999998</v>
      </c>
      <c r="T744" s="19">
        <f t="shared" si="392"/>
        <v>4.3901092083224498</v>
      </c>
      <c r="U744" s="19">
        <f t="shared" si="393"/>
        <v>6.2085519827086211</v>
      </c>
      <c r="V744" s="19">
        <f t="shared" si="394"/>
        <v>8.7802184166448995</v>
      </c>
      <c r="W744" s="19">
        <f t="shared" si="395"/>
        <v>10.753527475483821</v>
      </c>
      <c r="X744" s="19">
        <f t="shared" si="396"/>
        <v>12.417103965417242</v>
      </c>
      <c r="Y744" s="19">
        <f t="shared" si="397"/>
        <v>13.882744275177577</v>
      </c>
      <c r="Z744" s="19">
        <f t="shared" si="398"/>
        <v>15.207784399180932</v>
      </c>
      <c r="AA744" s="19">
        <f t="shared" si="399"/>
        <v>16.426284548063997</v>
      </c>
      <c r="AB744" s="19">
        <f t="shared" si="400"/>
        <v>17.560436833289799</v>
      </c>
      <c r="AC744" s="19">
        <f t="shared" si="401"/>
        <v>18.625655948125861</v>
      </c>
      <c r="AD744" s="19">
        <f t="shared" si="402"/>
        <v>19.633165236913573</v>
      </c>
      <c r="AE744" s="19">
        <f t="shared" si="414"/>
        <v>2.2283228784421083</v>
      </c>
      <c r="AF744" s="19">
        <f t="shared" si="414"/>
        <v>3.1513244360390833</v>
      </c>
      <c r="AG744" s="19">
        <f t="shared" si="414"/>
        <v>4.4566457568842166</v>
      </c>
      <c r="AH744" s="19">
        <f t="shared" si="414"/>
        <v>5.4582540343530317</v>
      </c>
      <c r="AI744" s="19">
        <f t="shared" si="414"/>
        <v>6.3026488720781666</v>
      </c>
      <c r="AJ744" s="19">
        <f t="shared" si="414"/>
        <v>7.0465756581395791</v>
      </c>
      <c r="AK744" s="19">
        <f t="shared" si="414"/>
        <v>7.7191368822597193</v>
      </c>
      <c r="AL744" s="19">
        <f t="shared" si="414"/>
        <v>8.3376207582402877</v>
      </c>
      <c r="AM744" s="19">
        <f t="shared" si="414"/>
        <v>8.9132915137684332</v>
      </c>
      <c r="AN744" s="19">
        <f t="shared" si="414"/>
        <v>9.4539733081172503</v>
      </c>
      <c r="AO744" s="19">
        <f t="shared" si="414"/>
        <v>9.9653628640291121</v>
      </c>
      <c r="AP744" s="43">
        <f t="shared" si="403"/>
        <v>0.72299999999999998</v>
      </c>
    </row>
    <row r="745" spans="1:42" x14ac:dyDescent="0.25">
      <c r="A745" s="15">
        <v>0.72399999999999998</v>
      </c>
      <c r="B745" s="6">
        <f t="shared" si="410"/>
        <v>4.0706467124281307</v>
      </c>
      <c r="C745" s="6">
        <f t="shared" si="384"/>
        <v>0.60896259737224356</v>
      </c>
      <c r="D745" s="6">
        <f t="shared" si="404"/>
        <v>2.0353233562140653</v>
      </c>
      <c r="E745" s="6">
        <f t="shared" si="385"/>
        <v>0.8940335564172075</v>
      </c>
      <c r="F745" s="6">
        <f t="shared" si="386"/>
        <v>0.68114064958884668</v>
      </c>
      <c r="G745" s="6">
        <f t="shared" si="387"/>
        <v>1.0645703247944234</v>
      </c>
      <c r="H745" s="6">
        <f t="shared" si="388"/>
        <v>0.77535526023897761</v>
      </c>
      <c r="I745" s="88">
        <f t="shared" si="412"/>
        <v>1.1075269119975555</v>
      </c>
      <c r="J745" s="116">
        <f t="shared" si="405"/>
        <v>2.0038494128965367</v>
      </c>
      <c r="K745" s="9"/>
      <c r="L745" s="15">
        <f t="shared" si="406"/>
        <v>0.72399999999999998</v>
      </c>
      <c r="M745" s="6">
        <f t="shared" si="411"/>
        <v>0.44734041374542871</v>
      </c>
      <c r="N745" s="15">
        <f t="shared" si="390"/>
        <v>2.2288739714080261</v>
      </c>
      <c r="O745" s="15">
        <f t="shared" si="391"/>
        <v>4.3976548604146233</v>
      </c>
      <c r="P745" s="15">
        <f t="shared" si="407"/>
        <v>2.2288739714080261</v>
      </c>
      <c r="Q745" s="15">
        <f t="shared" si="408"/>
        <v>0.72399999999999998</v>
      </c>
      <c r="S745" s="28">
        <f t="shared" si="409"/>
        <v>0.72399999999999998</v>
      </c>
      <c r="T745" s="19">
        <f t="shared" si="392"/>
        <v>4.3976548604146233</v>
      </c>
      <c r="U745" s="19">
        <f t="shared" si="393"/>
        <v>6.2192231462343202</v>
      </c>
      <c r="V745" s="19">
        <f t="shared" si="394"/>
        <v>8.7953097208292466</v>
      </c>
      <c r="W745" s="19">
        <f t="shared" si="395"/>
        <v>10.772010472886208</v>
      </c>
      <c r="X745" s="19">
        <f t="shared" si="396"/>
        <v>12.43844629246864</v>
      </c>
      <c r="Y745" s="19">
        <f t="shared" si="397"/>
        <v>13.906605722220053</v>
      </c>
      <c r="Z745" s="19">
        <f t="shared" si="398"/>
        <v>15.233923304780694</v>
      </c>
      <c r="AA745" s="19">
        <f t="shared" si="399"/>
        <v>16.4545177929527</v>
      </c>
      <c r="AB745" s="19">
        <f t="shared" si="400"/>
        <v>17.590619441658493</v>
      </c>
      <c r="AC745" s="19">
        <f t="shared" si="401"/>
        <v>18.65766943870296</v>
      </c>
      <c r="AD745" s="19">
        <f t="shared" si="402"/>
        <v>19.666910418938894</v>
      </c>
      <c r="AE745" s="19">
        <f t="shared" si="414"/>
        <v>2.2288739714080261</v>
      </c>
      <c r="AF745" s="19">
        <f t="shared" si="414"/>
        <v>3.1521037991856127</v>
      </c>
      <c r="AG745" s="19">
        <f t="shared" si="414"/>
        <v>4.4577479428160522</v>
      </c>
      <c r="AH745" s="19">
        <f t="shared" si="414"/>
        <v>5.459603930920367</v>
      </c>
      <c r="AI745" s="19">
        <f t="shared" si="414"/>
        <v>6.3042075983712254</v>
      </c>
      <c r="AJ745" s="19">
        <f t="shared" si="414"/>
        <v>7.0483183671143754</v>
      </c>
      <c r="AK745" s="19">
        <f t="shared" si="414"/>
        <v>7.7210459242930458</v>
      </c>
      <c r="AL745" s="19">
        <f t="shared" si="414"/>
        <v>8.3396827593070118</v>
      </c>
      <c r="AM745" s="19">
        <f t="shared" si="414"/>
        <v>8.9154958856321045</v>
      </c>
      <c r="AN745" s="19">
        <f t="shared" si="414"/>
        <v>9.4563113975568385</v>
      </c>
      <c r="AO745" s="19">
        <f t="shared" si="414"/>
        <v>9.9678274266965392</v>
      </c>
      <c r="AP745" s="43">
        <f t="shared" si="403"/>
        <v>0.72399999999999998</v>
      </c>
    </row>
    <row r="746" spans="1:42" x14ac:dyDescent="0.25">
      <c r="A746" s="15">
        <v>0.72499999999999998</v>
      </c>
      <c r="B746" s="6">
        <f t="shared" si="410"/>
        <v>4.0751233316843862</v>
      </c>
      <c r="C746" s="6">
        <f t="shared" si="384"/>
        <v>0.60985612889518936</v>
      </c>
      <c r="D746" s="6">
        <f t="shared" si="404"/>
        <v>2.0375616658421931</v>
      </c>
      <c r="E746" s="6">
        <f t="shared" si="385"/>
        <v>0.89302855497458755</v>
      </c>
      <c r="F746" s="6">
        <f t="shared" si="386"/>
        <v>0.68290775865788944</v>
      </c>
      <c r="G746" s="6">
        <f t="shared" si="387"/>
        <v>1.0664538793289446</v>
      </c>
      <c r="H746" s="6">
        <f t="shared" si="388"/>
        <v>0.77649293990845958</v>
      </c>
      <c r="I746" s="88">
        <f t="shared" si="412"/>
        <v>1.1097259231197707</v>
      </c>
      <c r="J746" s="116">
        <f t="shared" si="405"/>
        <v>2.009391122621599</v>
      </c>
      <c r="K746" s="9"/>
      <c r="L746" s="15">
        <f t="shared" si="406"/>
        <v>0.72499999999999998</v>
      </c>
      <c r="M746" s="6">
        <f t="shared" si="411"/>
        <v>0.44744990573960775</v>
      </c>
      <c r="N746" s="15">
        <f t="shared" si="390"/>
        <v>2.2294195153571184</v>
      </c>
      <c r="O746" s="15">
        <f t="shared" si="391"/>
        <v>4.4051855032338239</v>
      </c>
      <c r="P746" s="15">
        <f t="shared" si="407"/>
        <v>2.2294195153571184</v>
      </c>
      <c r="Q746" s="15">
        <f t="shared" si="408"/>
        <v>0.72499999999999998</v>
      </c>
      <c r="S746" s="28">
        <f t="shared" si="409"/>
        <v>0.72499999999999998</v>
      </c>
      <c r="T746" s="19">
        <f t="shared" si="392"/>
        <v>4.4051855032338239</v>
      </c>
      <c r="U746" s="19">
        <f t="shared" si="393"/>
        <v>6.2298730834426221</v>
      </c>
      <c r="V746" s="19">
        <f t="shared" si="394"/>
        <v>8.8103710064676477</v>
      </c>
      <c r="W746" s="19">
        <f t="shared" si="395"/>
        <v>10.790456705228404</v>
      </c>
      <c r="X746" s="19">
        <f t="shared" si="396"/>
        <v>12.459746166885244</v>
      </c>
      <c r="Y746" s="19">
        <f t="shared" si="397"/>
        <v>13.93041970577392</v>
      </c>
      <c r="Z746" s="19">
        <f t="shared" si="398"/>
        <v>15.260010216733713</v>
      </c>
      <c r="AA746" s="19">
        <f t="shared" si="399"/>
        <v>16.482694878284317</v>
      </c>
      <c r="AB746" s="19">
        <f t="shared" si="400"/>
        <v>17.620742012935295</v>
      </c>
      <c r="AC746" s="19">
        <f t="shared" si="401"/>
        <v>18.689619250327862</v>
      </c>
      <c r="AD746" s="19">
        <f t="shared" si="402"/>
        <v>19.7005884774549</v>
      </c>
      <c r="AE746" s="19">
        <f t="shared" si="414"/>
        <v>2.2294195153571184</v>
      </c>
      <c r="AF746" s="19">
        <f t="shared" si="414"/>
        <v>3.1528753148372894</v>
      </c>
      <c r="AG746" s="19">
        <f t="shared" si="414"/>
        <v>4.4588390307142367</v>
      </c>
      <c r="AH746" s="19">
        <f t="shared" si="414"/>
        <v>5.4609402352279055</v>
      </c>
      <c r="AI746" s="19">
        <f t="shared" si="414"/>
        <v>6.3057506296745789</v>
      </c>
      <c r="AJ746" s="19">
        <f t="shared" si="414"/>
        <v>7.0500435285572296</v>
      </c>
      <c r="AK746" s="19">
        <f t="shared" si="414"/>
        <v>7.7229357439682236</v>
      </c>
      <c r="AL746" s="19">
        <f t="shared" si="414"/>
        <v>8.3417239978539417</v>
      </c>
      <c r="AM746" s="19">
        <f t="shared" si="414"/>
        <v>8.9176780614284734</v>
      </c>
      <c r="AN746" s="19">
        <f t="shared" si="414"/>
        <v>9.4586259445118674</v>
      </c>
      <c r="AO746" s="19">
        <f t="shared" si="414"/>
        <v>9.970267173406306</v>
      </c>
      <c r="AP746" s="43">
        <f t="shared" si="403"/>
        <v>0.72499999999999998</v>
      </c>
    </row>
    <row r="747" spans="1:42" x14ac:dyDescent="0.25">
      <c r="A747" s="15">
        <v>0.72599999999999998</v>
      </c>
      <c r="B747" s="6">
        <f t="shared" si="410"/>
        <v>4.0796050057966422</v>
      </c>
      <c r="C747" s="6">
        <f t="shared" si="384"/>
        <v>0.61074865261003075</v>
      </c>
      <c r="D747" s="6">
        <f t="shared" si="404"/>
        <v>2.0398025028983211</v>
      </c>
      <c r="E747" s="6">
        <f t="shared" si="385"/>
        <v>0.89201793703938481</v>
      </c>
      <c r="F747" s="6">
        <f t="shared" si="386"/>
        <v>0.68468203076398981</v>
      </c>
      <c r="G747" s="6">
        <f t="shared" si="387"/>
        <v>1.068341015381995</v>
      </c>
      <c r="H747" s="6">
        <f t="shared" si="388"/>
        <v>0.77762933639680965</v>
      </c>
      <c r="I747" s="88">
        <f t="shared" si="412"/>
        <v>1.1119304808809656</v>
      </c>
      <c r="J747" s="116">
        <f t="shared" si="405"/>
        <v>2.0149443020165112</v>
      </c>
      <c r="K747" s="9"/>
      <c r="L747" s="15">
        <f t="shared" si="406"/>
        <v>0.72599999999999998</v>
      </c>
      <c r="M747" s="6">
        <f t="shared" si="411"/>
        <v>0.44755828203793235</v>
      </c>
      <c r="N747" s="15">
        <f t="shared" si="390"/>
        <v>2.2299595003507182</v>
      </c>
      <c r="O747" s="15">
        <f t="shared" si="391"/>
        <v>4.4127010230938088</v>
      </c>
      <c r="P747" s="15">
        <f t="shared" si="407"/>
        <v>2.2299595003507182</v>
      </c>
      <c r="Q747" s="15">
        <f t="shared" si="408"/>
        <v>0.72599999999999998</v>
      </c>
      <c r="S747" s="28">
        <f t="shared" si="409"/>
        <v>0.72599999999999998</v>
      </c>
      <c r="T747" s="19">
        <f t="shared" si="392"/>
        <v>4.4127010230938088</v>
      </c>
      <c r="U747" s="19">
        <f t="shared" si="393"/>
        <v>6.2405016335568986</v>
      </c>
      <c r="V747" s="19">
        <f t="shared" si="394"/>
        <v>8.8254020461876177</v>
      </c>
      <c r="W747" s="19">
        <f t="shared" si="395"/>
        <v>10.808865894037119</v>
      </c>
      <c r="X747" s="19">
        <f t="shared" si="396"/>
        <v>12.481003267113797</v>
      </c>
      <c r="Y747" s="19">
        <f t="shared" si="397"/>
        <v>13.954185866331704</v>
      </c>
      <c r="Z747" s="19">
        <f t="shared" si="398"/>
        <v>15.286044741219285</v>
      </c>
      <c r="AA747" s="19">
        <f t="shared" si="399"/>
        <v>16.51081537868388</v>
      </c>
      <c r="AB747" s="19">
        <f t="shared" si="400"/>
        <v>17.650804092375235</v>
      </c>
      <c r="AC747" s="19">
        <f t="shared" si="401"/>
        <v>18.721504900670688</v>
      </c>
      <c r="AD747" s="19">
        <f t="shared" si="402"/>
        <v>19.734198904041254</v>
      </c>
      <c r="AE747" s="19">
        <f t="shared" si="414"/>
        <v>2.2299595003507182</v>
      </c>
      <c r="AF747" s="19">
        <f t="shared" si="414"/>
        <v>3.1536389689387168</v>
      </c>
      <c r="AG747" s="19">
        <f t="shared" si="414"/>
        <v>4.4599190007014364</v>
      </c>
      <c r="AH747" s="19">
        <f t="shared" si="414"/>
        <v>5.462262922930984</v>
      </c>
      <c r="AI747" s="19">
        <f t="shared" si="414"/>
        <v>6.3072779378774335</v>
      </c>
      <c r="AJ747" s="19">
        <f t="shared" si="414"/>
        <v>7.0517511110393176</v>
      </c>
      <c r="AK747" s="19">
        <f t="shared" si="414"/>
        <v>7.7248063068567028</v>
      </c>
      <c r="AL747" s="19">
        <f t="shared" si="414"/>
        <v>8.3437444366939921</v>
      </c>
      <c r="AM747" s="19">
        <f t="shared" si="414"/>
        <v>8.9198380014028729</v>
      </c>
      <c r="AN747" s="19">
        <f t="shared" si="414"/>
        <v>9.4609169068161467</v>
      </c>
      <c r="AO747" s="19">
        <f t="shared" si="414"/>
        <v>9.9726820597113441</v>
      </c>
      <c r="AP747" s="43">
        <f t="shared" si="403"/>
        <v>0.72599999999999998</v>
      </c>
    </row>
    <row r="748" spans="1:42" x14ac:dyDescent="0.25">
      <c r="A748" s="15">
        <v>0.72699999999999998</v>
      </c>
      <c r="B748" s="6">
        <f t="shared" si="410"/>
        <v>4.0840917745078</v>
      </c>
      <c r="C748" s="6">
        <f t="shared" si="384"/>
        <v>0.61164016289073553</v>
      </c>
      <c r="D748" s="6">
        <f t="shared" si="404"/>
        <v>2.0420458872539</v>
      </c>
      <c r="E748" s="6">
        <f t="shared" si="385"/>
        <v>0.89100168350009312</v>
      </c>
      <c r="F748" s="6">
        <f t="shared" si="386"/>
        <v>0.68646353224390022</v>
      </c>
      <c r="G748" s="6">
        <f t="shared" si="387"/>
        <v>1.07023176612195</v>
      </c>
      <c r="H748" s="6">
        <f t="shared" si="388"/>
        <v>0.77876444254074084</v>
      </c>
      <c r="I748" s="88">
        <f t="shared" si="412"/>
        <v>1.1141406321110865</v>
      </c>
      <c r="J748" s="116">
        <f t="shared" si="405"/>
        <v>2.0205090207318057</v>
      </c>
      <c r="K748" s="9"/>
      <c r="L748" s="15">
        <f t="shared" si="406"/>
        <v>0.72699999999999998</v>
      </c>
      <c r="M748" s="6">
        <f t="shared" si="411"/>
        <v>0.44766554062390751</v>
      </c>
      <c r="N748" s="15">
        <f t="shared" si="390"/>
        <v>2.2304939163416377</v>
      </c>
      <c r="O748" s="15">
        <f t="shared" si="391"/>
        <v>4.4202013059103002</v>
      </c>
      <c r="P748" s="15">
        <f t="shared" si="407"/>
        <v>2.2304939163416377</v>
      </c>
      <c r="Q748" s="15">
        <f t="shared" si="408"/>
        <v>0.72699999999999998</v>
      </c>
      <c r="S748" s="28">
        <f t="shared" si="409"/>
        <v>0.72699999999999998</v>
      </c>
      <c r="T748" s="19">
        <f t="shared" si="392"/>
        <v>4.4202013059103002</v>
      </c>
      <c r="U748" s="19">
        <f t="shared" si="393"/>
        <v>6.2511086352376131</v>
      </c>
      <c r="V748" s="19">
        <f t="shared" si="394"/>
        <v>8.8404026118206005</v>
      </c>
      <c r="W748" s="19">
        <f t="shared" si="395"/>
        <v>10.82723775986409</v>
      </c>
      <c r="X748" s="19">
        <f t="shared" si="396"/>
        <v>12.502217270475226</v>
      </c>
      <c r="Y748" s="19">
        <f t="shared" si="397"/>
        <v>13.977903843127237</v>
      </c>
      <c r="Z748" s="19">
        <f t="shared" si="398"/>
        <v>15.312026483037885</v>
      </c>
      <c r="AA748" s="19">
        <f t="shared" si="399"/>
        <v>16.538878867287099</v>
      </c>
      <c r="AB748" s="19">
        <f t="shared" si="400"/>
        <v>17.680805223641201</v>
      </c>
      <c r="AC748" s="19">
        <f t="shared" si="401"/>
        <v>18.753325905712838</v>
      </c>
      <c r="AD748" s="19">
        <f t="shared" si="402"/>
        <v>19.767741188497549</v>
      </c>
      <c r="AE748" s="19">
        <f t="shared" si="414"/>
        <v>2.2304939163416377</v>
      </c>
      <c r="AF748" s="19">
        <f t="shared" si="414"/>
        <v>3.1543947472810236</v>
      </c>
      <c r="AG748" s="19">
        <f t="shared" si="414"/>
        <v>4.4609878326832755</v>
      </c>
      <c r="AH748" s="19">
        <f t="shared" si="414"/>
        <v>5.4635719694191218</v>
      </c>
      <c r="AI748" s="19">
        <f t="shared" si="414"/>
        <v>6.3087894945620473</v>
      </c>
      <c r="AJ748" s="19">
        <f t="shared" si="414"/>
        <v>7.0534410827886385</v>
      </c>
      <c r="AK748" s="19">
        <f t="shared" si="414"/>
        <v>7.7266575781540032</v>
      </c>
      <c r="AL748" s="19">
        <f t="shared" si="414"/>
        <v>8.3457440382340273</v>
      </c>
      <c r="AM748" s="19">
        <f t="shared" si="414"/>
        <v>8.921975665366551</v>
      </c>
      <c r="AN748" s="19">
        <f t="shared" si="414"/>
        <v>9.4631842418430701</v>
      </c>
      <c r="AO748" s="19">
        <f t="shared" si="414"/>
        <v>9.9750720406792617</v>
      </c>
      <c r="AP748" s="43">
        <f t="shared" si="403"/>
        <v>0.72699999999999998</v>
      </c>
    </row>
    <row r="749" spans="1:42" x14ac:dyDescent="0.25">
      <c r="A749" s="15">
        <v>0.72799999999999998</v>
      </c>
      <c r="B749" s="6">
        <f t="shared" si="410"/>
        <v>4.0885836778899058</v>
      </c>
      <c r="C749" s="6">
        <f t="shared" si="384"/>
        <v>0.6125306540920632</v>
      </c>
      <c r="D749" s="6">
        <f t="shared" si="404"/>
        <v>2.0442918389449529</v>
      </c>
      <c r="E749" s="6">
        <f t="shared" si="385"/>
        <v>0.88997977505109638</v>
      </c>
      <c r="F749" s="6">
        <f t="shared" si="386"/>
        <v>0.68825233029244515</v>
      </c>
      <c r="G749" s="6">
        <f t="shared" si="387"/>
        <v>1.0721261651462226</v>
      </c>
      <c r="H749" s="6">
        <f t="shared" si="388"/>
        <v>0.77989825115250999</v>
      </c>
      <c r="I749" s="88">
        <f t="shared" si="412"/>
        <v>1.1163564242622295</v>
      </c>
      <c r="J749" s="116">
        <f t="shared" si="405"/>
        <v>2.0260853494159612</v>
      </c>
      <c r="K749" s="9"/>
      <c r="L749" s="15">
        <f t="shared" si="406"/>
        <v>0.72799999999999998</v>
      </c>
      <c r="M749" s="6">
        <f t="shared" si="411"/>
        <v>0.44777167945902896</v>
      </c>
      <c r="N749" s="15">
        <f t="shared" si="390"/>
        <v>2.2310227531730273</v>
      </c>
      <c r="O749" s="15">
        <f t="shared" si="391"/>
        <v>4.4276862371969345</v>
      </c>
      <c r="P749" s="15">
        <f t="shared" si="407"/>
        <v>2.2310227531730273</v>
      </c>
      <c r="Q749" s="15">
        <f t="shared" si="408"/>
        <v>0.72799999999999998</v>
      </c>
      <c r="S749" s="28">
        <f t="shared" si="409"/>
        <v>0.72799999999999998</v>
      </c>
      <c r="T749" s="19">
        <f t="shared" si="392"/>
        <v>4.4276862371969345</v>
      </c>
      <c r="U749" s="19">
        <f t="shared" si="393"/>
        <v>6.2616939265766023</v>
      </c>
      <c r="V749" s="19">
        <f t="shared" si="394"/>
        <v>8.8553724743938691</v>
      </c>
      <c r="W749" s="19">
        <f t="shared" si="395"/>
        <v>10.845572022276139</v>
      </c>
      <c r="X749" s="19">
        <f t="shared" si="396"/>
        <v>12.523387853153205</v>
      </c>
      <c r="Y749" s="19">
        <f t="shared" si="397"/>
        <v>14.001573274122858</v>
      </c>
      <c r="Z749" s="19">
        <f t="shared" si="398"/>
        <v>15.337955045597113</v>
      </c>
      <c r="AA749" s="19">
        <f t="shared" si="399"/>
        <v>16.566884915725236</v>
      </c>
      <c r="AB749" s="19">
        <f t="shared" si="400"/>
        <v>17.710744948787738</v>
      </c>
      <c r="AC749" s="19">
        <f t="shared" si="401"/>
        <v>18.785081779729804</v>
      </c>
      <c r="AD749" s="19">
        <f t="shared" si="402"/>
        <v>19.801214818825205</v>
      </c>
      <c r="AE749" s="19">
        <f t="shared" si="414"/>
        <v>2.2310227531730273</v>
      </c>
      <c r="AF749" s="19">
        <f t="shared" si="414"/>
        <v>3.1551426355002579</v>
      </c>
      <c r="AG749" s="19">
        <f t="shared" si="414"/>
        <v>4.4620455063460547</v>
      </c>
      <c r="AH749" s="19">
        <f t="shared" si="414"/>
        <v>5.4648673498132174</v>
      </c>
      <c r="AI749" s="19">
        <f t="shared" si="414"/>
        <v>6.3102852710005157</v>
      </c>
      <c r="AJ749" s="19">
        <f t="shared" si="414"/>
        <v>7.055113411686416</v>
      </c>
      <c r="AK749" s="19">
        <f t="shared" si="414"/>
        <v>7.7284895226757655</v>
      </c>
      <c r="AL749" s="19">
        <f t="shared" si="414"/>
        <v>8.3477227644705962</v>
      </c>
      <c r="AM749" s="19">
        <f t="shared" si="414"/>
        <v>8.9240910126921094</v>
      </c>
      <c r="AN749" s="19">
        <f t="shared" si="414"/>
        <v>9.4654279065007714</v>
      </c>
      <c r="AO749" s="19">
        <f t="shared" si="414"/>
        <v>9.9774370708872464</v>
      </c>
      <c r="AP749" s="43">
        <f t="shared" si="403"/>
        <v>0.72799999999999998</v>
      </c>
    </row>
    <row r="750" spans="1:42" x14ac:dyDescent="0.25">
      <c r="A750" s="15">
        <v>0.72899999999999998</v>
      </c>
      <c r="B750" s="6">
        <f t="shared" si="410"/>
        <v>4.0930807563486091</v>
      </c>
      <c r="C750" s="6">
        <f t="shared" si="384"/>
        <v>0.61342012054936934</v>
      </c>
      <c r="D750" s="6">
        <f t="shared" si="404"/>
        <v>2.0465403781743046</v>
      </c>
      <c r="E750" s="6">
        <f t="shared" si="385"/>
        <v>0.88895219219033383</v>
      </c>
      <c r="F750" s="6">
        <f t="shared" si="386"/>
        <v>0.6900484929768077</v>
      </c>
      <c r="G750" s="6">
        <f t="shared" si="387"/>
        <v>1.0740242464884038</v>
      </c>
      <c r="H750" s="6">
        <f t="shared" si="388"/>
        <v>0.78103075501966768</v>
      </c>
      <c r="I750" s="88">
        <f t="shared" si="412"/>
        <v>1.1185779054187779</v>
      </c>
      <c r="J750" s="116">
        <f t="shared" si="405"/>
        <v>2.0316733597316352</v>
      </c>
      <c r="K750" s="9"/>
      <c r="L750" s="15">
        <f t="shared" si="406"/>
        <v>0.72899999999999998</v>
      </c>
      <c r="M750" s="6">
        <f t="shared" si="411"/>
        <v>0.44787669648255174</v>
      </c>
      <c r="N750" s="15">
        <f t="shared" si="390"/>
        <v>2.2315460005772239</v>
      </c>
      <c r="O750" s="15">
        <f t="shared" si="391"/>
        <v>4.4351557020611612</v>
      </c>
      <c r="P750" s="15">
        <f t="shared" si="407"/>
        <v>2.2315460005772239</v>
      </c>
      <c r="Q750" s="15">
        <f t="shared" si="408"/>
        <v>0.72899999999999998</v>
      </c>
      <c r="S750" s="28">
        <f t="shared" si="409"/>
        <v>0.72899999999999998</v>
      </c>
      <c r="T750" s="19">
        <f t="shared" si="392"/>
        <v>4.4351557020611612</v>
      </c>
      <c r="U750" s="19">
        <f t="shared" si="393"/>
        <v>6.2722573450912629</v>
      </c>
      <c r="V750" s="19">
        <f t="shared" si="394"/>
        <v>8.8703114041223223</v>
      </c>
      <c r="W750" s="19">
        <f t="shared" si="395"/>
        <v>10.863868399845144</v>
      </c>
      <c r="X750" s="19">
        <f t="shared" si="396"/>
        <v>12.544514690182526</v>
      </c>
      <c r="Y750" s="19">
        <f t="shared" si="397"/>
        <v>14.025193795996421</v>
      </c>
      <c r="Z750" s="19">
        <f t="shared" si="398"/>
        <v>15.363830030897496</v>
      </c>
      <c r="AA750" s="19">
        <f t="shared" si="399"/>
        <v>16.594833094109717</v>
      </c>
      <c r="AB750" s="19">
        <f t="shared" si="400"/>
        <v>17.740622808244645</v>
      </c>
      <c r="AC750" s="19">
        <f t="shared" si="401"/>
        <v>18.816772035273789</v>
      </c>
      <c r="AD750" s="19">
        <f t="shared" si="402"/>
        <v>19.834619281209132</v>
      </c>
      <c r="AE750" s="19">
        <f t="shared" si="414"/>
        <v>2.2315460005772239</v>
      </c>
      <c r="AF750" s="19">
        <f t="shared" si="414"/>
        <v>3.1558826190757494</v>
      </c>
      <c r="AG750" s="19">
        <f t="shared" si="414"/>
        <v>4.4630920011544477</v>
      </c>
      <c r="AH750" s="19">
        <f t="shared" si="414"/>
        <v>5.466149038962735</v>
      </c>
      <c r="AI750" s="19">
        <f t="shared" si="414"/>
        <v>6.3117652381514988</v>
      </c>
      <c r="AJ750" s="19">
        <f t="shared" si="414"/>
        <v>7.0567680652634497</v>
      </c>
      <c r="AK750" s="19">
        <f t="shared" si="414"/>
        <v>7.7303021048537595</v>
      </c>
      <c r="AL750" s="19">
        <f t="shared" si="414"/>
        <v>8.3496805769856177</v>
      </c>
      <c r="AM750" s="19">
        <f t="shared" si="414"/>
        <v>8.9261840023088954</v>
      </c>
      <c r="AN750" s="19">
        <f t="shared" si="414"/>
        <v>9.4676478572272487</v>
      </c>
      <c r="AO750" s="19">
        <f t="shared" si="414"/>
        <v>9.9797771044169181</v>
      </c>
      <c r="AP750" s="43">
        <f t="shared" si="403"/>
        <v>0.72899999999999998</v>
      </c>
    </row>
    <row r="751" spans="1:42" x14ac:dyDescent="0.25">
      <c r="A751" s="15">
        <v>0.73</v>
      </c>
      <c r="B751" s="6">
        <f t="shared" si="410"/>
        <v>4.0975830506276978</v>
      </c>
      <c r="C751" s="6">
        <f t="shared" si="384"/>
        <v>0.61430855657840855</v>
      </c>
      <c r="D751" s="6">
        <f t="shared" si="404"/>
        <v>2.0487915253138489</v>
      </c>
      <c r="E751" s="6">
        <f t="shared" si="385"/>
        <v>0.88791891521692456</v>
      </c>
      <c r="F751" s="6">
        <f t="shared" si="386"/>
        <v>0.69185208925111008</v>
      </c>
      <c r="G751" s="6">
        <f t="shared" si="387"/>
        <v>1.075926044625555</v>
      </c>
      <c r="H751" s="6">
        <f t="shared" si="388"/>
        <v>0.78216194690480789</v>
      </c>
      <c r="I751" s="88">
        <f t="shared" si="412"/>
        <v>1.1208051243077548</v>
      </c>
      <c r="J751" s="116">
        <f t="shared" si="405"/>
        <v>2.0372731243722257</v>
      </c>
      <c r="K751" s="9"/>
      <c r="L751" s="15">
        <f t="shared" si="406"/>
        <v>0.73</v>
      </c>
      <c r="M751" s="6">
        <f t="shared" si="411"/>
        <v>0.44798058961125337</v>
      </c>
      <c r="N751" s="15">
        <f t="shared" si="390"/>
        <v>2.2320636481745706</v>
      </c>
      <c r="O751" s="15">
        <f t="shared" si="391"/>
        <v>4.4426095852000733</v>
      </c>
      <c r="P751" s="15">
        <f t="shared" si="407"/>
        <v>2.2320636481745706</v>
      </c>
      <c r="Q751" s="15">
        <f t="shared" si="408"/>
        <v>0.73</v>
      </c>
      <c r="S751" s="28">
        <f t="shared" si="409"/>
        <v>0.73</v>
      </c>
      <c r="T751" s="19">
        <f t="shared" si="392"/>
        <v>4.4426095852000733</v>
      </c>
      <c r="U751" s="19">
        <f t="shared" si="393"/>
        <v>6.2827987277186548</v>
      </c>
      <c r="V751" s="19">
        <f t="shared" si="394"/>
        <v>8.8852191704001466</v>
      </c>
      <c r="W751" s="19">
        <f t="shared" si="395"/>
        <v>10.88212661013781</v>
      </c>
      <c r="X751" s="19">
        <f t="shared" si="396"/>
        <v>12.56559745543731</v>
      </c>
      <c r="Y751" s="19">
        <f t="shared" si="397"/>
        <v>14.048765044128103</v>
      </c>
      <c r="Z751" s="19">
        <f t="shared" si="398"/>
        <v>15.389651039518046</v>
      </c>
      <c r="AA751" s="19">
        <f t="shared" si="399"/>
        <v>16.622722971016572</v>
      </c>
      <c r="AB751" s="19">
        <f t="shared" si="400"/>
        <v>17.770438340800293</v>
      </c>
      <c r="AC751" s="19">
        <f t="shared" si="401"/>
        <v>18.848396183155963</v>
      </c>
      <c r="AD751" s="19">
        <f t="shared" si="402"/>
        <v>19.867954059999018</v>
      </c>
      <c r="AE751" s="19">
        <f t="shared" si="414"/>
        <v>2.2320636481745706</v>
      </c>
      <c r="AF751" s="19">
        <f t="shared" si="414"/>
        <v>3.1566146833284465</v>
      </c>
      <c r="AG751" s="19">
        <f t="shared" si="414"/>
        <v>4.4641272963491412</v>
      </c>
      <c r="AH751" s="19">
        <f t="shared" si="414"/>
        <v>5.4674170114428113</v>
      </c>
      <c r="AI751" s="19">
        <f t="shared" si="414"/>
        <v>6.313229366656893</v>
      </c>
      <c r="AJ751" s="19">
        <f t="shared" si="414"/>
        <v>7.0584050106963776</v>
      </c>
      <c r="AK751" s="19">
        <f t="shared" si="414"/>
        <v>7.7320952887317995</v>
      </c>
      <c r="AL751" s="19">
        <f t="shared" si="414"/>
        <v>8.3516174369419733</v>
      </c>
      <c r="AM751" s="19">
        <f t="shared" si="414"/>
        <v>8.9282545926982824</v>
      </c>
      <c r="AN751" s="19">
        <f t="shared" si="414"/>
        <v>9.4698440499853387</v>
      </c>
      <c r="AO751" s="19">
        <f t="shared" si="414"/>
        <v>9.9820920948490297</v>
      </c>
      <c r="AP751" s="43">
        <f t="shared" si="403"/>
        <v>0.73</v>
      </c>
    </row>
    <row r="752" spans="1:42" x14ac:dyDescent="0.25">
      <c r="A752" s="15">
        <v>0.73099999999999998</v>
      </c>
      <c r="B752" s="6">
        <f t="shared" si="410"/>
        <v>4.1020906018137024</v>
      </c>
      <c r="C752" s="6">
        <f t="shared" si="384"/>
        <v>0.61519595647513392</v>
      </c>
      <c r="D752" s="6">
        <f t="shared" si="404"/>
        <v>2.0510453009068512</v>
      </c>
      <c r="E752" s="6">
        <f t="shared" si="385"/>
        <v>0.88687992422875384</v>
      </c>
      <c r="F752" s="6">
        <f t="shared" si="386"/>
        <v>0.69366318897129053</v>
      </c>
      <c r="G752" s="6">
        <f t="shared" si="387"/>
        <v>1.0778315944856454</v>
      </c>
      <c r="H752" s="6">
        <f t="shared" si="388"/>
        <v>0.78329181954531246</v>
      </c>
      <c r="I752" s="88">
        <f t="shared" si="412"/>
        <v>1.1230381303093908</v>
      </c>
      <c r="J752" s="116">
        <f t="shared" si="405"/>
        <v>2.042884717078755</v>
      </c>
      <c r="K752" s="9"/>
      <c r="L752" s="15">
        <f t="shared" si="406"/>
        <v>0.73099999999999998</v>
      </c>
      <c r="M752" s="6">
        <f t="shared" si="411"/>
        <v>0.44808335673919397</v>
      </c>
      <c r="N752" s="15">
        <f t="shared" si="390"/>
        <v>2.2325756854722192</v>
      </c>
      <c r="O752" s="15">
        <f t="shared" si="391"/>
        <v>4.4500477708961599</v>
      </c>
      <c r="P752" s="15">
        <f t="shared" si="407"/>
        <v>2.2325756854722192</v>
      </c>
      <c r="Q752" s="15">
        <f t="shared" si="408"/>
        <v>0.73099999999999998</v>
      </c>
      <c r="S752" s="28">
        <f t="shared" si="409"/>
        <v>0.73099999999999998</v>
      </c>
      <c r="T752" s="19">
        <f t="shared" si="392"/>
        <v>4.4500477708961599</v>
      </c>
      <c r="U752" s="19">
        <f t="shared" si="393"/>
        <v>6.2933179108095079</v>
      </c>
      <c r="V752" s="19">
        <f t="shared" si="394"/>
        <v>8.9000955417923198</v>
      </c>
      <c r="W752" s="19">
        <f t="shared" si="395"/>
        <v>10.900346369705288</v>
      </c>
      <c r="X752" s="19">
        <f t="shared" si="396"/>
        <v>12.586635821619016</v>
      </c>
      <c r="Y752" s="19">
        <f t="shared" si="397"/>
        <v>14.072286652587017</v>
      </c>
      <c r="Z752" s="19">
        <f t="shared" si="398"/>
        <v>15.415417670601553</v>
      </c>
      <c r="AA752" s="19">
        <f t="shared" si="399"/>
        <v>16.65055411347053</v>
      </c>
      <c r="AB752" s="19">
        <f t="shared" si="400"/>
        <v>17.80019108358464</v>
      </c>
      <c r="AC752" s="19">
        <f t="shared" si="401"/>
        <v>18.879953732428525</v>
      </c>
      <c r="AD752" s="19">
        <f t="shared" si="402"/>
        <v>19.901218637690448</v>
      </c>
      <c r="AE752" s="19">
        <f t="shared" ref="AE752:AO761" si="415">$M752*AE$21^0.5/RMannings_n*(Diameter/1000)^(2/3)</f>
        <v>2.2325756854722192</v>
      </c>
      <c r="AF752" s="19">
        <f t="shared" si="415"/>
        <v>3.1573388134192215</v>
      </c>
      <c r="AG752" s="19">
        <f t="shared" si="415"/>
        <v>4.4651513709444384</v>
      </c>
      <c r="AH752" s="19">
        <f t="shared" si="415"/>
        <v>5.4686712415513234</v>
      </c>
      <c r="AI752" s="19">
        <f t="shared" si="415"/>
        <v>6.314677626838443</v>
      </c>
      <c r="AJ752" s="19">
        <f t="shared" si="415"/>
        <v>7.0600242148039047</v>
      </c>
      <c r="AK752" s="19">
        <f t="shared" si="415"/>
        <v>7.7338690379615942</v>
      </c>
      <c r="AL752" s="19">
        <f t="shared" si="415"/>
        <v>8.3535333050790257</v>
      </c>
      <c r="AM752" s="19">
        <f t="shared" si="415"/>
        <v>8.9303027418888767</v>
      </c>
      <c r="AN752" s="19">
        <f t="shared" si="415"/>
        <v>9.472016440257665</v>
      </c>
      <c r="AO752" s="19">
        <f t="shared" si="415"/>
        <v>9.9843819952581434</v>
      </c>
      <c r="AP752" s="43">
        <f t="shared" si="403"/>
        <v>0.73099999999999998</v>
      </c>
    </row>
    <row r="753" spans="1:42" x14ac:dyDescent="0.25">
      <c r="A753" s="15">
        <v>0.73199999999999998</v>
      </c>
      <c r="B753" s="6">
        <f t="shared" si="410"/>
        <v>4.1066034513405825</v>
      </c>
      <c r="C753" s="6">
        <f t="shared" si="384"/>
        <v>0.61608231451549478</v>
      </c>
      <c r="D753" s="6">
        <f t="shared" si="404"/>
        <v>2.0533017256702912</v>
      </c>
      <c r="E753" s="6">
        <f t="shared" si="385"/>
        <v>0.88583519912001707</v>
      </c>
      <c r="F753" s="6">
        <f t="shared" si="386"/>
        <v>0.69548186291028735</v>
      </c>
      <c r="G753" s="6">
        <f t="shared" si="387"/>
        <v>1.0797409314551436</v>
      </c>
      <c r="H753" s="6">
        <f t="shared" si="388"/>
        <v>0.78442036565309392</v>
      </c>
      <c r="I753" s="88">
        <f t="shared" si="412"/>
        <v>1.1252769734679138</v>
      </c>
      <c r="J753" s="116">
        <f t="shared" si="405"/>
        <v>2.048508212657091</v>
      </c>
      <c r="K753" s="9"/>
      <c r="L753" s="15">
        <f t="shared" si="406"/>
        <v>0.73199999999999998</v>
      </c>
      <c r="M753" s="6">
        <f t="shared" si="411"/>
        <v>0.44818499573747256</v>
      </c>
      <c r="N753" s="15">
        <f t="shared" si="390"/>
        <v>2.233082101862919</v>
      </c>
      <c r="O753" s="15">
        <f t="shared" si="391"/>
        <v>4.457470143013019</v>
      </c>
      <c r="P753" s="15">
        <f t="shared" si="407"/>
        <v>2.233082101862919</v>
      </c>
      <c r="Q753" s="15">
        <f t="shared" si="408"/>
        <v>0.73199999999999998</v>
      </c>
      <c r="S753" s="28">
        <f t="shared" si="409"/>
        <v>0.73199999999999998</v>
      </c>
      <c r="T753" s="19">
        <f t="shared" si="392"/>
        <v>4.457470143013019</v>
      </c>
      <c r="U753" s="19">
        <f t="shared" si="393"/>
        <v>6.3038147301221512</v>
      </c>
      <c r="V753" s="19">
        <f t="shared" si="394"/>
        <v>8.9149402860260381</v>
      </c>
      <c r="W753" s="19">
        <f t="shared" si="395"/>
        <v>10.918527394072658</v>
      </c>
      <c r="X753" s="19">
        <f t="shared" si="396"/>
        <v>12.607629460244302</v>
      </c>
      <c r="Y753" s="19">
        <f t="shared" si="397"/>
        <v>14.095758254117623</v>
      </c>
      <c r="Z753" s="19">
        <f t="shared" si="398"/>
        <v>15.44112952183972</v>
      </c>
      <c r="AA753" s="19">
        <f t="shared" si="399"/>
        <v>16.678326086928962</v>
      </c>
      <c r="AB753" s="19">
        <f t="shared" si="400"/>
        <v>17.829880572052076</v>
      </c>
      <c r="AC753" s="19">
        <f t="shared" si="401"/>
        <v>18.911444190366453</v>
      </c>
      <c r="AD753" s="19">
        <f t="shared" si="402"/>
        <v>19.93441249490564</v>
      </c>
      <c r="AE753" s="19">
        <f t="shared" si="415"/>
        <v>2.233082101862919</v>
      </c>
      <c r="AF753" s="19">
        <f t="shared" si="415"/>
        <v>3.1580549943471574</v>
      </c>
      <c r="AG753" s="19">
        <f t="shared" si="415"/>
        <v>4.466164203725838</v>
      </c>
      <c r="AH753" s="19">
        <f t="shared" si="415"/>
        <v>5.4699117033059208</v>
      </c>
      <c r="AI753" s="19">
        <f t="shared" si="415"/>
        <v>6.3161099886943148</v>
      </c>
      <c r="AJ753" s="19">
        <f t="shared" si="415"/>
        <v>7.0616256440429579</v>
      </c>
      <c r="AK753" s="19">
        <f t="shared" si="415"/>
        <v>7.7356233157985503</v>
      </c>
      <c r="AL753" s="19">
        <f t="shared" si="415"/>
        <v>8.3554281417080709</v>
      </c>
      <c r="AM753" s="19">
        <f t="shared" si="415"/>
        <v>8.932328407451676</v>
      </c>
      <c r="AN753" s="19">
        <f t="shared" si="415"/>
        <v>9.4741649830414723</v>
      </c>
      <c r="AO753" s="19">
        <f t="shared" si="415"/>
        <v>9.9866467582071934</v>
      </c>
      <c r="AP753" s="43">
        <f t="shared" si="403"/>
        <v>0.73199999999999998</v>
      </c>
    </row>
    <row r="754" spans="1:42" x14ac:dyDescent="0.25">
      <c r="A754" s="15">
        <v>0.73299999999999998</v>
      </c>
      <c r="B754" s="6">
        <f t="shared" si="410"/>
        <v>4.1111216409944866</v>
      </c>
      <c r="C754" s="6">
        <f t="shared" si="384"/>
        <v>0.61696762495523205</v>
      </c>
      <c r="D754" s="6">
        <f t="shared" si="404"/>
        <v>2.0555608204972433</v>
      </c>
      <c r="E754" s="6">
        <f t="shared" si="385"/>
        <v>0.88478471957872329</v>
      </c>
      <c r="F754" s="6">
        <f t="shared" si="386"/>
        <v>0.6973081827735359</v>
      </c>
      <c r="G754" s="6">
        <f t="shared" si="387"/>
        <v>1.0816540913867678</v>
      </c>
      <c r="H754" s="6">
        <f t="shared" si="388"/>
        <v>0.78554757791433427</v>
      </c>
      <c r="I754" s="88">
        <f t="shared" si="412"/>
        <v>1.1275217045025681</v>
      </c>
      <c r="J754" s="116">
        <f t="shared" si="405"/>
        <v>2.0541436869955181</v>
      </c>
      <c r="K754" s="9"/>
      <c r="L754" s="15">
        <f t="shared" si="406"/>
        <v>0.73299999999999998</v>
      </c>
      <c r="M754" s="6">
        <f t="shared" si="411"/>
        <v>0.4482855044539788</v>
      </c>
      <c r="N754" s="15">
        <f t="shared" si="390"/>
        <v>2.2335828866237786</v>
      </c>
      <c r="O754" s="15">
        <f t="shared" si="391"/>
        <v>4.4648765849909937</v>
      </c>
      <c r="P754" s="15">
        <f t="shared" si="407"/>
        <v>2.2335828866237786</v>
      </c>
      <c r="Q754" s="15">
        <f t="shared" si="408"/>
        <v>0.73299999999999998</v>
      </c>
      <c r="S754" s="28">
        <f t="shared" si="409"/>
        <v>0.73299999999999998</v>
      </c>
      <c r="T754" s="19">
        <f t="shared" si="392"/>
        <v>4.4648765849909937</v>
      </c>
      <c r="U754" s="19">
        <f t="shared" si="393"/>
        <v>6.314289020816334</v>
      </c>
      <c r="V754" s="19">
        <f t="shared" si="394"/>
        <v>8.9297531699819874</v>
      </c>
      <c r="W754" s="19">
        <f t="shared" si="395"/>
        <v>10.936669397728226</v>
      </c>
      <c r="X754" s="19">
        <f t="shared" si="396"/>
        <v>12.628578041632668</v>
      </c>
      <c r="Y754" s="19">
        <f t="shared" si="397"/>
        <v>14.119179480125906</v>
      </c>
      <c r="Z754" s="19">
        <f t="shared" si="398"/>
        <v>15.466786189458047</v>
      </c>
      <c r="AA754" s="19">
        <f t="shared" si="399"/>
        <v>16.706038455265563</v>
      </c>
      <c r="AB754" s="19">
        <f t="shared" si="400"/>
        <v>17.859506339963975</v>
      </c>
      <c r="AC754" s="19">
        <f t="shared" si="401"/>
        <v>18.942867062448997</v>
      </c>
      <c r="AD754" s="19">
        <f t="shared" si="402"/>
        <v>19.967535110373959</v>
      </c>
      <c r="AE754" s="19">
        <f t="shared" si="415"/>
        <v>2.2335828866237786</v>
      </c>
      <c r="AF754" s="19">
        <f t="shared" si="415"/>
        <v>3.1587632109477952</v>
      </c>
      <c r="AG754" s="19">
        <f t="shared" si="415"/>
        <v>4.4671657732475571</v>
      </c>
      <c r="AH754" s="19">
        <f t="shared" si="415"/>
        <v>5.4711383704409879</v>
      </c>
      <c r="AI754" s="19">
        <f t="shared" si="415"/>
        <v>6.3175264218955904</v>
      </c>
      <c r="AJ754" s="19">
        <f t="shared" si="415"/>
        <v>7.0632092645047768</v>
      </c>
      <c r="AK754" s="19">
        <f t="shared" si="415"/>
        <v>7.7373580850974806</v>
      </c>
      <c r="AL754" s="19">
        <f t="shared" si="415"/>
        <v>8.3573019067077237</v>
      </c>
      <c r="AM754" s="19">
        <f t="shared" si="415"/>
        <v>8.9343315464951143</v>
      </c>
      <c r="AN754" s="19">
        <f t="shared" si="415"/>
        <v>9.4762896328433843</v>
      </c>
      <c r="AO754" s="19">
        <f t="shared" si="415"/>
        <v>9.9888863357419488</v>
      </c>
      <c r="AP754" s="43">
        <f t="shared" si="403"/>
        <v>0.73299999999999998</v>
      </c>
    </row>
    <row r="755" spans="1:42" x14ac:dyDescent="0.25">
      <c r="A755" s="15">
        <v>0.73399999999999999</v>
      </c>
      <c r="B755" s="6">
        <f t="shared" si="410"/>
        <v>4.115645212918591</v>
      </c>
      <c r="C755" s="6">
        <f t="shared" si="384"/>
        <v>0.61785188202967023</v>
      </c>
      <c r="D755" s="6">
        <f t="shared" si="404"/>
        <v>2.0578226064592955</v>
      </c>
      <c r="E755" s="6">
        <f t="shared" si="385"/>
        <v>0.88372846508415692</v>
      </c>
      <c r="F755" s="6">
        <f t="shared" si="386"/>
        <v>0.6991422212147852</v>
      </c>
      <c r="G755" s="6">
        <f t="shared" si="387"/>
        <v>1.0835711106073926</v>
      </c>
      <c r="H755" s="6">
        <f t="shared" si="388"/>
        <v>0.78667344898922076</v>
      </c>
      <c r="I755" s="88">
        <f t="shared" si="412"/>
        <v>1.1297723748188622</v>
      </c>
      <c r="J755" s="116">
        <f t="shared" si="405"/>
        <v>2.0597912170826471</v>
      </c>
      <c r="K755" s="9"/>
      <c r="L755" s="15">
        <f t="shared" si="406"/>
        <v>0.73399999999999999</v>
      </c>
      <c r="M755" s="6">
        <f t="shared" si="411"/>
        <v>0.44838488071314053</v>
      </c>
      <c r="N755" s="15">
        <f t="shared" si="390"/>
        <v>2.2340780289150084</v>
      </c>
      <c r="O755" s="15">
        <f t="shared" si="391"/>
        <v>4.4722669798427281</v>
      </c>
      <c r="P755" s="15">
        <f t="shared" si="407"/>
        <v>2.2340780289150084</v>
      </c>
      <c r="Q755" s="15">
        <f t="shared" si="408"/>
        <v>0.73399999999999999</v>
      </c>
      <c r="S755" s="28">
        <f t="shared" si="409"/>
        <v>0.73399999999999999</v>
      </c>
      <c r="T755" s="19">
        <f t="shared" si="392"/>
        <v>4.4722669798427281</v>
      </c>
      <c r="U755" s="19">
        <f t="shared" si="393"/>
        <v>6.3247406174469472</v>
      </c>
      <c r="V755" s="19">
        <f t="shared" si="394"/>
        <v>8.9445339596854563</v>
      </c>
      <c r="W755" s="19">
        <f t="shared" si="395"/>
        <v>10.954772094112663</v>
      </c>
      <c r="X755" s="19">
        <f t="shared" si="396"/>
        <v>12.649481234893894</v>
      </c>
      <c r="Y755" s="19">
        <f t="shared" si="397"/>
        <v>14.142549960665363</v>
      </c>
      <c r="Z755" s="19">
        <f t="shared" si="398"/>
        <v>15.492387268200439</v>
      </c>
      <c r="AA755" s="19">
        <f t="shared" si="399"/>
        <v>16.733690780753726</v>
      </c>
      <c r="AB755" s="19">
        <f t="shared" si="400"/>
        <v>17.889067919370913</v>
      </c>
      <c r="AC755" s="19">
        <f t="shared" si="401"/>
        <v>18.97422185234084</v>
      </c>
      <c r="AD755" s="19">
        <f t="shared" si="402"/>
        <v>20.000585960912044</v>
      </c>
      <c r="AE755" s="19">
        <f t="shared" si="415"/>
        <v>2.2340780289150084</v>
      </c>
      <c r="AF755" s="19">
        <f t="shared" si="415"/>
        <v>3.1594634478913566</v>
      </c>
      <c r="AG755" s="19">
        <f t="shared" si="415"/>
        <v>4.4681560578300168</v>
      </c>
      <c r="AH755" s="19">
        <f t="shared" si="415"/>
        <v>5.4723512164045731</v>
      </c>
      <c r="AI755" s="19">
        <f t="shared" si="415"/>
        <v>6.3189268957827132</v>
      </c>
      <c r="AJ755" s="19">
        <f t="shared" si="415"/>
        <v>7.064775041910937</v>
      </c>
      <c r="AK755" s="19">
        <f t="shared" si="415"/>
        <v>7.7390733083082504</v>
      </c>
      <c r="AL755" s="19">
        <f t="shared" si="415"/>
        <v>8.359154559519208</v>
      </c>
      <c r="AM755" s="19">
        <f t="shared" si="415"/>
        <v>8.9363121156600336</v>
      </c>
      <c r="AN755" s="19">
        <f t="shared" si="415"/>
        <v>9.478390343674068</v>
      </c>
      <c r="AO755" s="19">
        <f t="shared" si="415"/>
        <v>9.9911006793853989</v>
      </c>
      <c r="AP755" s="43">
        <f t="shared" si="403"/>
        <v>0.73399999999999999</v>
      </c>
    </row>
    <row r="756" spans="1:42" x14ac:dyDescent="0.25">
      <c r="A756" s="15">
        <v>0.73499999999999999</v>
      </c>
      <c r="B756" s="6">
        <f t="shared" si="410"/>
        <v>4.1201742096180247</v>
      </c>
      <c r="C756" s="6">
        <f t="shared" si="384"/>
        <v>0.61873507995350763</v>
      </c>
      <c r="D756" s="6">
        <f t="shared" si="404"/>
        <v>2.0600871048090124</v>
      </c>
      <c r="E756" s="6">
        <f t="shared" si="385"/>
        <v>0.88266641490429443</v>
      </c>
      <c r="F756" s="6">
        <f t="shared" si="386"/>
        <v>0.70098405185224555</v>
      </c>
      <c r="G756" s="6">
        <f t="shared" si="387"/>
        <v>1.0854920259261227</v>
      </c>
      <c r="H756" s="6">
        <f t="shared" si="388"/>
        <v>0.78779797151167852</v>
      </c>
      <c r="I756" s="88">
        <f t="shared" si="412"/>
        <v>1.1320290365200614</v>
      </c>
      <c r="J756" s="116">
        <f t="shared" si="405"/>
        <v>2.0654508810256993</v>
      </c>
      <c r="K756" s="9"/>
      <c r="L756" s="15">
        <f t="shared" si="406"/>
        <v>0.73499999999999999</v>
      </c>
      <c r="M756" s="6">
        <f t="shared" si="411"/>
        <v>0.4484831223156675</v>
      </c>
      <c r="N756" s="15">
        <f t="shared" si="390"/>
        <v>2.2345675177786419</v>
      </c>
      <c r="O756" s="15">
        <f t="shared" si="391"/>
        <v>4.4796412101486647</v>
      </c>
      <c r="P756" s="15">
        <f t="shared" si="407"/>
        <v>2.2345675177786419</v>
      </c>
      <c r="Q756" s="15">
        <f t="shared" si="408"/>
        <v>0.73499999999999999</v>
      </c>
      <c r="S756" s="28">
        <f t="shared" si="409"/>
        <v>0.73499999999999999</v>
      </c>
      <c r="T756" s="19">
        <f t="shared" si="392"/>
        <v>4.4796412101486647</v>
      </c>
      <c r="U756" s="19">
        <f t="shared" si="393"/>
        <v>6.3351693539576663</v>
      </c>
      <c r="V756" s="19">
        <f t="shared" si="394"/>
        <v>8.9592824202973294</v>
      </c>
      <c r="W756" s="19">
        <f t="shared" si="395"/>
        <v>10.972835195607979</v>
      </c>
      <c r="X756" s="19">
        <f t="shared" si="396"/>
        <v>12.670338707915333</v>
      </c>
      <c r="Y756" s="19">
        <f t="shared" si="397"/>
        <v>14.165869324422767</v>
      </c>
      <c r="Z756" s="19">
        <f t="shared" si="398"/>
        <v>15.517932351313636</v>
      </c>
      <c r="AA756" s="19">
        <f t="shared" si="399"/>
        <v>16.761282624049713</v>
      </c>
      <c r="AB756" s="19">
        <f t="shared" si="400"/>
        <v>17.918564840594659</v>
      </c>
      <c r="AC756" s="19">
        <f t="shared" si="401"/>
        <v>19.005508061872995</v>
      </c>
      <c r="AD756" s="19">
        <f t="shared" si="402"/>
        <v>20.033564521403672</v>
      </c>
      <c r="AE756" s="19">
        <f t="shared" si="415"/>
        <v>2.2345675177786419</v>
      </c>
      <c r="AF756" s="19">
        <f t="shared" si="415"/>
        <v>3.1601556896809382</v>
      </c>
      <c r="AG756" s="19">
        <f t="shared" si="415"/>
        <v>4.4691350355572839</v>
      </c>
      <c r="AH756" s="19">
        <f t="shared" si="415"/>
        <v>5.4735502143552512</v>
      </c>
      <c r="AI756" s="19">
        <f t="shared" si="415"/>
        <v>6.3203113793618764</v>
      </c>
      <c r="AJ756" s="19">
        <f t="shared" si="415"/>
        <v>7.0663229416093074</v>
      </c>
      <c r="AK756" s="19">
        <f t="shared" si="415"/>
        <v>7.7407689474713584</v>
      </c>
      <c r="AL756" s="19">
        <f t="shared" si="415"/>
        <v>8.3609860591415686</v>
      </c>
      <c r="AM756" s="19">
        <f t="shared" si="415"/>
        <v>8.9382700711145677</v>
      </c>
      <c r="AN756" s="19">
        <f t="shared" si="415"/>
        <v>9.4804670690428132</v>
      </c>
      <c r="AO756" s="19">
        <f t="shared" si="415"/>
        <v>9.9932897401320275</v>
      </c>
      <c r="AP756" s="43">
        <f t="shared" si="403"/>
        <v>0.73499999999999999</v>
      </c>
    </row>
    <row r="757" spans="1:42" x14ac:dyDescent="0.25">
      <c r="A757" s="15">
        <v>0.73599999999999999</v>
      </c>
      <c r="B757" s="6">
        <f t="shared" si="410"/>
        <v>4.1247086739648724</v>
      </c>
      <c r="C757" s="6">
        <f t="shared" si="384"/>
        <v>0.61961721292060412</v>
      </c>
      <c r="D757" s="6">
        <f t="shared" si="404"/>
        <v>2.0623543369824362</v>
      </c>
      <c r="E757" s="6">
        <f t="shared" si="385"/>
        <v>0.88159854809317839</v>
      </c>
      <c r="F757" s="6">
        <f t="shared" si="386"/>
        <v>0.7028337492850717</v>
      </c>
      <c r="G757" s="6">
        <f t="shared" si="387"/>
        <v>1.0874168746425359</v>
      </c>
      <c r="H757" s="6">
        <f t="shared" si="388"/>
        <v>0.78892113808910036</v>
      </c>
      <c r="I757" s="88">
        <f t="shared" si="412"/>
        <v>1.1342917424189216</v>
      </c>
      <c r="J757" s="116">
        <f t="shared" si="405"/>
        <v>2.071122758069154</v>
      </c>
      <c r="K757" s="9"/>
      <c r="L757" s="15">
        <f t="shared" si="406"/>
        <v>0.73599999999999999</v>
      </c>
      <c r="M757" s="6">
        <f t="shared" si="411"/>
        <v>0.44858022703829104</v>
      </c>
      <c r="N757" s="15">
        <f t="shared" si="390"/>
        <v>2.235051342137242</v>
      </c>
      <c r="O757" s="15">
        <f t="shared" si="391"/>
        <v>4.4869991580524884</v>
      </c>
      <c r="P757" s="15">
        <f t="shared" si="407"/>
        <v>2.235051342137242</v>
      </c>
      <c r="Q757" s="15">
        <f t="shared" si="408"/>
        <v>0.73599999999999999</v>
      </c>
      <c r="S757" s="28">
        <f t="shared" si="409"/>
        <v>0.73599999999999999</v>
      </c>
      <c r="T757" s="19">
        <f t="shared" si="392"/>
        <v>4.4869991580524884</v>
      </c>
      <c r="U757" s="19">
        <f t="shared" si="393"/>
        <v>6.3455750636744908</v>
      </c>
      <c r="V757" s="19">
        <f t="shared" si="394"/>
        <v>8.9739983161049768</v>
      </c>
      <c r="W757" s="19">
        <f t="shared" si="395"/>
        <v>10.990858413526329</v>
      </c>
      <c r="X757" s="19">
        <f t="shared" si="396"/>
        <v>12.691150127348982</v>
      </c>
      <c r="Y757" s="19">
        <f t="shared" si="397"/>
        <v>14.189137198703715</v>
      </c>
      <c r="Z757" s="19">
        <f t="shared" si="398"/>
        <v>15.543421030531377</v>
      </c>
      <c r="AA757" s="19">
        <f t="shared" si="399"/>
        <v>16.788813544175554</v>
      </c>
      <c r="AB757" s="19">
        <f t="shared" si="400"/>
        <v>17.947996632209954</v>
      </c>
      <c r="AC757" s="19">
        <f t="shared" si="401"/>
        <v>19.036725191023468</v>
      </c>
      <c r="AD757" s="19">
        <f t="shared" si="402"/>
        <v>20.06647026477938</v>
      </c>
      <c r="AE757" s="19">
        <f t="shared" si="415"/>
        <v>2.235051342137242</v>
      </c>
      <c r="AF757" s="19">
        <f t="shared" si="415"/>
        <v>3.1608399206506772</v>
      </c>
      <c r="AG757" s="19">
        <f t="shared" si="415"/>
        <v>4.470102684274484</v>
      </c>
      <c r="AH757" s="19">
        <f t="shared" si="415"/>
        <v>5.4747353371589504</v>
      </c>
      <c r="AI757" s="19">
        <f t="shared" si="415"/>
        <v>6.3216798413013544</v>
      </c>
      <c r="AJ757" s="19">
        <f t="shared" si="415"/>
        <v>7.0678529285699545</v>
      </c>
      <c r="AK757" s="19">
        <f t="shared" si="415"/>
        <v>7.742444964213429</v>
      </c>
      <c r="AL757" s="19">
        <f t="shared" si="415"/>
        <v>8.3627963641268259</v>
      </c>
      <c r="AM757" s="19">
        <f t="shared" si="415"/>
        <v>8.940205368548968</v>
      </c>
      <c r="AN757" s="19">
        <f t="shared" si="415"/>
        <v>9.4825197619520303</v>
      </c>
      <c r="AO757" s="19">
        <f t="shared" si="415"/>
        <v>9.9954534684420295</v>
      </c>
      <c r="AP757" s="43">
        <f t="shared" si="403"/>
        <v>0.73599999999999999</v>
      </c>
    </row>
    <row r="758" spans="1:42" x14ac:dyDescent="0.25">
      <c r="A758" s="15">
        <v>0.73699999999999999</v>
      </c>
      <c r="B758" s="6">
        <f t="shared" si="410"/>
        <v>4.1292486492032641</v>
      </c>
      <c r="C758" s="6">
        <f t="shared" si="384"/>
        <v>0.6204982751037651</v>
      </c>
      <c r="D758" s="6">
        <f t="shared" si="404"/>
        <v>2.064624324601632</v>
      </c>
      <c r="E758" s="6">
        <f t="shared" si="385"/>
        <v>0.880524843488246</v>
      </c>
      <c r="F758" s="6">
        <f t="shared" si="386"/>
        <v>0.70469138911019047</v>
      </c>
      <c r="G758" s="6">
        <f t="shared" si="387"/>
        <v>1.0893456945550952</v>
      </c>
      <c r="H758" s="6">
        <f t="shared" si="388"/>
        <v>0.79004294130207164</v>
      </c>
      <c r="I758" s="88">
        <f t="shared" si="412"/>
        <v>1.1365605460496746</v>
      </c>
      <c r="J758" s="116">
        <f t="shared" si="405"/>
        <v>2.0768069286137694</v>
      </c>
      <c r="K758" s="9"/>
      <c r="L758" s="15">
        <f t="shared" si="406"/>
        <v>0.73699999999999999</v>
      </c>
      <c r="M758" s="6">
        <f t="shared" si="411"/>
        <v>0.44867619263349778</v>
      </c>
      <c r="N758" s="15">
        <f t="shared" si="390"/>
        <v>2.2355294907925725</v>
      </c>
      <c r="O758" s="15">
        <f t="shared" si="391"/>
        <v>4.4943407052564623</v>
      </c>
      <c r="P758" s="15">
        <f t="shared" si="407"/>
        <v>2.2355294907925725</v>
      </c>
      <c r="Q758" s="15">
        <f t="shared" si="408"/>
        <v>0.73699999999999999</v>
      </c>
      <c r="S758" s="28">
        <f t="shared" si="409"/>
        <v>0.73699999999999999</v>
      </c>
      <c r="T758" s="19">
        <f t="shared" si="392"/>
        <v>4.4943407052564623</v>
      </c>
      <c r="U758" s="19">
        <f t="shared" si="393"/>
        <v>6.3559575792991483</v>
      </c>
      <c r="V758" s="19">
        <f t="shared" si="394"/>
        <v>8.9886814105129247</v>
      </c>
      <c r="W758" s="19">
        <f t="shared" si="395"/>
        <v>11.008841458098619</v>
      </c>
      <c r="X758" s="19">
        <f t="shared" si="396"/>
        <v>12.711915158598297</v>
      </c>
      <c r="Y758" s="19">
        <f t="shared" si="397"/>
        <v>14.212353209417905</v>
      </c>
      <c r="Z758" s="19">
        <f t="shared" si="398"/>
        <v>15.568852896058262</v>
      </c>
      <c r="AA758" s="19">
        <f t="shared" si="399"/>
        <v>16.816283098501646</v>
      </c>
      <c r="AB758" s="19">
        <f t="shared" si="400"/>
        <v>17.977362821025849</v>
      </c>
      <c r="AC758" s="19">
        <f t="shared" si="401"/>
        <v>19.067872737897446</v>
      </c>
      <c r="AD758" s="19">
        <f t="shared" si="402"/>
        <v>20.099302661995587</v>
      </c>
      <c r="AE758" s="19">
        <f t="shared" si="415"/>
        <v>2.2355294907925725</v>
      </c>
      <c r="AF758" s="19">
        <f t="shared" si="415"/>
        <v>3.1615161249638746</v>
      </c>
      <c r="AG758" s="19">
        <f t="shared" si="415"/>
        <v>4.4710589815851449</v>
      </c>
      <c r="AH758" s="19">
        <f t="shared" si="415"/>
        <v>5.4759065573857066</v>
      </c>
      <c r="AI758" s="19">
        <f t="shared" si="415"/>
        <v>6.3230322499277491</v>
      </c>
      <c r="AJ758" s="19">
        <f t="shared" si="415"/>
        <v>7.0693649673809427</v>
      </c>
      <c r="AK758" s="19">
        <f t="shared" si="415"/>
        <v>7.7441013197426312</v>
      </c>
      <c r="AL758" s="19">
        <f t="shared" si="415"/>
        <v>8.3645854325750157</v>
      </c>
      <c r="AM758" s="19">
        <f t="shared" si="415"/>
        <v>8.9421179631702898</v>
      </c>
      <c r="AN758" s="19">
        <f t="shared" si="415"/>
        <v>9.4845483748916237</v>
      </c>
      <c r="AO758" s="19">
        <f t="shared" si="415"/>
        <v>9.9975918142353617</v>
      </c>
      <c r="AP758" s="43">
        <f t="shared" si="403"/>
        <v>0.73699999999999999</v>
      </c>
    </row>
    <row r="759" spans="1:42" x14ac:dyDescent="0.25">
      <c r="A759" s="15">
        <v>0.73799999999999999</v>
      </c>
      <c r="B759" s="6">
        <f t="shared" si="410"/>
        <v>4.1337941789545489</v>
      </c>
      <c r="C759" s="6">
        <f t="shared" si="384"/>
        <v>0.62137826065452451</v>
      </c>
      <c r="D759" s="6">
        <f t="shared" si="404"/>
        <v>2.0668970894772745</v>
      </c>
      <c r="E759" s="6">
        <f t="shared" si="385"/>
        <v>0.87944527970761222</v>
      </c>
      <c r="F759" s="6">
        <f t="shared" si="386"/>
        <v>0.70655704793948426</v>
      </c>
      <c r="G759" s="6">
        <f t="shared" si="387"/>
        <v>1.0912785239697422</v>
      </c>
      <c r="H759" s="6">
        <f t="shared" si="388"/>
        <v>0.79116337370409406</v>
      </c>
      <c r="I759" s="88">
        <f t="shared" si="412"/>
        <v>1.1388355016802731</v>
      </c>
      <c r="J759" s="116">
        <f t="shared" si="405"/>
        <v>2.0825034742360011</v>
      </c>
      <c r="K759" s="9"/>
      <c r="L759" s="15">
        <f t="shared" si="406"/>
        <v>0.73799999999999999</v>
      </c>
      <c r="M759" s="6">
        <f t="shared" si="411"/>
        <v>0.4487710168292614</v>
      </c>
      <c r="N759" s="15">
        <f t="shared" si="390"/>
        <v>2.236001952424258</v>
      </c>
      <c r="O759" s="15">
        <f t="shared" si="391"/>
        <v>4.5016657330167202</v>
      </c>
      <c r="P759" s="15">
        <f t="shared" si="407"/>
        <v>2.236001952424258</v>
      </c>
      <c r="Q759" s="15">
        <f t="shared" si="408"/>
        <v>0.73799999999999999</v>
      </c>
      <c r="S759" s="28">
        <f t="shared" si="409"/>
        <v>0.73799999999999999</v>
      </c>
      <c r="T759" s="19">
        <f t="shared" si="392"/>
        <v>4.5016657330167202</v>
      </c>
      <c r="U759" s="19">
        <f t="shared" si="393"/>
        <v>6.366316732902467</v>
      </c>
      <c r="V759" s="19">
        <f t="shared" si="394"/>
        <v>9.0033314660334405</v>
      </c>
      <c r="W759" s="19">
        <f t="shared" si="395"/>
        <v>11.026784038462974</v>
      </c>
      <c r="X759" s="19">
        <f t="shared" si="396"/>
        <v>12.732633465804934</v>
      </c>
      <c r="Y759" s="19">
        <f t="shared" si="397"/>
        <v>14.235516981064286</v>
      </c>
      <c r="Z759" s="19">
        <f t="shared" si="398"/>
        <v>15.594227536553507</v>
      </c>
      <c r="AA759" s="19">
        <f t="shared" si="399"/>
        <v>16.843690842729146</v>
      </c>
      <c r="AB759" s="19">
        <f t="shared" si="400"/>
        <v>18.006662932066881</v>
      </c>
      <c r="AC759" s="19">
        <f t="shared" si="401"/>
        <v>19.098950198707399</v>
      </c>
      <c r="AD759" s="19">
        <f t="shared" si="402"/>
        <v>20.132061182013615</v>
      </c>
      <c r="AE759" s="19">
        <f t="shared" si="415"/>
        <v>2.236001952424258</v>
      </c>
      <c r="AF759" s="19">
        <f t="shared" si="415"/>
        <v>3.1621842866111058</v>
      </c>
      <c r="AG759" s="19">
        <f t="shared" si="415"/>
        <v>4.4720039048485161</v>
      </c>
      <c r="AH759" s="19">
        <f t="shared" si="415"/>
        <v>5.47706384730638</v>
      </c>
      <c r="AI759" s="19">
        <f t="shared" si="415"/>
        <v>6.3243685732222117</v>
      </c>
      <c r="AJ759" s="19">
        <f t="shared" si="415"/>
        <v>7.0708590222441101</v>
      </c>
      <c r="AK759" s="19">
        <f t="shared" si="415"/>
        <v>7.7457379748440456</v>
      </c>
      <c r="AL759" s="19">
        <f t="shared" si="415"/>
        <v>8.366353222129181</v>
      </c>
      <c r="AM759" s="19">
        <f t="shared" si="415"/>
        <v>8.9440078096970321</v>
      </c>
      <c r="AN759" s="19">
        <f t="shared" si="415"/>
        <v>9.4865528598333171</v>
      </c>
      <c r="AO759" s="19">
        <f t="shared" si="415"/>
        <v>9.999704726885783</v>
      </c>
      <c r="AP759" s="43">
        <f t="shared" si="403"/>
        <v>0.73799999999999999</v>
      </c>
    </row>
    <row r="760" spans="1:42" x14ac:dyDescent="0.25">
      <c r="A760" s="15">
        <v>0.73899999999999999</v>
      </c>
      <c r="B760" s="6">
        <f t="shared" si="410"/>
        <v>4.1383453072225613</v>
      </c>
      <c r="C760" s="6">
        <f t="shared" si="384"/>
        <v>0.62225716370292306</v>
      </c>
      <c r="D760" s="6">
        <f t="shared" si="404"/>
        <v>2.0691726536112807</v>
      </c>
      <c r="E760" s="6">
        <f t="shared" si="385"/>
        <v>0.87835983514730454</v>
      </c>
      <c r="F760" s="6">
        <f t="shared" si="386"/>
        <v>0.70843080341733522</v>
      </c>
      <c r="G760" s="6">
        <f t="shared" si="387"/>
        <v>1.0932154017086675</v>
      </c>
      <c r="H760" s="6">
        <f t="shared" si="388"/>
        <v>0.79228242782130343</v>
      </c>
      <c r="I760" s="88">
        <f t="shared" si="412"/>
        <v>1.141116664324896</v>
      </c>
      <c r="J760" s="116">
        <f t="shared" si="405"/>
        <v>2.0882124777078048</v>
      </c>
      <c r="K760" s="9"/>
      <c r="L760" s="15">
        <f t="shared" si="406"/>
        <v>0.73899999999999999</v>
      </c>
      <c r="M760" s="6">
        <f t="shared" si="411"/>
        <v>0.44886469732876705</v>
      </c>
      <c r="N760" s="15">
        <f t="shared" si="390"/>
        <v>2.2364687155884182</v>
      </c>
      <c r="O760" s="15">
        <f t="shared" si="391"/>
        <v>4.5089741221384738</v>
      </c>
      <c r="P760" s="15">
        <f t="shared" si="407"/>
        <v>2.2364687155884182</v>
      </c>
      <c r="Q760" s="15">
        <f t="shared" si="408"/>
        <v>0.73899999999999999</v>
      </c>
      <c r="S760" s="28">
        <f t="shared" si="409"/>
        <v>0.73899999999999999</v>
      </c>
      <c r="T760" s="19">
        <f t="shared" si="392"/>
        <v>4.5089741221384738</v>
      </c>
      <c r="U760" s="19">
        <f t="shared" si="393"/>
        <v>6.3766523559175523</v>
      </c>
      <c r="V760" s="19">
        <f t="shared" si="394"/>
        <v>9.0179482442769476</v>
      </c>
      <c r="W760" s="19">
        <f t="shared" si="395"/>
        <v>11.044685862652978</v>
      </c>
      <c r="X760" s="19">
        <f t="shared" si="396"/>
        <v>12.753304711835105</v>
      </c>
      <c r="Y760" s="19">
        <f t="shared" si="397"/>
        <v>14.258628136715826</v>
      </c>
      <c r="Z760" s="19">
        <f t="shared" si="398"/>
        <v>15.619544539114232</v>
      </c>
      <c r="AA760" s="19">
        <f t="shared" si="399"/>
        <v>16.871036330871974</v>
      </c>
      <c r="AB760" s="19">
        <f t="shared" si="400"/>
        <v>18.035896488553895</v>
      </c>
      <c r="AC760" s="19">
        <f t="shared" si="401"/>
        <v>19.129957067752652</v>
      </c>
      <c r="AD760" s="19">
        <f t="shared" si="402"/>
        <v>20.164745291778136</v>
      </c>
      <c r="AE760" s="19">
        <f t="shared" si="415"/>
        <v>2.2364687155884182</v>
      </c>
      <c r="AF760" s="19">
        <f t="shared" si="415"/>
        <v>3.1628443894082783</v>
      </c>
      <c r="AG760" s="19">
        <f t="shared" si="415"/>
        <v>4.4729374311768364</v>
      </c>
      <c r="AH760" s="19">
        <f t="shared" si="415"/>
        <v>5.4782071788892992</v>
      </c>
      <c r="AI760" s="19">
        <f t="shared" si="415"/>
        <v>6.3256887788165566</v>
      </c>
      <c r="AJ760" s="19">
        <f t="shared" si="415"/>
        <v>7.072335056970724</v>
      </c>
      <c r="AK760" s="19">
        <f t="shared" si="415"/>
        <v>7.7473548898749014</v>
      </c>
      <c r="AL760" s="19">
        <f t="shared" si="415"/>
        <v>8.3680996899702365</v>
      </c>
      <c r="AM760" s="19">
        <f t="shared" si="415"/>
        <v>8.9458748623536728</v>
      </c>
      <c r="AN760" s="19">
        <f t="shared" si="415"/>
        <v>9.4885331682248335</v>
      </c>
      <c r="AO760" s="19">
        <f t="shared" si="415"/>
        <v>10.001792155214694</v>
      </c>
      <c r="AP760" s="43">
        <f t="shared" si="403"/>
        <v>0.73899999999999999</v>
      </c>
    </row>
    <row r="761" spans="1:42" x14ac:dyDescent="0.25">
      <c r="A761" s="15">
        <v>0.74</v>
      </c>
      <c r="B761" s="6">
        <f t="shared" si="410"/>
        <v>4.1429020783989694</v>
      </c>
      <c r="C761" s="6">
        <f t="shared" si="384"/>
        <v>0.62313497835728549</v>
      </c>
      <c r="D761" s="6">
        <f t="shared" si="404"/>
        <v>2.0714510391994847</v>
      </c>
      <c r="E761" s="6">
        <f t="shared" si="385"/>
        <v>0.87726848797845236</v>
      </c>
      <c r="F761" s="6">
        <f t="shared" si="386"/>
        <v>0.71031273423854135</v>
      </c>
      <c r="G761" s="6">
        <f t="shared" si="387"/>
        <v>1.0951563671192708</v>
      </c>
      <c r="H761" s="6">
        <f t="shared" si="388"/>
        <v>0.79340009615218565</v>
      </c>
      <c r="I761" s="88">
        <f t="shared" si="412"/>
        <v>1.1434040897567277</v>
      </c>
      <c r="J761" s="116">
        <f t="shared" si="405"/>
        <v>2.0939340230168524</v>
      </c>
      <c r="K761" s="9"/>
      <c r="L761" s="15">
        <f t="shared" si="406"/>
        <v>0.74</v>
      </c>
      <c r="M761" s="6">
        <f t="shared" si="411"/>
        <v>0.44895723181013336</v>
      </c>
      <c r="N761" s="15">
        <f t="shared" si="390"/>
        <v>2.2369297687162777</v>
      </c>
      <c r="O761" s="15">
        <f t="shared" si="391"/>
        <v>4.5162657529711447</v>
      </c>
      <c r="P761" s="15">
        <f t="shared" si="407"/>
        <v>2.2369297687162777</v>
      </c>
      <c r="Q761" s="15">
        <f t="shared" si="408"/>
        <v>0.74</v>
      </c>
      <c r="S761" s="28">
        <f t="shared" si="409"/>
        <v>0.74</v>
      </c>
      <c r="T761" s="19">
        <f t="shared" si="392"/>
        <v>4.5162657529711447</v>
      </c>
      <c r="U761" s="19">
        <f t="shared" si="393"/>
        <v>6.3869642791329309</v>
      </c>
      <c r="V761" s="19">
        <f t="shared" si="394"/>
        <v>9.0325315059422895</v>
      </c>
      <c r="W761" s="19">
        <f t="shared" si="395"/>
        <v>11.062546637585765</v>
      </c>
      <c r="X761" s="19">
        <f t="shared" si="396"/>
        <v>12.773928558265862</v>
      </c>
      <c r="Y761" s="19">
        <f t="shared" si="397"/>
        <v>14.281686298004173</v>
      </c>
      <c r="Z761" s="19">
        <f t="shared" si="398"/>
        <v>15.64480348925867</v>
      </c>
      <c r="AA761" s="19">
        <f t="shared" si="399"/>
        <v>16.898319115238657</v>
      </c>
      <c r="AB761" s="19">
        <f t="shared" si="400"/>
        <v>18.065063011884579</v>
      </c>
      <c r="AC761" s="19">
        <f t="shared" si="401"/>
        <v>19.160892837398791</v>
      </c>
      <c r="AD761" s="19">
        <f t="shared" si="402"/>
        <v>20.197354456195502</v>
      </c>
      <c r="AE761" s="19">
        <f t="shared" si="415"/>
        <v>2.2369297687162777</v>
      </c>
      <c r="AF761" s="19">
        <f t="shared" si="415"/>
        <v>3.1634964169946707</v>
      </c>
      <c r="AG761" s="19">
        <f t="shared" si="415"/>
        <v>4.4738595374325554</v>
      </c>
      <c r="AH761" s="19">
        <f t="shared" si="415"/>
        <v>5.479336523796869</v>
      </c>
      <c r="AI761" s="19">
        <f t="shared" si="415"/>
        <v>6.3269928339893413</v>
      </c>
      <c r="AJ761" s="19">
        <f t="shared" si="415"/>
        <v>7.0737930349771041</v>
      </c>
      <c r="AK761" s="19">
        <f t="shared" si="415"/>
        <v>7.7489520247597818</v>
      </c>
      <c r="AL761" s="19">
        <f t="shared" si="415"/>
        <v>8.3698247928117837</v>
      </c>
      <c r="AM761" s="19">
        <f t="shared" si="415"/>
        <v>8.9477190748651108</v>
      </c>
      <c r="AN761" s="19">
        <f t="shared" si="415"/>
        <v>9.4904892509840106</v>
      </c>
      <c r="AO761" s="19">
        <f t="shared" si="415"/>
        <v>10.003854047484957</v>
      </c>
      <c r="AP761" s="43">
        <f t="shared" si="403"/>
        <v>0.74</v>
      </c>
    </row>
    <row r="762" spans="1:42" x14ac:dyDescent="0.25">
      <c r="A762" s="15">
        <v>0.74099999999999999</v>
      </c>
      <c r="B762" s="6">
        <f t="shared" si="410"/>
        <v>4.1474645372687275</v>
      </c>
      <c r="C762" s="6">
        <f t="shared" si="384"/>
        <v>0.62401169870399409</v>
      </c>
      <c r="D762" s="6">
        <f t="shared" si="404"/>
        <v>2.0737322686343638</v>
      </c>
      <c r="E762" s="6">
        <f t="shared" si="385"/>
        <v>0.87617121614442461</v>
      </c>
      <c r="F762" s="6">
        <f t="shared" si="386"/>
        <v>0.71220292016661557</v>
      </c>
      <c r="G762" s="6">
        <f t="shared" si="387"/>
        <v>1.0971014600833078</v>
      </c>
      <c r="H762" s="6">
        <f t="shared" si="388"/>
        <v>0.79451637116728901</v>
      </c>
      <c r="I762" s="88">
        <f t="shared" si="412"/>
        <v>1.1456978345210163</v>
      </c>
      <c r="J762" s="116">
        <f t="shared" si="405"/>
        <v>2.0996681953871668</v>
      </c>
      <c r="K762" s="9"/>
      <c r="L762" s="15">
        <f t="shared" si="406"/>
        <v>0.74099999999999999</v>
      </c>
      <c r="M762" s="6">
        <f t="shared" si="411"/>
        <v>0.44904861792612849</v>
      </c>
      <c r="N762" s="15">
        <f t="shared" si="390"/>
        <v>2.2373851001127503</v>
      </c>
      <c r="O762" s="15">
        <f t="shared" si="391"/>
        <v>4.5235405054034175</v>
      </c>
      <c r="P762" s="15">
        <f t="shared" si="407"/>
        <v>2.2373851001127503</v>
      </c>
      <c r="Q762" s="15">
        <f t="shared" si="408"/>
        <v>0.74099999999999999</v>
      </c>
      <c r="S762" s="28">
        <f t="shared" si="409"/>
        <v>0.74099999999999999</v>
      </c>
      <c r="T762" s="19">
        <f t="shared" si="392"/>
        <v>4.5235405054034175</v>
      </c>
      <c r="U762" s="19">
        <f t="shared" si="393"/>
        <v>6.3972523326855599</v>
      </c>
      <c r="V762" s="19">
        <f t="shared" si="394"/>
        <v>9.0470810108068349</v>
      </c>
      <c r="W762" s="19">
        <f t="shared" si="395"/>
        <v>11.080366069049907</v>
      </c>
      <c r="X762" s="19">
        <f t="shared" si="396"/>
        <v>12.79450466537112</v>
      </c>
      <c r="Y762" s="19">
        <f t="shared" si="397"/>
        <v>14.304691085104006</v>
      </c>
      <c r="Z762" s="19">
        <f t="shared" si="398"/>
        <v>15.670003970909036</v>
      </c>
      <c r="AA762" s="19">
        <f t="shared" si="399"/>
        <v>16.925538746413828</v>
      </c>
      <c r="AB762" s="19">
        <f t="shared" si="400"/>
        <v>18.09416202161367</v>
      </c>
      <c r="AC762" s="19">
        <f t="shared" si="401"/>
        <v>19.191756998056672</v>
      </c>
      <c r="AD762" s="19">
        <f t="shared" si="402"/>
        <v>20.229888138111598</v>
      </c>
      <c r="AE762" s="19">
        <f t="shared" ref="AE762:AO771" si="416">$M762*AE$21^0.5/RMannings_n*(Diameter/1000)^(2/3)</f>
        <v>2.2373851001127503</v>
      </c>
      <c r="AF762" s="19">
        <f t="shared" si="416"/>
        <v>3.164140352830938</v>
      </c>
      <c r="AG762" s="19">
        <f t="shared" si="416"/>
        <v>4.4747702002255005</v>
      </c>
      <c r="AH762" s="19">
        <f t="shared" si="416"/>
        <v>5.4804518533820978</v>
      </c>
      <c r="AI762" s="19">
        <f t="shared" si="416"/>
        <v>6.3282807056618759</v>
      </c>
      <c r="AJ762" s="19">
        <f t="shared" si="416"/>
        <v>7.0752329192801442</v>
      </c>
      <c r="AK762" s="19">
        <f t="shared" si="416"/>
        <v>7.7505293389857277</v>
      </c>
      <c r="AL762" s="19">
        <f t="shared" si="416"/>
        <v>8.3715284868948281</v>
      </c>
      <c r="AM762" s="19">
        <f t="shared" si="416"/>
        <v>8.9495404004510011</v>
      </c>
      <c r="AN762" s="19">
        <f t="shared" si="416"/>
        <v>9.4924210584928108</v>
      </c>
      <c r="AO762" s="19">
        <f t="shared" si="416"/>
        <v>10.005890351394568</v>
      </c>
      <c r="AP762" s="43">
        <f t="shared" si="403"/>
        <v>0.74099999999999999</v>
      </c>
    </row>
    <row r="763" spans="1:42" x14ac:dyDescent="0.25">
      <c r="A763" s="15">
        <v>0.74199999999999999</v>
      </c>
      <c r="B763" s="6">
        <f t="shared" si="410"/>
        <v>4.1520327290156089</v>
      </c>
      <c r="C763" s="6">
        <f t="shared" si="384"/>
        <v>0.62488731880725945</v>
      </c>
      <c r="D763" s="6">
        <f t="shared" si="404"/>
        <v>2.0760163645078045</v>
      </c>
      <c r="E763" s="6">
        <f t="shared" si="385"/>
        <v>0.87506799735791974</v>
      </c>
      <c r="F763" s="6">
        <f t="shared" si="386"/>
        <v>0.71410144205247228</v>
      </c>
      <c r="G763" s="6">
        <f t="shared" si="387"/>
        <v>1.0990507210262361</v>
      </c>
      <c r="H763" s="6">
        <f t="shared" si="388"/>
        <v>0.79563124530893148</v>
      </c>
      <c r="I763" s="88">
        <f t="shared" si="412"/>
        <v>1.147997955948409</v>
      </c>
      <c r="J763" s="116">
        <f t="shared" si="405"/>
        <v>2.10541508130017</v>
      </c>
      <c r="K763" s="9"/>
      <c r="L763" s="15">
        <f t="shared" si="406"/>
        <v>0.74199999999999999</v>
      </c>
      <c r="M763" s="6">
        <f t="shared" si="411"/>
        <v>0.44913885330388159</v>
      </c>
      <c r="N763" s="15">
        <f t="shared" si="390"/>
        <v>2.237834697955007</v>
      </c>
      <c r="O763" s="15">
        <f t="shared" si="391"/>
        <v>4.5307982588582236</v>
      </c>
      <c r="P763" s="15">
        <f t="shared" si="407"/>
        <v>2.237834697955007</v>
      </c>
      <c r="Q763" s="15">
        <f t="shared" si="408"/>
        <v>0.74199999999999999</v>
      </c>
      <c r="S763" s="28">
        <f t="shared" si="409"/>
        <v>0.74199999999999999</v>
      </c>
      <c r="T763" s="19">
        <f t="shared" si="392"/>
        <v>4.5307982588582236</v>
      </c>
      <c r="U763" s="19">
        <f t="shared" si="393"/>
        <v>6.407516346053705</v>
      </c>
      <c r="V763" s="19">
        <f t="shared" si="394"/>
        <v>9.0615965177164473</v>
      </c>
      <c r="W763" s="19">
        <f t="shared" si="395"/>
        <v>11.098143861693101</v>
      </c>
      <c r="X763" s="19">
        <f t="shared" si="396"/>
        <v>12.81503269210741</v>
      </c>
      <c r="Y763" s="19">
        <f t="shared" si="397"/>
        <v>14.327642116717151</v>
      </c>
      <c r="Z763" s="19">
        <f t="shared" si="398"/>
        <v>15.695145566374098</v>
      </c>
      <c r="AA763" s="19">
        <f t="shared" si="399"/>
        <v>16.952694773239386</v>
      </c>
      <c r="AB763" s="19">
        <f t="shared" si="400"/>
        <v>18.123193035432895</v>
      </c>
      <c r="AC763" s="19">
        <f t="shared" si="401"/>
        <v>19.222549038161112</v>
      </c>
      <c r="AD763" s="19">
        <f t="shared" si="402"/>
        <v>20.262345798289353</v>
      </c>
      <c r="AE763" s="19">
        <f t="shared" si="416"/>
        <v>2.237834697955007</v>
      </c>
      <c r="AF763" s="19">
        <f t="shared" si="416"/>
        <v>3.1647761801970704</v>
      </c>
      <c r="AG763" s="19">
        <f t="shared" si="416"/>
        <v>4.475669395910014</v>
      </c>
      <c r="AH763" s="19">
        <f t="shared" si="416"/>
        <v>5.481553138685082</v>
      </c>
      <c r="AI763" s="19">
        <f t="shared" si="416"/>
        <v>6.3295523603941408</v>
      </c>
      <c r="AJ763" s="19">
        <f t="shared" si="416"/>
        <v>7.0766546724927721</v>
      </c>
      <c r="AK763" s="19">
        <f t="shared" si="416"/>
        <v>7.7520867915972493</v>
      </c>
      <c r="AL763" s="19">
        <f t="shared" si="416"/>
        <v>8.3732107279823857</v>
      </c>
      <c r="AM763" s="19">
        <f t="shared" si="416"/>
        <v>8.951338791820028</v>
      </c>
      <c r="AN763" s="19">
        <f t="shared" si="416"/>
        <v>9.4943285405912086</v>
      </c>
      <c r="AO763" s="19">
        <f t="shared" si="416"/>
        <v>10.007901014070212</v>
      </c>
      <c r="AP763" s="43">
        <f t="shared" si="403"/>
        <v>0.74199999999999999</v>
      </c>
    </row>
    <row r="764" spans="1:42" x14ac:dyDescent="0.25">
      <c r="A764" s="15">
        <v>0.74299999999999999</v>
      </c>
      <c r="B764" s="6">
        <f t="shared" si="410"/>
        <v>4.1566066992278454</v>
      </c>
      <c r="C764" s="6">
        <f t="shared" si="384"/>
        <v>0.62576183270888808</v>
      </c>
      <c r="D764" s="6">
        <f t="shared" si="404"/>
        <v>2.0783033496139227</v>
      </c>
      <c r="E764" s="6">
        <f t="shared" si="385"/>
        <v>0.87395880909800328</v>
      </c>
      <c r="F764" s="6">
        <f t="shared" si="386"/>
        <v>0.71600838185351701</v>
      </c>
      <c r="G764" s="6">
        <f t="shared" si="387"/>
        <v>1.1010041909267585</v>
      </c>
      <c r="H764" s="6">
        <f t="shared" si="388"/>
        <v>0.79674471099090571</v>
      </c>
      <c r="I764" s="88">
        <f t="shared" ref="I764:I780" si="417">p*$J764^3+q*$J764^2+rr*$J764+s+v*Slope^3+u*Slope^2+t*Slope</f>
        <v>1.1503045121685906</v>
      </c>
      <c r="J764" s="116">
        <f t="shared" si="405"/>
        <v>2.1111747685161837</v>
      </c>
      <c r="K764" s="9"/>
      <c r="L764" s="15">
        <f t="shared" si="406"/>
        <v>0.74299999999999999</v>
      </c>
      <c r="M764" s="6">
        <f t="shared" si="411"/>
        <v>0.44922793554458934</v>
      </c>
      <c r="N764" s="15">
        <f t="shared" si="390"/>
        <v>2.2382785502910076</v>
      </c>
      <c r="O764" s="15">
        <f t="shared" si="391"/>
        <v>4.5380388922876254</v>
      </c>
      <c r="P764" s="15">
        <f t="shared" si="407"/>
        <v>2.2382785502910076</v>
      </c>
      <c r="Q764" s="15">
        <f t="shared" si="408"/>
        <v>0.74299999999999999</v>
      </c>
      <c r="S764" s="28">
        <f t="shared" si="409"/>
        <v>0.74299999999999999</v>
      </c>
      <c r="T764" s="19">
        <f t="shared" si="392"/>
        <v>4.5380388922876254</v>
      </c>
      <c r="U764" s="19">
        <f t="shared" si="393"/>
        <v>6.4177561480497367</v>
      </c>
      <c r="V764" s="19">
        <f t="shared" si="394"/>
        <v>9.0760777845752507</v>
      </c>
      <c r="W764" s="19">
        <f t="shared" si="395"/>
        <v>11.115879719009673</v>
      </c>
      <c r="X764" s="19">
        <f t="shared" si="396"/>
        <v>12.835512296099473</v>
      </c>
      <c r="Y764" s="19">
        <f t="shared" si="397"/>
        <v>14.350539010056412</v>
      </c>
      <c r="Z764" s="19">
        <f t="shared" si="398"/>
        <v>15.72022785633151</v>
      </c>
      <c r="AA764" s="19">
        <f t="shared" si="399"/>
        <v>16.979786742795426</v>
      </c>
      <c r="AB764" s="19">
        <f t="shared" si="400"/>
        <v>18.152155569150501</v>
      </c>
      <c r="AC764" s="19">
        <f t="shared" si="401"/>
        <v>19.253268444149207</v>
      </c>
      <c r="AD764" s="19">
        <f t="shared" si="402"/>
        <v>20.294726895385953</v>
      </c>
      <c r="AE764" s="19">
        <f t="shared" si="416"/>
        <v>2.2382785502910076</v>
      </c>
      <c r="AF764" s="19">
        <f t="shared" si="416"/>
        <v>3.1654038821903328</v>
      </c>
      <c r="AG764" s="19">
        <f t="shared" si="416"/>
        <v>4.4765571005820153</v>
      </c>
      <c r="AH764" s="19">
        <f t="shared" si="416"/>
        <v>5.482640350429425</v>
      </c>
      <c r="AI764" s="19">
        <f t="shared" si="416"/>
        <v>6.3308077643806655</v>
      </c>
      <c r="AJ764" s="19">
        <f t="shared" si="416"/>
        <v>7.0780582568193191</v>
      </c>
      <c r="AK764" s="19">
        <f t="shared" si="416"/>
        <v>7.753624341191272</v>
      </c>
      <c r="AL764" s="19">
        <f t="shared" si="416"/>
        <v>8.3748714713540178</v>
      </c>
      <c r="AM764" s="19">
        <f t="shared" si="416"/>
        <v>8.9531142011640306</v>
      </c>
      <c r="AN764" s="19">
        <f t="shared" si="416"/>
        <v>9.4962116465709965</v>
      </c>
      <c r="AO764" s="19">
        <f t="shared" si="416"/>
        <v>10.00988598206075</v>
      </c>
      <c r="AP764" s="43">
        <f t="shared" si="403"/>
        <v>0.74299999999999999</v>
      </c>
    </row>
    <row r="765" spans="1:42" x14ac:dyDescent="0.25">
      <c r="A765" s="15">
        <v>0.74399999999999999</v>
      </c>
      <c r="B765" s="6">
        <f t="shared" si="410"/>
        <v>4.1611864939038572</v>
      </c>
      <c r="C765" s="6">
        <f t="shared" si="384"/>
        <v>0.62663523442804769</v>
      </c>
      <c r="D765" s="6">
        <f t="shared" si="404"/>
        <v>2.0805932469519286</v>
      </c>
      <c r="E765" s="6">
        <f t="shared" si="385"/>
        <v>0.87284362860709486</v>
      </c>
      <c r="F765" s="6">
        <f t="shared" si="386"/>
        <v>0.71792382265314514</v>
      </c>
      <c r="G765" s="6">
        <f t="shared" si="387"/>
        <v>1.1029619113265725</v>
      </c>
      <c r="H765" s="6">
        <f t="shared" si="388"/>
        <v>0.79785676059817945</v>
      </c>
      <c r="I765" s="88">
        <f t="shared" si="417"/>
        <v>1.1526175621242121</v>
      </c>
      <c r="J765" s="116">
        <f t="shared" si="405"/>
        <v>2.1169473460963628</v>
      </c>
      <c r="K765" s="9"/>
      <c r="L765" s="15">
        <f t="shared" si="406"/>
        <v>0.74399999999999999</v>
      </c>
      <c r="M765" s="6">
        <f t="shared" si="411"/>
        <v>0.44931586222321712</v>
      </c>
      <c r="N765" s="15">
        <f t="shared" si="390"/>
        <v>2.2387166450380143</v>
      </c>
      <c r="O765" s="15">
        <f t="shared" si="391"/>
        <v>4.5452622841676344</v>
      </c>
      <c r="P765" s="15">
        <f t="shared" si="407"/>
        <v>2.2387166450380143</v>
      </c>
      <c r="Q765" s="15">
        <f t="shared" si="408"/>
        <v>0.74399999999999999</v>
      </c>
      <c r="S765" s="28">
        <f t="shared" si="409"/>
        <v>0.74399999999999999</v>
      </c>
      <c r="T765" s="19">
        <f t="shared" si="392"/>
        <v>4.5452622841676344</v>
      </c>
      <c r="U765" s="19">
        <f t="shared" si="393"/>
        <v>6.427971566812781</v>
      </c>
      <c r="V765" s="19">
        <f t="shared" si="394"/>
        <v>9.0905245683352689</v>
      </c>
      <c r="W765" s="19">
        <f t="shared" si="395"/>
        <v>11.133573343327861</v>
      </c>
      <c r="X765" s="19">
        <f t="shared" si="396"/>
        <v>12.855943133625562</v>
      </c>
      <c r="Y765" s="19">
        <f t="shared" si="397"/>
        <v>14.37338138082921</v>
      </c>
      <c r="Z765" s="19">
        <f t="shared" si="398"/>
        <v>15.745250419809823</v>
      </c>
      <c r="AA765" s="19">
        <f t="shared" si="399"/>
        <v>17.00681420038083</v>
      </c>
      <c r="AB765" s="19">
        <f t="shared" si="400"/>
        <v>18.181049136670538</v>
      </c>
      <c r="AC765" s="19">
        <f t="shared" si="401"/>
        <v>19.283914700438341</v>
      </c>
      <c r="AD765" s="19">
        <f t="shared" si="402"/>
        <v>20.327030885929595</v>
      </c>
      <c r="AE765" s="19">
        <f t="shared" si="416"/>
        <v>2.2387166450380143</v>
      </c>
      <c r="AF765" s="19">
        <f t="shared" si="416"/>
        <v>3.1660234417231541</v>
      </c>
      <c r="AG765" s="19">
        <f t="shared" si="416"/>
        <v>4.4774332900760285</v>
      </c>
      <c r="AH765" s="19">
        <f t="shared" si="416"/>
        <v>5.4837134590185856</v>
      </c>
      <c r="AI765" s="19">
        <f t="shared" si="416"/>
        <v>6.3320468834463082</v>
      </c>
      <c r="AJ765" s="19">
        <f t="shared" si="416"/>
        <v>7.0794436340508167</v>
      </c>
      <c r="AK765" s="19">
        <f t="shared" si="416"/>
        <v>7.7551419459119613</v>
      </c>
      <c r="AL765" s="19">
        <f t="shared" si="416"/>
        <v>8.3765106718002631</v>
      </c>
      <c r="AM765" s="19">
        <f t="shared" si="416"/>
        <v>8.9548665801520571</v>
      </c>
      <c r="AN765" s="19">
        <f t="shared" si="416"/>
        <v>9.4980703251694614</v>
      </c>
      <c r="AO765" s="19">
        <f t="shared" si="416"/>
        <v>10.011845201330535</v>
      </c>
      <c r="AP765" s="43">
        <f t="shared" si="403"/>
        <v>0.74399999999999999</v>
      </c>
    </row>
    <row r="766" spans="1:42" x14ac:dyDescent="0.25">
      <c r="A766" s="15">
        <v>0.745</v>
      </c>
      <c r="B766" s="6">
        <f t="shared" si="410"/>
        <v>4.165772159458089</v>
      </c>
      <c r="C766" s="6">
        <f t="shared" si="384"/>
        <v>0.62750751796102888</v>
      </c>
      <c r="D766" s="6">
        <f t="shared" si="404"/>
        <v>2.0828860797290445</v>
      </c>
      <c r="E766" s="6">
        <f t="shared" si="385"/>
        <v>0.8717224328879003</v>
      </c>
      <c r="F766" s="6">
        <f t="shared" si="386"/>
        <v>0.7198478486806632</v>
      </c>
      <c r="G766" s="6">
        <f t="shared" si="387"/>
        <v>1.1049239243403317</v>
      </c>
      <c r="H766" s="6">
        <f t="shared" si="388"/>
        <v>0.79896738648659238</v>
      </c>
      <c r="I766" s="88">
        <f t="shared" si="417"/>
        <v>1.1549371655851319</v>
      </c>
      <c r="J766" s="116">
        <f t="shared" si="405"/>
        <v>2.122732904425098</v>
      </c>
      <c r="K766" s="9"/>
      <c r="L766" s="15">
        <f t="shared" si="406"/>
        <v>0.745</v>
      </c>
      <c r="M766" s="6">
        <f t="shared" si="411"/>
        <v>0.44940263088819576</v>
      </c>
      <c r="N766" s="15">
        <f t="shared" si="390"/>
        <v>2.2391489699810831</v>
      </c>
      <c r="O766" s="15">
        <f t="shared" si="391"/>
        <v>4.5524683124929499</v>
      </c>
      <c r="P766" s="15">
        <f t="shared" si="407"/>
        <v>2.2391489699810831</v>
      </c>
      <c r="Q766" s="15">
        <f t="shared" si="408"/>
        <v>0.745</v>
      </c>
      <c r="S766" s="28">
        <f t="shared" si="409"/>
        <v>0.745</v>
      </c>
      <c r="T766" s="19">
        <f t="shared" si="392"/>
        <v>4.5524683124929499</v>
      </c>
      <c r="U766" s="19">
        <f t="shared" si="393"/>
        <v>6.4381624298012854</v>
      </c>
      <c r="V766" s="19">
        <f t="shared" si="394"/>
        <v>9.1049366249858998</v>
      </c>
      <c r="W766" s="19">
        <f t="shared" si="395"/>
        <v>11.151224435796923</v>
      </c>
      <c r="X766" s="19">
        <f t="shared" si="396"/>
        <v>12.876324859602571</v>
      </c>
      <c r="Y766" s="19">
        <f t="shared" si="397"/>
        <v>14.396168843220892</v>
      </c>
      <c r="Z766" s="19">
        <f t="shared" si="398"/>
        <v>15.770212834170273</v>
      </c>
      <c r="AA766" s="19">
        <f t="shared" si="399"/>
        <v>17.033776689493539</v>
      </c>
      <c r="AB766" s="19">
        <f t="shared" si="400"/>
        <v>18.2098732499718</v>
      </c>
      <c r="AC766" s="19">
        <f t="shared" si="401"/>
        <v>19.314487289403857</v>
      </c>
      <c r="AD766" s="19">
        <f t="shared" si="402"/>
        <v>20.359257224295977</v>
      </c>
      <c r="AE766" s="19">
        <f t="shared" si="416"/>
        <v>2.2391489699810831</v>
      </c>
      <c r="AF766" s="19">
        <f t="shared" si="416"/>
        <v>3.1666348415209935</v>
      </c>
      <c r="AG766" s="19">
        <f t="shared" si="416"/>
        <v>4.4782979399621663</v>
      </c>
      <c r="AH766" s="19">
        <f t="shared" si="416"/>
        <v>5.4847724345321804</v>
      </c>
      <c r="AI766" s="19">
        <f t="shared" si="416"/>
        <v>6.333269683041987</v>
      </c>
      <c r="AJ766" s="19">
        <f t="shared" si="416"/>
        <v>7.0808107655602148</v>
      </c>
      <c r="AK766" s="19">
        <f t="shared" si="416"/>
        <v>7.7566395634455088</v>
      </c>
      <c r="AL766" s="19">
        <f t="shared" si="416"/>
        <v>8.3781282836169808</v>
      </c>
      <c r="AM766" s="19">
        <f t="shared" si="416"/>
        <v>8.9565958799243326</v>
      </c>
      <c r="AN766" s="19">
        <f t="shared" si="416"/>
        <v>9.4999045245629805</v>
      </c>
      <c r="AO766" s="19">
        <f t="shared" si="416"/>
        <v>10.013778617252674</v>
      </c>
      <c r="AP766" s="43">
        <f t="shared" si="403"/>
        <v>0.745</v>
      </c>
    </row>
    <row r="767" spans="1:42" x14ac:dyDescent="0.25">
      <c r="A767" s="15">
        <v>0.746</v>
      </c>
      <c r="B767" s="6">
        <f t="shared" si="410"/>
        <v>4.1703637427269413</v>
      </c>
      <c r="C767" s="6">
        <f t="shared" si="384"/>
        <v>0.62837867728100349</v>
      </c>
      <c r="D767" s="6">
        <f t="shared" si="404"/>
        <v>2.0851818713634707</v>
      </c>
      <c r="E767" s="6">
        <f t="shared" si="385"/>
        <v>0.87059519870029145</v>
      </c>
      <c r="F767" s="6">
        <f t="shared" si="386"/>
        <v>0.7217805453316396</v>
      </c>
      <c r="G767" s="6">
        <f t="shared" si="387"/>
        <v>1.1068902726658199</v>
      </c>
      <c r="H767" s="6">
        <f t="shared" si="388"/>
        <v>0.80007658098254864</v>
      </c>
      <c r="I767" s="88">
        <f t="shared" si="417"/>
        <v>1.1572633831629715</v>
      </c>
      <c r="J767" s="116">
        <f t="shared" si="405"/>
        <v>2.1285315352328777</v>
      </c>
      <c r="K767" s="9"/>
      <c r="L767" s="15">
        <f t="shared" si="406"/>
        <v>0.746</v>
      </c>
      <c r="M767" s="6">
        <f t="shared" si="411"/>
        <v>0.44948823906111229</v>
      </c>
      <c r="N767" s="15">
        <f t="shared" si="390"/>
        <v>2.239575512771518</v>
      </c>
      <c r="O767" s="15">
        <f t="shared" si="391"/>
        <v>4.5596568547715854</v>
      </c>
      <c r="P767" s="15">
        <f t="shared" si="407"/>
        <v>2.239575512771518</v>
      </c>
      <c r="Q767" s="15">
        <f t="shared" si="408"/>
        <v>0.746</v>
      </c>
      <c r="S767" s="28">
        <f t="shared" si="409"/>
        <v>0.746</v>
      </c>
      <c r="T767" s="19">
        <f t="shared" si="392"/>
        <v>4.5596568547715854</v>
      </c>
      <c r="U767" s="19">
        <f t="shared" si="393"/>
        <v>6.4483285637854264</v>
      </c>
      <c r="V767" s="19">
        <f t="shared" si="394"/>
        <v>9.1193137095431709</v>
      </c>
      <c r="W767" s="19">
        <f t="shared" si="395"/>
        <v>11.168832696374006</v>
      </c>
      <c r="X767" s="19">
        <f t="shared" si="396"/>
        <v>12.896657127570853</v>
      </c>
      <c r="Y767" s="19">
        <f t="shared" si="397"/>
        <v>14.4189010098778</v>
      </c>
      <c r="Z767" s="19">
        <f t="shared" si="398"/>
        <v>15.795114675088186</v>
      </c>
      <c r="AA767" s="19">
        <f t="shared" si="399"/>
        <v>17.06067375181054</v>
      </c>
      <c r="AB767" s="19">
        <f t="shared" si="400"/>
        <v>18.238627419086342</v>
      </c>
      <c r="AC767" s="19">
        <f t="shared" si="401"/>
        <v>19.344985691356278</v>
      </c>
      <c r="AD767" s="19">
        <f t="shared" si="402"/>
        <v>20.391405362684303</v>
      </c>
      <c r="AE767" s="19">
        <f t="shared" si="416"/>
        <v>2.239575512771518</v>
      </c>
      <c r="AF767" s="19">
        <f t="shared" si="416"/>
        <v>3.1672380641201601</v>
      </c>
      <c r="AG767" s="19">
        <f t="shared" si="416"/>
        <v>4.479151025543036</v>
      </c>
      <c r="AH767" s="19">
        <f t="shared" si="416"/>
        <v>5.4858172467222106</v>
      </c>
      <c r="AI767" s="19">
        <f t="shared" si="416"/>
        <v>6.3344761282403201</v>
      </c>
      <c r="AJ767" s="19">
        <f t="shared" si="416"/>
        <v>7.0821596122975148</v>
      </c>
      <c r="AK767" s="19">
        <f t="shared" si="416"/>
        <v>7.7581171510147824</v>
      </c>
      <c r="AL767" s="19">
        <f t="shared" si="416"/>
        <v>8.3797242605995894</v>
      </c>
      <c r="AM767" s="19">
        <f t="shared" si="416"/>
        <v>8.958302051086072</v>
      </c>
      <c r="AN767" s="19">
        <f t="shared" si="416"/>
        <v>9.5017141923604793</v>
      </c>
      <c r="AO767" s="19">
        <f t="shared" si="416"/>
        <v>10.015686174602127</v>
      </c>
      <c r="AP767" s="43">
        <f t="shared" si="403"/>
        <v>0.746</v>
      </c>
    </row>
    <row r="768" spans="1:42" x14ac:dyDescent="0.25">
      <c r="A768" s="15">
        <v>0.747</v>
      </c>
      <c r="B768" s="6">
        <f t="shared" si="410"/>
        <v>4.1749612909748155</v>
      </c>
      <c r="C768" s="6">
        <f t="shared" si="384"/>
        <v>0.62924870633778074</v>
      </c>
      <c r="D768" s="6">
        <f t="shared" si="404"/>
        <v>2.0874806454874077</v>
      </c>
      <c r="E768" s="6">
        <f t="shared" si="385"/>
        <v>0.86946190255812816</v>
      </c>
      <c r="F768" s="6">
        <f t="shared" si="386"/>
        <v>0.72372199918870184</v>
      </c>
      <c r="G768" s="6">
        <f t="shared" si="387"/>
        <v>1.1088609995943508</v>
      </c>
      <c r="H768" s="6">
        <f t="shared" si="388"/>
        <v>0.80118433638270603</v>
      </c>
      <c r="I768" s="88">
        <f t="shared" si="417"/>
        <v>1.1595962763259937</v>
      </c>
      <c r="J768" s="116">
        <f t="shared" si="405"/>
        <v>2.1343433316196414</v>
      </c>
      <c r="K768" s="9"/>
      <c r="L768" s="15">
        <f t="shared" si="406"/>
        <v>0.747</v>
      </c>
      <c r="M768" s="6">
        <f t="shared" si="411"/>
        <v>0.44957268423639557</v>
      </c>
      <c r="N768" s="15">
        <f t="shared" si="390"/>
        <v>2.2399962609253099</v>
      </c>
      <c r="O768" s="15">
        <f t="shared" si="391"/>
        <v>4.5668277880194443</v>
      </c>
      <c r="P768" s="15">
        <f t="shared" si="407"/>
        <v>2.2399962609253099</v>
      </c>
      <c r="Q768" s="15">
        <f t="shared" si="408"/>
        <v>0.747</v>
      </c>
      <c r="S768" s="28">
        <f t="shared" si="409"/>
        <v>0.747</v>
      </c>
      <c r="T768" s="19">
        <f t="shared" si="392"/>
        <v>4.5668277880194443</v>
      </c>
      <c r="U768" s="19">
        <f t="shared" si="393"/>
        <v>6.458469794839421</v>
      </c>
      <c r="V768" s="19">
        <f t="shared" si="394"/>
        <v>9.1336555760388887</v>
      </c>
      <c r="W768" s="19">
        <f t="shared" si="395"/>
        <v>11.18639782381082</v>
      </c>
      <c r="X768" s="19">
        <f t="shared" si="396"/>
        <v>12.916939589678842</v>
      </c>
      <c r="Y768" s="19">
        <f t="shared" si="397"/>
        <v>14.441577491890063</v>
      </c>
      <c r="Z768" s="19">
        <f t="shared" si="398"/>
        <v>15.819955516534137</v>
      </c>
      <c r="AA768" s="19">
        <f t="shared" si="399"/>
        <v>17.087504927167455</v>
      </c>
      <c r="AB768" s="19">
        <f t="shared" si="400"/>
        <v>18.267311152077777</v>
      </c>
      <c r="AC768" s="19">
        <f t="shared" si="401"/>
        <v>19.37540938451826</v>
      </c>
      <c r="AD768" s="19">
        <f t="shared" si="402"/>
        <v>20.423474751092961</v>
      </c>
      <c r="AE768" s="19">
        <f t="shared" si="416"/>
        <v>2.2399962609253099</v>
      </c>
      <c r="AF768" s="19">
        <f t="shared" si="416"/>
        <v>3.1678330918655959</v>
      </c>
      <c r="AG768" s="19">
        <f t="shared" si="416"/>
        <v>4.4799925218506198</v>
      </c>
      <c r="AH768" s="19">
        <f t="shared" si="416"/>
        <v>5.4868478650092189</v>
      </c>
      <c r="AI768" s="19">
        <f t="shared" si="416"/>
        <v>6.3356661837311918</v>
      </c>
      <c r="AJ768" s="19">
        <f t="shared" si="416"/>
        <v>7.0834901347848076</v>
      </c>
      <c r="AK768" s="19">
        <f t="shared" si="416"/>
        <v>7.759574665373898</v>
      </c>
      <c r="AL768" s="19">
        <f t="shared" si="416"/>
        <v>8.381298556037196</v>
      </c>
      <c r="AM768" s="19">
        <f t="shared" si="416"/>
        <v>8.9599850437012396</v>
      </c>
      <c r="AN768" s="19">
        <f t="shared" si="416"/>
        <v>9.503499275596786</v>
      </c>
      <c r="AO768" s="19">
        <f t="shared" si="416"/>
        <v>10.0175678175487</v>
      </c>
      <c r="AP768" s="43">
        <f t="shared" si="403"/>
        <v>0.747</v>
      </c>
    </row>
    <row r="769" spans="1:42" x14ac:dyDescent="0.25">
      <c r="A769" s="15">
        <v>0.748</v>
      </c>
      <c r="B769" s="6">
        <f t="shared" si="410"/>
        <v>4.1795648519002562</v>
      </c>
      <c r="C769" s="6">
        <f t="shared" si="384"/>
        <v>0.63011759905755926</v>
      </c>
      <c r="D769" s="6">
        <f t="shared" si="404"/>
        <v>2.0897824259501281</v>
      </c>
      <c r="E769" s="6">
        <f t="shared" si="385"/>
        <v>0.86832252072602611</v>
      </c>
      <c r="F769" s="6">
        <f t="shared" si="386"/>
        <v>0.7256722980427851</v>
      </c>
      <c r="G769" s="6">
        <f t="shared" si="387"/>
        <v>1.1108361490213925</v>
      </c>
      <c r="H769" s="6">
        <f t="shared" si="388"/>
        <v>0.80229064495366054</v>
      </c>
      <c r="I769" s="88">
        <f t="shared" si="417"/>
        <v>1.1619359074143145</v>
      </c>
      <c r="J769" s="116">
        <f t="shared" si="405"/>
        <v>2.14016838807862</v>
      </c>
      <c r="K769" s="9"/>
      <c r="L769" s="15">
        <f t="shared" si="406"/>
        <v>0.748</v>
      </c>
      <c r="M769" s="6">
        <f t="shared" si="411"/>
        <v>0.44965596388099643</v>
      </c>
      <c r="N769" s="15">
        <f t="shared" si="390"/>
        <v>2.2404112018215394</v>
      </c>
      <c r="O769" s="15">
        <f t="shared" si="391"/>
        <v>4.5739809887547755</v>
      </c>
      <c r="P769" s="15">
        <f t="shared" si="407"/>
        <v>2.2404112018215394</v>
      </c>
      <c r="Q769" s="15">
        <f t="shared" si="408"/>
        <v>0.748</v>
      </c>
      <c r="S769" s="28">
        <f t="shared" si="409"/>
        <v>0.748</v>
      </c>
      <c r="T769" s="19">
        <f t="shared" si="392"/>
        <v>4.5739809887547755</v>
      </c>
      <c r="U769" s="19">
        <f t="shared" si="393"/>
        <v>6.4685859483337023</v>
      </c>
      <c r="V769" s="19">
        <f t="shared" si="394"/>
        <v>9.1479619775095511</v>
      </c>
      <c r="W769" s="19">
        <f t="shared" si="395"/>
        <v>11.203919515640083</v>
      </c>
      <c r="X769" s="19">
        <f t="shared" si="396"/>
        <v>12.937171896667405</v>
      </c>
      <c r="Y769" s="19">
        <f t="shared" si="397"/>
        <v>14.464197898774099</v>
      </c>
      <c r="Z769" s="19">
        <f t="shared" si="398"/>
        <v>15.8447349307548</v>
      </c>
      <c r="AA769" s="19">
        <f t="shared" si="399"/>
        <v>17.114269753537879</v>
      </c>
      <c r="AB769" s="19">
        <f t="shared" si="400"/>
        <v>18.295923955019102</v>
      </c>
      <c r="AC769" s="19">
        <f t="shared" si="401"/>
        <v>19.405757845001105</v>
      </c>
      <c r="AD769" s="19">
        <f t="shared" si="402"/>
        <v>20.455464837294759</v>
      </c>
      <c r="AE769" s="19">
        <f t="shared" si="416"/>
        <v>2.2404112018215394</v>
      </c>
      <c r="AF769" s="19">
        <f t="shared" si="416"/>
        <v>3.1684199069086261</v>
      </c>
      <c r="AG769" s="19">
        <f t="shared" si="416"/>
        <v>4.4808224036430788</v>
      </c>
      <c r="AH769" s="19">
        <f t="shared" si="416"/>
        <v>5.4878642584783934</v>
      </c>
      <c r="AI769" s="19">
        <f t="shared" si="416"/>
        <v>6.3368398138172521</v>
      </c>
      <c r="AJ769" s="19">
        <f t="shared" si="416"/>
        <v>7.0848022931112427</v>
      </c>
      <c r="AK769" s="19">
        <f t="shared" si="416"/>
        <v>7.7610120628027115</v>
      </c>
      <c r="AL769" s="19">
        <f t="shared" si="416"/>
        <v>8.3828511227066453</v>
      </c>
      <c r="AM769" s="19">
        <f t="shared" si="416"/>
        <v>8.9616448072861576</v>
      </c>
      <c r="AN769" s="19">
        <f t="shared" si="416"/>
        <v>9.5052597207258778</v>
      </c>
      <c r="AO769" s="19">
        <f t="shared" si="416"/>
        <v>10.019423489649924</v>
      </c>
      <c r="AP769" s="43">
        <f t="shared" si="403"/>
        <v>0.748</v>
      </c>
    </row>
    <row r="770" spans="1:42" x14ac:dyDescent="0.25">
      <c r="A770" s="15">
        <v>0.749</v>
      </c>
      <c r="B770" s="6">
        <f t="shared" si="410"/>
        <v>4.1841744736422095</v>
      </c>
      <c r="C770" s="6">
        <f t="shared" si="384"/>
        <v>0.63098534934267625</v>
      </c>
      <c r="D770" s="6">
        <f t="shared" si="404"/>
        <v>2.0920872368211048</v>
      </c>
      <c r="E770" s="6">
        <f t="shared" si="385"/>
        <v>0.8671770292160651</v>
      </c>
      <c r="F770" s="6">
        <f t="shared" si="386"/>
        <v>0.72763153091484911</v>
      </c>
      <c r="G770" s="6">
        <f t="shared" si="387"/>
        <v>1.1128157654574244</v>
      </c>
      <c r="H770" s="6">
        <f t="shared" si="388"/>
        <v>0.80339549893162676</v>
      </c>
      <c r="I770" s="88">
        <f t="shared" si="417"/>
        <v>1.1642823396554545</v>
      </c>
      <c r="J770" s="116">
        <f t="shared" si="405"/>
        <v>2.1460068005206812</v>
      </c>
      <c r="K770" s="9"/>
      <c r="L770" s="15">
        <f t="shared" si="406"/>
        <v>0.749</v>
      </c>
      <c r="M770" s="6">
        <f t="shared" si="411"/>
        <v>0.44973807543406219</v>
      </c>
      <c r="N770" s="15">
        <f t="shared" si="390"/>
        <v>2.2408203227007544</v>
      </c>
      <c r="O770" s="15">
        <f t="shared" si="391"/>
        <v>4.5811163329925533</v>
      </c>
      <c r="P770" s="15">
        <f t="shared" si="407"/>
        <v>2.2408203227007544</v>
      </c>
      <c r="Q770" s="15">
        <f t="shared" si="408"/>
        <v>0.749</v>
      </c>
      <c r="S770" s="28">
        <f t="shared" si="409"/>
        <v>0.749</v>
      </c>
      <c r="T770" s="19">
        <f t="shared" si="392"/>
        <v>4.5811163329925533</v>
      </c>
      <c r="U770" s="19">
        <f t="shared" si="393"/>
        <v>6.4786768489269697</v>
      </c>
      <c r="V770" s="19">
        <f t="shared" si="394"/>
        <v>9.1622326659851066</v>
      </c>
      <c r="W770" s="19">
        <f t="shared" si="395"/>
        <v>11.221397468161745</v>
      </c>
      <c r="X770" s="19">
        <f t="shared" si="396"/>
        <v>12.957353697853939</v>
      </c>
      <c r="Y770" s="19">
        <f t="shared" si="397"/>
        <v>14.486761838454839</v>
      </c>
      <c r="Z770" s="19">
        <f t="shared" si="398"/>
        <v>15.869452488253456</v>
      </c>
      <c r="AA770" s="19">
        <f t="shared" si="399"/>
        <v>17.140967767012341</v>
      </c>
      <c r="AB770" s="19">
        <f t="shared" si="400"/>
        <v>18.324465331970213</v>
      </c>
      <c r="AC770" s="19">
        <f t="shared" si="401"/>
        <v>19.436030546780906</v>
      </c>
      <c r="AD770" s="19">
        <f t="shared" si="402"/>
        <v>20.487375066811829</v>
      </c>
      <c r="AE770" s="19">
        <f t="shared" si="416"/>
        <v>2.2408203227007544</v>
      </c>
      <c r="AF770" s="19">
        <f t="shared" si="416"/>
        <v>3.1689984912046629</v>
      </c>
      <c r="AG770" s="19">
        <f t="shared" si="416"/>
        <v>4.4816406454015087</v>
      </c>
      <c r="AH770" s="19">
        <f t="shared" si="416"/>
        <v>5.488866395875589</v>
      </c>
      <c r="AI770" s="19">
        <f t="shared" si="416"/>
        <v>6.3379969824093259</v>
      </c>
      <c r="AJ770" s="19">
        <f t="shared" si="416"/>
        <v>7.0860960469278949</v>
      </c>
      <c r="AK770" s="19">
        <f t="shared" si="416"/>
        <v>7.7624292991011892</v>
      </c>
      <c r="AL770" s="19">
        <f t="shared" si="416"/>
        <v>8.3843819128664467</v>
      </c>
      <c r="AM770" s="19">
        <f t="shared" si="416"/>
        <v>8.9632812908030175</v>
      </c>
      <c r="AN770" s="19">
        <f t="shared" si="416"/>
        <v>9.506995473613987</v>
      </c>
      <c r="AO770" s="19">
        <f t="shared" si="416"/>
        <v>10.021253133843805</v>
      </c>
      <c r="AP770" s="43">
        <f t="shared" si="403"/>
        <v>0.749</v>
      </c>
    </row>
    <row r="771" spans="1:42" x14ac:dyDescent="0.25">
      <c r="A771" s="15">
        <v>0.75</v>
      </c>
      <c r="B771" s="6">
        <f t="shared" si="410"/>
        <v>4.1887902047863914</v>
      </c>
      <c r="C771" s="6">
        <f t="shared" si="384"/>
        <v>0.63185195107135372</v>
      </c>
      <c r="D771" s="6">
        <f t="shared" si="404"/>
        <v>2.0943951023931957</v>
      </c>
      <c r="E771" s="6">
        <f t="shared" si="385"/>
        <v>0.86602540378443849</v>
      </c>
      <c r="F771" s="6">
        <f t="shared" si="386"/>
        <v>0.7295997880780728</v>
      </c>
      <c r="G771" s="6">
        <f t="shared" si="387"/>
        <v>1.1147998940390365</v>
      </c>
      <c r="H771" s="6">
        <f t="shared" si="388"/>
        <v>0.80449889052211476</v>
      </c>
      <c r="I771" s="88">
        <f t="shared" si="417"/>
        <v>1.1666356371802424</v>
      </c>
      <c r="J771" s="116">
        <f t="shared" si="405"/>
        <v>2.1518586662991988</v>
      </c>
      <c r="K771" s="9"/>
      <c r="L771" s="15">
        <f t="shared" si="406"/>
        <v>0.75</v>
      </c>
      <c r="M771" s="6">
        <f t="shared" si="411"/>
        <v>0.44981901630660531</v>
      </c>
      <c r="N771" s="15">
        <f t="shared" si="390"/>
        <v>2.2412236106633241</v>
      </c>
      <c r="O771" s="15">
        <f t="shared" si="391"/>
        <v>4.5882336962387695</v>
      </c>
      <c r="P771" s="15">
        <f t="shared" si="407"/>
        <v>2.2412236106633241</v>
      </c>
      <c r="Q771" s="15">
        <f t="shared" si="408"/>
        <v>0.75</v>
      </c>
      <c r="S771" s="28">
        <f t="shared" si="409"/>
        <v>0.75</v>
      </c>
      <c r="T771" s="19">
        <f t="shared" si="392"/>
        <v>4.5882336962387695</v>
      </c>
      <c r="U771" s="19">
        <f t="shared" si="393"/>
        <v>6.4887423205581056</v>
      </c>
      <c r="V771" s="19">
        <f t="shared" si="394"/>
        <v>9.1764673924775391</v>
      </c>
      <c r="W771" s="19">
        <f t="shared" si="395"/>
        <v>11.238831376429015</v>
      </c>
      <c r="X771" s="19">
        <f t="shared" si="396"/>
        <v>12.977484641116211</v>
      </c>
      <c r="Y771" s="19">
        <f t="shared" si="397"/>
        <v>14.509268917247651</v>
      </c>
      <c r="Z771" s="19">
        <f t="shared" si="398"/>
        <v>15.894107757770193</v>
      </c>
      <c r="AA771" s="19">
        <f t="shared" si="399"/>
        <v>17.167598501776894</v>
      </c>
      <c r="AB771" s="19">
        <f t="shared" si="400"/>
        <v>18.352934784955078</v>
      </c>
      <c r="AC771" s="19">
        <f t="shared" si="401"/>
        <v>19.466226961674312</v>
      </c>
      <c r="AD771" s="19">
        <f t="shared" si="402"/>
        <v>20.519204882890026</v>
      </c>
      <c r="AE771" s="19">
        <f t="shared" si="416"/>
        <v>2.2412236106633241</v>
      </c>
      <c r="AF771" s="19">
        <f t="shared" si="416"/>
        <v>3.1695688265108708</v>
      </c>
      <c r="AG771" s="19">
        <f t="shared" si="416"/>
        <v>4.4824472213266482</v>
      </c>
      <c r="AH771" s="19">
        <f t="shared" si="416"/>
        <v>5.4898542456032917</v>
      </c>
      <c r="AI771" s="19">
        <f t="shared" si="416"/>
        <v>6.3391376530217416</v>
      </c>
      <c r="AJ771" s="19">
        <f t="shared" si="416"/>
        <v>7.087371355442543</v>
      </c>
      <c r="AK771" s="19">
        <f t="shared" si="416"/>
        <v>7.7638263295836918</v>
      </c>
      <c r="AL771" s="19">
        <f t="shared" si="416"/>
        <v>8.3858908782505903</v>
      </c>
      <c r="AM771" s="19">
        <f t="shared" si="416"/>
        <v>8.9648944426532964</v>
      </c>
      <c r="AN771" s="19">
        <f t="shared" si="416"/>
        <v>9.5087064795326111</v>
      </c>
      <c r="AO771" s="19">
        <f t="shared" si="416"/>
        <v>10.023056692441433</v>
      </c>
      <c r="AP771" s="43">
        <f t="shared" si="403"/>
        <v>0.75</v>
      </c>
    </row>
    <row r="772" spans="1:42" x14ac:dyDescent="0.25">
      <c r="A772" s="15">
        <v>0.751</v>
      </c>
      <c r="B772" s="6">
        <f t="shared" si="410"/>
        <v>4.1934120943717623</v>
      </c>
      <c r="C772" s="6">
        <f t="shared" si="384"/>
        <v>0.63271739809743988</v>
      </c>
      <c r="D772" s="6">
        <f t="shared" si="404"/>
        <v>2.0967060471858812</v>
      </c>
      <c r="E772" s="6">
        <f t="shared" si="385"/>
        <v>0.86486761992804428</v>
      </c>
      <c r="F772" s="6">
        <f t="shared" si="386"/>
        <v>0.73157716108053739</v>
      </c>
      <c r="G772" s="6">
        <f t="shared" si="387"/>
        <v>1.1167885805402686</v>
      </c>
      <c r="H772" s="6">
        <f t="shared" si="388"/>
        <v>0.80560081189960109</v>
      </c>
      <c r="I772" s="88">
        <f t="shared" si="417"/>
        <v>1.1689958650390739</v>
      </c>
      <c r="J772" s="116">
        <f t="shared" si="405"/>
        <v>2.1577240842354439</v>
      </c>
      <c r="K772" s="9"/>
      <c r="L772" s="15">
        <f t="shared" si="406"/>
        <v>0.751</v>
      </c>
      <c r="M772" s="6">
        <f t="shared" si="411"/>
        <v>0.449898783881167</v>
      </c>
      <c r="N772" s="15">
        <f t="shared" si="390"/>
        <v>2.2416210526677571</v>
      </c>
      <c r="O772" s="15">
        <f t="shared" si="391"/>
        <v>4.5953329534846157</v>
      </c>
      <c r="P772" s="15">
        <f t="shared" si="407"/>
        <v>2.2416210526677571</v>
      </c>
      <c r="Q772" s="15">
        <f t="shared" si="408"/>
        <v>0.751</v>
      </c>
      <c r="S772" s="28">
        <f t="shared" si="409"/>
        <v>0.751</v>
      </c>
      <c r="T772" s="19">
        <f t="shared" si="392"/>
        <v>4.5953329534846157</v>
      </c>
      <c r="U772" s="19">
        <f t="shared" si="393"/>
        <v>6.498782186437956</v>
      </c>
      <c r="V772" s="19">
        <f t="shared" si="394"/>
        <v>9.1906659069692314</v>
      </c>
      <c r="W772" s="19">
        <f t="shared" si="395"/>
        <v>11.256220934234095</v>
      </c>
      <c r="X772" s="19">
        <f t="shared" si="396"/>
        <v>12.997564372875912</v>
      </c>
      <c r="Y772" s="19">
        <f t="shared" si="397"/>
        <v>14.531718739839981</v>
      </c>
      <c r="Z772" s="19">
        <f t="shared" si="398"/>
        <v>15.918700306261806</v>
      </c>
      <c r="AA772" s="19">
        <f t="shared" si="399"/>
        <v>17.194161490091428</v>
      </c>
      <c r="AB772" s="19">
        <f t="shared" si="400"/>
        <v>18.381331813938463</v>
      </c>
      <c r="AC772" s="19">
        <f t="shared" si="401"/>
        <v>19.496346559313864</v>
      </c>
      <c r="AD772" s="19">
        <f t="shared" si="402"/>
        <v>20.550953726472962</v>
      </c>
      <c r="AE772" s="19">
        <f t="shared" ref="AE772:AO781" si="418">$M772*AE$21^0.5/RMannings_n*(Diameter/1000)^(2/3)</f>
        <v>2.2416210526677571</v>
      </c>
      <c r="AF772" s="19">
        <f t="shared" si="418"/>
        <v>3.1701308943837967</v>
      </c>
      <c r="AG772" s="19">
        <f t="shared" si="418"/>
        <v>4.4832421053355143</v>
      </c>
      <c r="AH772" s="19">
        <f t="shared" si="418"/>
        <v>5.490827775716502</v>
      </c>
      <c r="AI772" s="19">
        <f t="shared" si="418"/>
        <v>6.3402617887675934</v>
      </c>
      <c r="AJ772" s="19">
        <f t="shared" si="418"/>
        <v>7.0886281774143756</v>
      </c>
      <c r="AK772" s="19">
        <f t="shared" si="418"/>
        <v>7.7652031090731715</v>
      </c>
      <c r="AL772" s="19">
        <f t="shared" si="418"/>
        <v>8.3873779700622926</v>
      </c>
      <c r="AM772" s="19">
        <f t="shared" si="418"/>
        <v>8.9664842106710285</v>
      </c>
      <c r="AN772" s="19">
        <f t="shared" si="418"/>
        <v>9.5103926831513874</v>
      </c>
      <c r="AO772" s="19">
        <f t="shared" si="418"/>
        <v>10.024834107119483</v>
      </c>
      <c r="AP772" s="43">
        <f t="shared" si="403"/>
        <v>0.751</v>
      </c>
    </row>
    <row r="773" spans="1:42" x14ac:dyDescent="0.25">
      <c r="A773" s="15">
        <v>0.752</v>
      </c>
      <c r="B773" s="6">
        <f t="shared" si="410"/>
        <v>4.1980401918971353</v>
      </c>
      <c r="C773" s="6">
        <f t="shared" si="384"/>
        <v>0.63358168425014916</v>
      </c>
      <c r="D773" s="6">
        <f t="shared" si="404"/>
        <v>2.0990200959485676</v>
      </c>
      <c r="E773" s="6">
        <f t="shared" si="385"/>
        <v>0.86370365288101003</v>
      </c>
      <c r="F773" s="6">
        <f t="shared" si="386"/>
        <v>0.73356374276841907</v>
      </c>
      <c r="G773" s="6">
        <f t="shared" si="387"/>
        <v>1.1187818713842095</v>
      </c>
      <c r="H773" s="6">
        <f t="shared" si="388"/>
        <v>0.80670125520719749</v>
      </c>
      <c r="I773" s="88">
        <f t="shared" si="417"/>
        <v>1.1713630892185443</v>
      </c>
      <c r="J773" s="116">
        <f t="shared" si="405"/>
        <v>2.1636031546445333</v>
      </c>
      <c r="K773" s="9"/>
      <c r="L773" s="15">
        <f t="shared" si="406"/>
        <v>0.752</v>
      </c>
      <c r="M773" s="6">
        <f t="shared" si="411"/>
        <v>0.44997737551147277</v>
      </c>
      <c r="N773" s="15">
        <f t="shared" si="390"/>
        <v>2.2420126355289889</v>
      </c>
      <c r="O773" s="15">
        <f t="shared" si="391"/>
        <v>4.6024139792005752</v>
      </c>
      <c r="P773" s="15">
        <f t="shared" si="407"/>
        <v>2.2420126355289889</v>
      </c>
      <c r="Q773" s="15">
        <f t="shared" si="408"/>
        <v>0.752</v>
      </c>
      <c r="S773" s="28">
        <f t="shared" si="409"/>
        <v>0.752</v>
      </c>
      <c r="T773" s="19">
        <f t="shared" si="392"/>
        <v>4.6024139792005752</v>
      </c>
      <c r="U773" s="19">
        <f t="shared" si="393"/>
        <v>6.5087962690409782</v>
      </c>
      <c r="V773" s="19">
        <f t="shared" si="394"/>
        <v>9.2048279584011503</v>
      </c>
      <c r="W773" s="19">
        <f t="shared" si="395"/>
        <v>11.273565834093723</v>
      </c>
      <c r="X773" s="19">
        <f t="shared" si="396"/>
        <v>13.017592538081956</v>
      </c>
      <c r="Y773" s="19">
        <f t="shared" si="397"/>
        <v>14.554110909272636</v>
      </c>
      <c r="Z773" s="19">
        <f t="shared" si="398"/>
        <v>15.943229698881295</v>
      </c>
      <c r="AA773" s="19">
        <f t="shared" si="399"/>
        <v>17.220656262267486</v>
      </c>
      <c r="AB773" s="19">
        <f t="shared" si="400"/>
        <v>18.409655916802301</v>
      </c>
      <c r="AC773" s="19">
        <f t="shared" si="401"/>
        <v>19.526388807122935</v>
      </c>
      <c r="AD773" s="19">
        <f t="shared" si="402"/>
        <v>20.582621036175585</v>
      </c>
      <c r="AE773" s="19">
        <f t="shared" si="418"/>
        <v>2.2420126355289889</v>
      </c>
      <c r="AF773" s="19">
        <f t="shared" si="418"/>
        <v>3.1706846761769434</v>
      </c>
      <c r="AG773" s="19">
        <f t="shared" si="418"/>
        <v>4.4840252710579778</v>
      </c>
      <c r="AH773" s="19">
        <f t="shared" si="418"/>
        <v>5.4917869539185391</v>
      </c>
      <c r="AI773" s="19">
        <f t="shared" si="418"/>
        <v>6.3413693523538868</v>
      </c>
      <c r="AJ773" s="19">
        <f t="shared" si="418"/>
        <v>7.089866471148552</v>
      </c>
      <c r="AK773" s="19">
        <f t="shared" si="418"/>
        <v>7.7665595918952244</v>
      </c>
      <c r="AL773" s="19">
        <f t="shared" si="418"/>
        <v>8.3888431389675553</v>
      </c>
      <c r="AM773" s="19">
        <f t="shared" si="418"/>
        <v>8.9680505421159555</v>
      </c>
      <c r="AN773" s="19">
        <f t="shared" si="418"/>
        <v>9.5120540285308302</v>
      </c>
      <c r="AO773" s="19">
        <f t="shared" si="418"/>
        <v>10.026585318912561</v>
      </c>
      <c r="AP773" s="43">
        <f t="shared" si="403"/>
        <v>0.752</v>
      </c>
    </row>
    <row r="774" spans="1:42" x14ac:dyDescent="0.25">
      <c r="A774" s="15">
        <v>0.753</v>
      </c>
      <c r="B774" s="6">
        <f t="shared" si="410"/>
        <v>4.2026745473278853</v>
      </c>
      <c r="C774" s="6">
        <f t="shared" si="384"/>
        <v>0.63444480333379727</v>
      </c>
      <c r="D774" s="6">
        <f t="shared" si="404"/>
        <v>2.1013372736639426</v>
      </c>
      <c r="E774" s="6">
        <f t="shared" si="385"/>
        <v>0.86253347761115917</v>
      </c>
      <c r="F774" s="6">
        <f t="shared" si="386"/>
        <v>0.73555962730969249</v>
      </c>
      <c r="G774" s="6">
        <f t="shared" si="387"/>
        <v>1.1207798136548464</v>
      </c>
      <c r="H774" s="6">
        <f t="shared" si="388"/>
        <v>0.80780021255631385</v>
      </c>
      <c r="I774" s="88">
        <f t="shared" si="417"/>
        <v>1.173737376658456</v>
      </c>
      <c r="J774" s="116">
        <f t="shared" si="405"/>
        <v>2.1694959793619275</v>
      </c>
      <c r="K774" s="9"/>
      <c r="L774" s="15">
        <f t="shared" si="406"/>
        <v>0.753</v>
      </c>
      <c r="M774" s="6">
        <f t="shared" si="411"/>
        <v>0.45005478852208497</v>
      </c>
      <c r="N774" s="15">
        <f t="shared" si="390"/>
        <v>2.2423983459166492</v>
      </c>
      <c r="O774" s="15">
        <f t="shared" si="391"/>
        <v>4.6094766473304318</v>
      </c>
      <c r="P774" s="15">
        <f t="shared" si="407"/>
        <v>2.2423983459166492</v>
      </c>
      <c r="Q774" s="15">
        <f t="shared" si="408"/>
        <v>0.753</v>
      </c>
      <c r="S774" s="28">
        <f t="shared" si="409"/>
        <v>0.753</v>
      </c>
      <c r="T774" s="19">
        <f t="shared" si="392"/>
        <v>4.6094766473304318</v>
      </c>
      <c r="U774" s="19">
        <f t="shared" si="393"/>
        <v>6.5187843900967604</v>
      </c>
      <c r="V774" s="19">
        <f t="shared" si="394"/>
        <v>9.2189532946608637</v>
      </c>
      <c r="W774" s="19">
        <f t="shared" si="395"/>
        <v>11.290865767234488</v>
      </c>
      <c r="X774" s="19">
        <f t="shared" si="396"/>
        <v>13.037568780193521</v>
      </c>
      <c r="Y774" s="19">
        <f t="shared" si="397"/>
        <v>14.576445026920865</v>
      </c>
      <c r="Z774" s="19">
        <f t="shared" si="398"/>
        <v>15.967695498957111</v>
      </c>
      <c r="AA774" s="19">
        <f t="shared" si="399"/>
        <v>17.247082346645897</v>
      </c>
      <c r="AB774" s="19">
        <f t="shared" si="400"/>
        <v>18.437906589321727</v>
      </c>
      <c r="AC774" s="19">
        <f t="shared" si="401"/>
        <v>19.556353170290279</v>
      </c>
      <c r="AD774" s="19">
        <f t="shared" si="402"/>
        <v>20.614206248257343</v>
      </c>
      <c r="AE774" s="19">
        <f t="shared" si="418"/>
        <v>2.2423983459166492</v>
      </c>
      <c r="AF774" s="19">
        <f t="shared" si="418"/>
        <v>3.1712301530383202</v>
      </c>
      <c r="AG774" s="19">
        <f t="shared" si="418"/>
        <v>4.4847966918332984</v>
      </c>
      <c r="AH774" s="19">
        <f t="shared" si="418"/>
        <v>5.4927317475567978</v>
      </c>
      <c r="AI774" s="19">
        <f t="shared" si="418"/>
        <v>6.3424603060766405</v>
      </c>
      <c r="AJ774" s="19">
        <f t="shared" si="418"/>
        <v>7.091086194490746</v>
      </c>
      <c r="AK774" s="19">
        <f t="shared" si="418"/>
        <v>7.7678957318720947</v>
      </c>
      <c r="AL774" s="19">
        <f t="shared" si="418"/>
        <v>8.3902863350886996</v>
      </c>
      <c r="AM774" s="19">
        <f t="shared" si="418"/>
        <v>8.9695933836665969</v>
      </c>
      <c r="AN774" s="19">
        <f t="shared" si="418"/>
        <v>9.5136904591149598</v>
      </c>
      <c r="AO774" s="19">
        <f t="shared" si="418"/>
        <v>10.028310268205432</v>
      </c>
      <c r="AP774" s="43">
        <f t="shared" si="403"/>
        <v>0.753</v>
      </c>
    </row>
    <row r="775" spans="1:42" x14ac:dyDescent="0.25">
      <c r="A775" s="15">
        <v>0.754</v>
      </c>
      <c r="B775" s="6">
        <f t="shared" si="410"/>
        <v>4.2073152111027898</v>
      </c>
      <c r="C775" s="6">
        <f t="shared" si="384"/>
        <v>0.63530674912753293</v>
      </c>
      <c r="D775" s="6">
        <f t="shared" si="404"/>
        <v>2.1036576055513949</v>
      </c>
      <c r="E775" s="6">
        <f t="shared" si="385"/>
        <v>0.86135706881641128</v>
      </c>
      <c r="F775" s="6">
        <f t="shared" si="386"/>
        <v>0.7375649102183679</v>
      </c>
      <c r="G775" s="6">
        <f t="shared" si="387"/>
        <v>1.1227824551091841</v>
      </c>
      <c r="H775" s="6">
        <f t="shared" si="388"/>
        <v>0.80889767602631624</v>
      </c>
      <c r="I775" s="88">
        <f t="shared" si="417"/>
        <v>1.1761187952692165</v>
      </c>
      <c r="J775" s="116">
        <f t="shared" si="405"/>
        <v>2.1754026617705025</v>
      </c>
      <c r="K775" s="9"/>
      <c r="L775" s="15">
        <f t="shared" si="406"/>
        <v>0.754</v>
      </c>
      <c r="M775" s="6">
        <f t="shared" si="411"/>
        <v>0.4501310202080463</v>
      </c>
      <c r="N775" s="15">
        <f t="shared" si="390"/>
        <v>2.2427781703532861</v>
      </c>
      <c r="O775" s="15">
        <f t="shared" si="391"/>
        <v>4.6165208312851496</v>
      </c>
      <c r="P775" s="15">
        <f t="shared" si="407"/>
        <v>2.2427781703532861</v>
      </c>
      <c r="Q775" s="15">
        <f t="shared" si="408"/>
        <v>0.754</v>
      </c>
      <c r="S775" s="28">
        <f t="shared" si="409"/>
        <v>0.754</v>
      </c>
      <c r="T775" s="19">
        <f t="shared" si="392"/>
        <v>4.6165208312851496</v>
      </c>
      <c r="U775" s="19">
        <f t="shared" si="393"/>
        <v>6.5287463705813753</v>
      </c>
      <c r="V775" s="19">
        <f t="shared" si="394"/>
        <v>9.2330416625702991</v>
      </c>
      <c r="W775" s="19">
        <f t="shared" si="395"/>
        <v>11.308120423577845</v>
      </c>
      <c r="X775" s="19">
        <f t="shared" si="396"/>
        <v>13.057492741162751</v>
      </c>
      <c r="Y775" s="19">
        <f t="shared" si="397"/>
        <v>14.598720692474984</v>
      </c>
      <c r="Z775" s="19">
        <f t="shared" si="398"/>
        <v>15.992097267971978</v>
      </c>
      <c r="AA775" s="19">
        <f t="shared" si="399"/>
        <v>17.27343926957386</v>
      </c>
      <c r="AB775" s="19">
        <f t="shared" si="400"/>
        <v>18.466083325140598</v>
      </c>
      <c r="AC775" s="19">
        <f t="shared" si="401"/>
        <v>19.586239111744121</v>
      </c>
      <c r="AD775" s="19">
        <f t="shared" si="402"/>
        <v>20.645708796594867</v>
      </c>
      <c r="AE775" s="19">
        <f t="shared" si="418"/>
        <v>2.2427781703532861</v>
      </c>
      <c r="AF775" s="19">
        <f t="shared" si="418"/>
        <v>3.1717673059079332</v>
      </c>
      <c r="AG775" s="19">
        <f t="shared" si="418"/>
        <v>4.4855563407065722</v>
      </c>
      <c r="AH775" s="19">
        <f t="shared" si="418"/>
        <v>5.4936621236183978</v>
      </c>
      <c r="AI775" s="19">
        <f t="shared" si="418"/>
        <v>6.3435346118158664</v>
      </c>
      <c r="AJ775" s="19">
        <f t="shared" si="418"/>
        <v>7.0922873048215083</v>
      </c>
      <c r="AK775" s="19">
        <f t="shared" si="418"/>
        <v>7.7692114823165177</v>
      </c>
      <c r="AL775" s="19">
        <f t="shared" si="418"/>
        <v>8.3917075079977188</v>
      </c>
      <c r="AM775" s="19">
        <f t="shared" si="418"/>
        <v>8.9711126814131443</v>
      </c>
      <c r="AN775" s="19">
        <f t="shared" si="418"/>
        <v>9.5153019177237983</v>
      </c>
      <c r="AO775" s="19">
        <f t="shared" si="418"/>
        <v>10.030008894725103</v>
      </c>
      <c r="AP775" s="43">
        <f t="shared" si="403"/>
        <v>0.754</v>
      </c>
    </row>
    <row r="776" spans="1:42" x14ac:dyDescent="0.25">
      <c r="A776" s="15">
        <v>0.755</v>
      </c>
      <c r="B776" s="6">
        <f t="shared" si="410"/>
        <v>4.2119622341409926</v>
      </c>
      <c r="C776" s="6">
        <f t="shared" si="384"/>
        <v>0.63616751538506633</v>
      </c>
      <c r="D776" s="6">
        <f t="shared" si="404"/>
        <v>2.1059811170704963</v>
      </c>
      <c r="E776" s="6">
        <f t="shared" si="385"/>
        <v>0.86017440092111563</v>
      </c>
      <c r="F776" s="6">
        <f t="shared" si="386"/>
        <v>0.73957968837927279</v>
      </c>
      <c r="G776" s="6">
        <f t="shared" si="387"/>
        <v>1.1247898441896365</v>
      </c>
      <c r="H776" s="6">
        <f t="shared" si="388"/>
        <v>0.80999363766418153</v>
      </c>
      <c r="I776" s="88">
        <f t="shared" si="417"/>
        <v>1.1785074139496354</v>
      </c>
      <c r="J776" s="116">
        <f t="shared" si="405"/>
        <v>2.1813233068282134</v>
      </c>
      <c r="K776" s="9"/>
      <c r="L776" s="15">
        <f t="shared" si="406"/>
        <v>0.755</v>
      </c>
      <c r="M776" s="6">
        <f t="shared" si="411"/>
        <v>0.45020606783451816</v>
      </c>
      <c r="N776" s="15">
        <f t="shared" si="390"/>
        <v>2.2431520952125643</v>
      </c>
      <c r="O776" s="15">
        <f t="shared" si="391"/>
        <v>4.6235464039366727</v>
      </c>
      <c r="P776" s="15">
        <f t="shared" si="407"/>
        <v>2.2431520952125643</v>
      </c>
      <c r="Q776" s="15">
        <f t="shared" si="408"/>
        <v>0.755</v>
      </c>
      <c r="S776" s="28">
        <f t="shared" si="409"/>
        <v>0.755</v>
      </c>
      <c r="T776" s="19">
        <f t="shared" si="392"/>
        <v>4.6235464039366727</v>
      </c>
      <c r="U776" s="19">
        <f t="shared" si="393"/>
        <v>6.5386820307085962</v>
      </c>
      <c r="V776" s="19">
        <f t="shared" si="394"/>
        <v>9.2470928078733454</v>
      </c>
      <c r="W776" s="19">
        <f t="shared" si="395"/>
        <v>11.325329491724927</v>
      </c>
      <c r="X776" s="19">
        <f t="shared" si="396"/>
        <v>13.077364061417192</v>
      </c>
      <c r="Y776" s="19">
        <f t="shared" si="397"/>
        <v>14.620937503920786</v>
      </c>
      <c r="Z776" s="19">
        <f t="shared" si="398"/>
        <v>16.016434565541385</v>
      </c>
      <c r="AA776" s="19">
        <f t="shared" si="399"/>
        <v>17.299726555381742</v>
      </c>
      <c r="AB776" s="19">
        <f t="shared" si="400"/>
        <v>18.494185615746691</v>
      </c>
      <c r="AC776" s="19">
        <f t="shared" si="401"/>
        <v>19.616046092125782</v>
      </c>
      <c r="AD776" s="19">
        <f t="shared" si="402"/>
        <v>20.677128112654202</v>
      </c>
      <c r="AE776" s="19">
        <f t="shared" si="418"/>
        <v>2.2431520952125643</v>
      </c>
      <c r="AF776" s="19">
        <f t="shared" si="418"/>
        <v>3.1722961155152332</v>
      </c>
      <c r="AG776" s="19">
        <f t="shared" si="418"/>
        <v>4.4863041904251286</v>
      </c>
      <c r="AH776" s="19">
        <f t="shared" si="418"/>
        <v>5.4945780487257707</v>
      </c>
      <c r="AI776" s="19">
        <f t="shared" si="418"/>
        <v>6.3445922310304663</v>
      </c>
      <c r="AJ776" s="19">
        <f t="shared" si="418"/>
        <v>7.0934697590505849</v>
      </c>
      <c r="AK776" s="19">
        <f t="shared" si="418"/>
        <v>7.7705067960254821</v>
      </c>
      <c r="AL776" s="19">
        <f t="shared" si="418"/>
        <v>8.3931066067095337</v>
      </c>
      <c r="AM776" s="19">
        <f t="shared" si="418"/>
        <v>8.9726083808502572</v>
      </c>
      <c r="AN776" s="19">
        <f t="shared" si="418"/>
        <v>9.5168883465456968</v>
      </c>
      <c r="AO776" s="19">
        <f t="shared" si="418"/>
        <v>10.031681137532749</v>
      </c>
      <c r="AP776" s="43">
        <f t="shared" si="403"/>
        <v>0.755</v>
      </c>
    </row>
    <row r="777" spans="1:42" x14ac:dyDescent="0.25">
      <c r="A777" s="15">
        <v>0.75600000000000001</v>
      </c>
      <c r="B777" s="6">
        <f t="shared" si="410"/>
        <v>4.2166156678490969</v>
      </c>
      <c r="C777" s="6">
        <f t="shared" si="384"/>
        <v>0.63702709583439376</v>
      </c>
      <c r="D777" s="6">
        <f t="shared" si="404"/>
        <v>2.1083078339245485</v>
      </c>
      <c r="E777" s="6">
        <f t="shared" si="385"/>
        <v>0.85898544807231758</v>
      </c>
      <c r="F777" s="6">
        <f t="shared" si="386"/>
        <v>0.74160406007339341</v>
      </c>
      <c r="G777" s="6">
        <f t="shared" si="387"/>
        <v>1.1268020300366968</v>
      </c>
      <c r="H777" s="6">
        <f t="shared" si="388"/>
        <v>0.81108808948414635</v>
      </c>
      <c r="I777" s="88">
        <f t="shared" si="417"/>
        <v>1.1809033026051312</v>
      </c>
      <c r="J777" s="116">
        <f t="shared" si="405"/>
        <v>2.1872580210963601</v>
      </c>
      <c r="K777" s="9"/>
      <c r="L777" s="15">
        <f t="shared" si="406"/>
        <v>0.75600000000000001</v>
      </c>
      <c r="M777" s="6">
        <f t="shared" si="411"/>
        <v>0.45027992863641303</v>
      </c>
      <c r="N777" s="15">
        <f t="shared" si="390"/>
        <v>2.2435201067174324</v>
      </c>
      <c r="O777" s="15">
        <f t="shared" si="391"/>
        <v>4.6305532376116121</v>
      </c>
      <c r="P777" s="15">
        <f t="shared" si="407"/>
        <v>2.2435201067174324</v>
      </c>
      <c r="Q777" s="15">
        <f t="shared" si="408"/>
        <v>0.75600000000000001</v>
      </c>
      <c r="S777" s="28">
        <f t="shared" si="409"/>
        <v>0.75600000000000001</v>
      </c>
      <c r="T777" s="19">
        <f t="shared" si="392"/>
        <v>4.6305532376116121</v>
      </c>
      <c r="U777" s="19">
        <f t="shared" si="393"/>
        <v>6.5485911899209874</v>
      </c>
      <c r="V777" s="19">
        <f t="shared" si="394"/>
        <v>9.2611064752232242</v>
      </c>
      <c r="W777" s="19">
        <f t="shared" si="395"/>
        <v>11.342492658941078</v>
      </c>
      <c r="X777" s="19">
        <f t="shared" si="396"/>
        <v>13.097182379841975</v>
      </c>
      <c r="Y777" s="19">
        <f t="shared" si="397"/>
        <v>14.64309505751956</v>
      </c>
      <c r="Z777" s="19">
        <f t="shared" si="398"/>
        <v>16.040706949391744</v>
      </c>
      <c r="AA777" s="19">
        <f t="shared" si="399"/>
        <v>17.32594372635948</v>
      </c>
      <c r="AB777" s="19">
        <f t="shared" si="400"/>
        <v>18.522212950446448</v>
      </c>
      <c r="AC777" s="19">
        <f t="shared" si="401"/>
        <v>19.645773569762962</v>
      </c>
      <c r="AD777" s="19">
        <f t="shared" si="402"/>
        <v>20.708463625462596</v>
      </c>
      <c r="AE777" s="19">
        <f t="shared" si="418"/>
        <v>2.2435201067174324</v>
      </c>
      <c r="AF777" s="19">
        <f t="shared" si="418"/>
        <v>3.1728165623765268</v>
      </c>
      <c r="AG777" s="19">
        <f t="shared" si="418"/>
        <v>4.4870402134348648</v>
      </c>
      <c r="AH777" s="19">
        <f t="shared" si="418"/>
        <v>5.4954794891321708</v>
      </c>
      <c r="AI777" s="19">
        <f t="shared" si="418"/>
        <v>6.3456331247530535</v>
      </c>
      <c r="AJ777" s="19">
        <f t="shared" si="418"/>
        <v>7.0946335136111136</v>
      </c>
      <c r="AK777" s="19">
        <f t="shared" si="418"/>
        <v>7.7717816252738849</v>
      </c>
      <c r="AL777" s="19">
        <f t="shared" si="418"/>
        <v>8.3944835796751427</v>
      </c>
      <c r="AM777" s="19">
        <f t="shared" si="418"/>
        <v>8.9740804268697296</v>
      </c>
      <c r="AN777" s="19">
        <f t="shared" si="418"/>
        <v>9.5184496871295803</v>
      </c>
      <c r="AO777" s="19">
        <f t="shared" si="418"/>
        <v>10.033326935015522</v>
      </c>
      <c r="AP777" s="43">
        <f t="shared" si="403"/>
        <v>0.75600000000000001</v>
      </c>
    </row>
    <row r="778" spans="1:42" x14ac:dyDescent="0.25">
      <c r="A778" s="15">
        <v>0.75700000000000001</v>
      </c>
      <c r="B778" s="6">
        <f t="shared" si="410"/>
        <v>4.2212755641283817</v>
      </c>
      <c r="C778" s="6">
        <f t="shared" si="384"/>
        <v>0.63788548417751822</v>
      </c>
      <c r="D778" s="6">
        <f t="shared" si="404"/>
        <v>2.1106377820641908</v>
      </c>
      <c r="E778" s="6">
        <f t="shared" si="385"/>
        <v>0.85779018413595765</v>
      </c>
      <c r="F778" s="6">
        <f t="shared" si="386"/>
        <v>0.74363812500378879</v>
      </c>
      <c r="G778" s="6">
        <f t="shared" si="387"/>
        <v>1.1288190625018943</v>
      </c>
      <c r="H778" s="6">
        <f t="shared" si="388"/>
        <v>0.8121810234673521</v>
      </c>
      <c r="I778" s="88">
        <f t="shared" si="417"/>
        <v>1.1833065321663618</v>
      </c>
      <c r="J778" s="116">
        <f t="shared" si="405"/>
        <v>2.1932069127684684</v>
      </c>
      <c r="K778" s="9"/>
      <c r="L778" s="15">
        <f t="shared" si="406"/>
        <v>0.75700000000000001</v>
      </c>
      <c r="M778" s="6">
        <f t="shared" si="411"/>
        <v>0.45035259981801878</v>
      </c>
      <c r="N778" s="15">
        <f t="shared" si="390"/>
        <v>2.2438821909382529</v>
      </c>
      <c r="O778" s="15">
        <f t="shared" si="391"/>
        <v>4.6375412040848243</v>
      </c>
      <c r="P778" s="15">
        <f t="shared" si="407"/>
        <v>2.2438821909382529</v>
      </c>
      <c r="Q778" s="15">
        <f t="shared" si="408"/>
        <v>0.75700000000000001</v>
      </c>
      <c r="S778" s="28">
        <f t="shared" si="409"/>
        <v>0.75700000000000001</v>
      </c>
      <c r="T778" s="19">
        <f t="shared" si="392"/>
        <v>4.6375412040848243</v>
      </c>
      <c r="U778" s="19">
        <f t="shared" si="393"/>
        <v>6.5584736668808103</v>
      </c>
      <c r="V778" s="19">
        <f t="shared" si="394"/>
        <v>9.2750824081696486</v>
      </c>
      <c r="W778" s="19">
        <f t="shared" si="395"/>
        <v>11.359609611140124</v>
      </c>
      <c r="X778" s="19">
        <f t="shared" si="396"/>
        <v>13.116947333761621</v>
      </c>
      <c r="Y778" s="19">
        <f t="shared" si="397"/>
        <v>14.665192947787803</v>
      </c>
      <c r="Z778" s="19">
        <f t="shared" si="398"/>
        <v>16.064913975338126</v>
      </c>
      <c r="AA778" s="19">
        <f t="shared" si="399"/>
        <v>17.352090302732503</v>
      </c>
      <c r="AB778" s="19">
        <f t="shared" si="400"/>
        <v>18.550164816339297</v>
      </c>
      <c r="AC778" s="19">
        <f t="shared" si="401"/>
        <v>19.67542100064243</v>
      </c>
      <c r="AD778" s="19">
        <f t="shared" si="402"/>
        <v>20.739714761579783</v>
      </c>
      <c r="AE778" s="19">
        <f t="shared" si="418"/>
        <v>2.2438821909382529</v>
      </c>
      <c r="AF778" s="19">
        <f t="shared" si="418"/>
        <v>3.173328626792332</v>
      </c>
      <c r="AG778" s="19">
        <f t="shared" si="418"/>
        <v>4.4877643818765058</v>
      </c>
      <c r="AH778" s="19">
        <f t="shared" si="418"/>
        <v>5.4963664107170951</v>
      </c>
      <c r="AI778" s="19">
        <f t="shared" si="418"/>
        <v>6.3466572535846639</v>
      </c>
      <c r="AJ778" s="19">
        <f t="shared" si="418"/>
        <v>7.0957785244537135</v>
      </c>
      <c r="AK778" s="19">
        <f t="shared" si="418"/>
        <v>7.7730359218080451</v>
      </c>
      <c r="AL778" s="19">
        <f t="shared" si="418"/>
        <v>8.3958383747746108</v>
      </c>
      <c r="AM778" s="19">
        <f t="shared" si="418"/>
        <v>8.9755287637530117</v>
      </c>
      <c r="AN778" s="19">
        <f t="shared" si="418"/>
        <v>9.5199858803769946</v>
      </c>
      <c r="AO778" s="19">
        <f t="shared" si="418"/>
        <v>10.034946224878192</v>
      </c>
      <c r="AP778" s="43">
        <f t="shared" si="403"/>
        <v>0.75700000000000001</v>
      </c>
    </row>
    <row r="779" spans="1:42" x14ac:dyDescent="0.25">
      <c r="A779" s="15">
        <v>0.75800000000000001</v>
      </c>
      <c r="B779" s="6">
        <f t="shared" si="410"/>
        <v>4.2259419753821597</v>
      </c>
      <c r="C779" s="6">
        <f t="shared" si="384"/>
        <v>0.63874267409016672</v>
      </c>
      <c r="D779" s="6">
        <f t="shared" si="404"/>
        <v>2.1129709876910798</v>
      </c>
      <c r="E779" s="6">
        <f t="shared" si="385"/>
        <v>0.85658858269299842</v>
      </c>
      <c r="F779" s="6">
        <f t="shared" si="386"/>
        <v>0.74568198432209576</v>
      </c>
      <c r="G779" s="6">
        <f t="shared" si="387"/>
        <v>1.1308409921610478</v>
      </c>
      <c r="H779" s="6">
        <f t="shared" si="388"/>
        <v>0.81327243156148432</v>
      </c>
      <c r="I779" s="88">
        <f t="shared" si="417"/>
        <v>1.1857171746082833</v>
      </c>
      <c r="J779" s="116">
        <f t="shared" si="405"/>
        <v>2.1991700916998091</v>
      </c>
      <c r="K779" s="9"/>
      <c r="L779" s="15">
        <f t="shared" si="406"/>
        <v>0.75800000000000001</v>
      </c>
      <c r="M779" s="6">
        <f t="shared" si="411"/>
        <v>0.4504240785526179</v>
      </c>
      <c r="N779" s="15">
        <f t="shared" si="390"/>
        <v>2.2442383337909035</v>
      </c>
      <c r="O779" s="15">
        <f t="shared" si="391"/>
        <v>4.6445101745728889</v>
      </c>
      <c r="P779" s="15">
        <f t="shared" si="407"/>
        <v>2.2442383337909035</v>
      </c>
      <c r="Q779" s="15">
        <f t="shared" si="408"/>
        <v>0.75800000000000001</v>
      </c>
      <c r="S779" s="28">
        <f t="shared" si="409"/>
        <v>0.75800000000000001</v>
      </c>
      <c r="T779" s="19">
        <f t="shared" si="392"/>
        <v>4.6445101745728889</v>
      </c>
      <c r="U779" s="19">
        <f t="shared" si="393"/>
        <v>6.5683292794608086</v>
      </c>
      <c r="V779" s="19">
        <f t="shared" si="394"/>
        <v>9.2890203491457779</v>
      </c>
      <c r="W779" s="19">
        <f t="shared" si="395"/>
        <v>11.376680032868398</v>
      </c>
      <c r="X779" s="19">
        <f t="shared" si="396"/>
        <v>13.136658558921617</v>
      </c>
      <c r="Y779" s="19">
        <f t="shared" si="397"/>
        <v>14.687230767476585</v>
      </c>
      <c r="Z779" s="19">
        <f t="shared" si="398"/>
        <v>16.089055197261676</v>
      </c>
      <c r="AA779" s="19">
        <f t="shared" si="399"/>
        <v>17.378165802637376</v>
      </c>
      <c r="AB779" s="19">
        <f t="shared" si="400"/>
        <v>18.578040698291556</v>
      </c>
      <c r="AC779" s="19">
        <f t="shared" si="401"/>
        <v>19.704987838382426</v>
      </c>
      <c r="AD779" s="19">
        <f t="shared" si="402"/>
        <v>20.770880945068782</v>
      </c>
      <c r="AE779" s="19">
        <f t="shared" si="418"/>
        <v>2.2442383337909035</v>
      </c>
      <c r="AF779" s="19">
        <f t="shared" si="418"/>
        <v>3.1738322888446922</v>
      </c>
      <c r="AG779" s="19">
        <f t="shared" si="418"/>
        <v>4.4884766675818071</v>
      </c>
      <c r="AH779" s="19">
        <f t="shared" si="418"/>
        <v>5.4972387789816279</v>
      </c>
      <c r="AI779" s="19">
        <f t="shared" si="418"/>
        <v>6.3476645776893843</v>
      </c>
      <c r="AJ779" s="19">
        <f t="shared" si="418"/>
        <v>7.0969047470404796</v>
      </c>
      <c r="AK779" s="19">
        <f t="shared" si="418"/>
        <v>7.7742696368391311</v>
      </c>
      <c r="AL779" s="19">
        <f t="shared" si="418"/>
        <v>8.3971709393099765</v>
      </c>
      <c r="AM779" s="19">
        <f t="shared" si="418"/>
        <v>8.9769533351636142</v>
      </c>
      <c r="AN779" s="19">
        <f t="shared" si="418"/>
        <v>9.5214968665340756</v>
      </c>
      <c r="AO779" s="19">
        <f t="shared" si="418"/>
        <v>10.036538944134644</v>
      </c>
      <c r="AP779" s="43">
        <f t="shared" si="403"/>
        <v>0.75800000000000001</v>
      </c>
    </row>
    <row r="780" spans="1:42" x14ac:dyDescent="0.25">
      <c r="A780" s="15">
        <v>0.75900000000000001</v>
      </c>
      <c r="B780" s="6">
        <f t="shared" si="410"/>
        <v>4.2306149545232632</v>
      </c>
      <c r="C780" s="6">
        <f t="shared" si="384"/>
        <v>0.63959865922150272</v>
      </c>
      <c r="D780" s="6">
        <f t="shared" si="404"/>
        <v>2.1153074772616316</v>
      </c>
      <c r="E780" s="6">
        <f t="shared" si="385"/>
        <v>0.85538061703548096</v>
      </c>
      <c r="F780" s="6">
        <f t="shared" si="386"/>
        <v>0.74773574065563886</v>
      </c>
      <c r="G780" s="6">
        <f t="shared" si="387"/>
        <v>1.1328678703278194</v>
      </c>
      <c r="H780" s="6">
        <f t="shared" si="388"/>
        <v>0.81436230568040657</v>
      </c>
      <c r="I780" s="88">
        <f t="shared" si="417"/>
        <v>1.188135302969658</v>
      </c>
      <c r="J780" s="116">
        <f t="shared" si="405"/>
        <v>2.2051476694375656</v>
      </c>
      <c r="K780" s="9"/>
      <c r="L780" s="15">
        <f t="shared" si="406"/>
        <v>0.75900000000000001</v>
      </c>
      <c r="M780" s="6">
        <f t="shared" si="411"/>
        <v>0.4504943619820978</v>
      </c>
      <c r="N780" s="15">
        <f t="shared" si="390"/>
        <v>2.2445885210348355</v>
      </c>
      <c r="O780" s="15">
        <f t="shared" si="391"/>
        <v>4.6514600197274563</v>
      </c>
      <c r="P780" s="15">
        <f t="shared" si="407"/>
        <v>2.2445885210348355</v>
      </c>
      <c r="Q780" s="15">
        <f t="shared" si="408"/>
        <v>0.75900000000000001</v>
      </c>
      <c r="S780" s="28">
        <f t="shared" si="409"/>
        <v>0.75900000000000001</v>
      </c>
      <c r="T780" s="19">
        <f t="shared" si="392"/>
        <v>4.6514600197274563</v>
      </c>
      <c r="U780" s="19">
        <f t="shared" si="393"/>
        <v>6.5781578447347915</v>
      </c>
      <c r="V780" s="19">
        <f t="shared" si="394"/>
        <v>9.3029200394549125</v>
      </c>
      <c r="W780" s="19">
        <f t="shared" si="395"/>
        <v>11.39370360728844</v>
      </c>
      <c r="X780" s="19">
        <f t="shared" si="396"/>
        <v>13.156315689469583</v>
      </c>
      <c r="Y780" s="19">
        <f t="shared" si="397"/>
        <v>14.7092081075505</v>
      </c>
      <c r="Z780" s="19">
        <f t="shared" si="398"/>
        <v>16.113130167086574</v>
      </c>
      <c r="AA780" s="19">
        <f t="shared" si="399"/>
        <v>17.404169742096897</v>
      </c>
      <c r="AB780" s="19">
        <f t="shared" si="400"/>
        <v>18.605840078909825</v>
      </c>
      <c r="AC780" s="19">
        <f t="shared" si="401"/>
        <v>19.734473534204376</v>
      </c>
      <c r="AD780" s="19">
        <f t="shared" si="402"/>
        <v>20.80196159746621</v>
      </c>
      <c r="AE780" s="19">
        <f t="shared" si="418"/>
        <v>2.2445885210348355</v>
      </c>
      <c r="AF780" s="19">
        <f t="shared" si="418"/>
        <v>3.1743275283944317</v>
      </c>
      <c r="AG780" s="19">
        <f t="shared" si="418"/>
        <v>4.4891770420696711</v>
      </c>
      <c r="AH780" s="19">
        <f t="shared" si="418"/>
        <v>5.4980965590436934</v>
      </c>
      <c r="AI780" s="19">
        <f t="shared" si="418"/>
        <v>6.3486550567888633</v>
      </c>
      <c r="AJ780" s="19">
        <f t="shared" si="418"/>
        <v>7.0980121363388422</v>
      </c>
      <c r="AK780" s="19">
        <f t="shared" si="418"/>
        <v>7.7754827210364379</v>
      </c>
      <c r="AL780" s="19">
        <f t="shared" si="418"/>
        <v>8.3984812199979881</v>
      </c>
      <c r="AM780" s="19">
        <f t="shared" si="418"/>
        <v>8.9783540841393421</v>
      </c>
      <c r="AN780" s="19">
        <f t="shared" si="418"/>
        <v>9.5229825851832945</v>
      </c>
      <c r="AO780" s="19">
        <f t="shared" si="418"/>
        <v>10.038105029099219</v>
      </c>
      <c r="AP780" s="43">
        <f t="shared" si="403"/>
        <v>0.75900000000000001</v>
      </c>
    </row>
    <row r="781" spans="1:42" x14ac:dyDescent="0.25">
      <c r="A781" s="15">
        <v>0.76</v>
      </c>
      <c r="B781" s="6">
        <f t="shared" si="410"/>
        <v>4.2352945549816816</v>
      </c>
      <c r="C781" s="6">
        <f t="shared" si="384"/>
        <v>0.64045343319383585</v>
      </c>
      <c r="D781" s="6">
        <f t="shared" si="404"/>
        <v>2.1176472774908408</v>
      </c>
      <c r="E781" s="6">
        <f t="shared" si="385"/>
        <v>0.85416626016250485</v>
      </c>
      <c r="F781" s="6">
        <f t="shared" si="386"/>
        <v>0.74979949813516378</v>
      </c>
      <c r="G781" s="6">
        <f t="shared" si="387"/>
        <v>1.1348997490675818</v>
      </c>
      <c r="H781" s="6">
        <f t="shared" si="388"/>
        <v>0.81545063770379156</v>
      </c>
      <c r="I781" s="6">
        <f t="shared" ref="I781:I844" si="419">cc*(1.811*$J781)^2+Y+SCorr*Slope</f>
        <v>1.2171507907452257</v>
      </c>
      <c r="J781" s="6">
        <f t="shared" si="405"/>
        <v>2.2111397592516742</v>
      </c>
      <c r="K781" s="9"/>
      <c r="L781" s="15">
        <f t="shared" si="406"/>
        <v>0.76</v>
      </c>
      <c r="M781" s="6">
        <f t="shared" si="411"/>
        <v>0.450563447216556</v>
      </c>
      <c r="N781" s="15">
        <f t="shared" si="390"/>
        <v>2.2449327382711082</v>
      </c>
      <c r="O781" s="15">
        <f t="shared" si="391"/>
        <v>4.658390609628503</v>
      </c>
      <c r="P781" s="15">
        <f t="shared" si="407"/>
        <v>2.2449327382711082</v>
      </c>
      <c r="Q781" s="15">
        <f t="shared" si="408"/>
        <v>0.76</v>
      </c>
      <c r="S781" s="28">
        <f t="shared" si="409"/>
        <v>0.76</v>
      </c>
      <c r="T781" s="19">
        <f t="shared" si="392"/>
        <v>4.658390609628503</v>
      </c>
      <c r="U781" s="19">
        <f t="shared" si="393"/>
        <v>6.5879591789681013</v>
      </c>
      <c r="V781" s="19">
        <f t="shared" si="394"/>
        <v>9.3167812192570061</v>
      </c>
      <c r="W781" s="19">
        <f t="shared" si="395"/>
        <v>11.410680016162496</v>
      </c>
      <c r="X781" s="19">
        <f t="shared" si="396"/>
        <v>13.175918357936203</v>
      </c>
      <c r="Y781" s="19">
        <f t="shared" si="397"/>
        <v>14.731124557166375</v>
      </c>
      <c r="Z781" s="19">
        <f t="shared" si="398"/>
        <v>16.137138434756647</v>
      </c>
      <c r="AA781" s="19">
        <f t="shared" si="399"/>
        <v>17.430101634994855</v>
      </c>
      <c r="AB781" s="19">
        <f t="shared" si="400"/>
        <v>18.633562438514012</v>
      </c>
      <c r="AC781" s="19">
        <f t="shared" si="401"/>
        <v>19.763877536904296</v>
      </c>
      <c r="AD781" s="19">
        <f t="shared" si="402"/>
        <v>20.832956137752042</v>
      </c>
      <c r="AE781" s="19">
        <f t="shared" si="418"/>
        <v>2.2449327382711082</v>
      </c>
      <c r="AF781" s="19">
        <f t="shared" si="418"/>
        <v>3.1748143250783714</v>
      </c>
      <c r="AG781" s="19">
        <f t="shared" si="418"/>
        <v>4.4898654765422163</v>
      </c>
      <c r="AH781" s="19">
        <f t="shared" si="418"/>
        <v>5.4989397156332327</v>
      </c>
      <c r="AI781" s="19">
        <f t="shared" si="418"/>
        <v>6.3496286501567427</v>
      </c>
      <c r="AJ781" s="19">
        <f t="shared" si="418"/>
        <v>7.0991006468153524</v>
      </c>
      <c r="AK781" s="19">
        <f t="shared" si="418"/>
        <v>7.7766751245205681</v>
      </c>
      <c r="AL781" s="19">
        <f t="shared" si="418"/>
        <v>8.3997691629627447</v>
      </c>
      <c r="AM781" s="19">
        <f t="shared" si="418"/>
        <v>8.9797309530844327</v>
      </c>
      <c r="AN781" s="19">
        <f t="shared" si="418"/>
        <v>9.524442975235111</v>
      </c>
      <c r="AO781" s="19">
        <f t="shared" si="418"/>
        <v>10.039644415377884</v>
      </c>
      <c r="AP781" s="43">
        <f t="shared" si="403"/>
        <v>0.76</v>
      </c>
    </row>
    <row r="782" spans="1:42" x14ac:dyDescent="0.25">
      <c r="A782" s="15">
        <v>0.76100000000000001</v>
      </c>
      <c r="B782" s="6">
        <f t="shared" si="410"/>
        <v>4.2399808307123248</v>
      </c>
      <c r="C782" s="6">
        <f t="shared" si="384"/>
        <v>0.64130698960232657</v>
      </c>
      <c r="D782" s="6">
        <f t="shared" si="404"/>
        <v>2.1199904153561624</v>
      </c>
      <c r="E782" s="6">
        <f t="shared" si="385"/>
        <v>0.85294548477613752</v>
      </c>
      <c r="F782" s="6">
        <f t="shared" si="386"/>
        <v>0.75187336242320668</v>
      </c>
      <c r="G782" s="6">
        <f t="shared" si="387"/>
        <v>1.1369366812116033</v>
      </c>
      <c r="H782" s="6">
        <f t="shared" si="388"/>
        <v>0.81653741947674408</v>
      </c>
      <c r="I782" s="6">
        <f t="shared" si="419"/>
        <v>1.2192706939148146</v>
      </c>
      <c r="J782" s="6">
        <f t="shared" si="405"/>
        <v>2.2171464761663442</v>
      </c>
      <c r="K782" s="9"/>
      <c r="L782" s="15">
        <f t="shared" si="406"/>
        <v>0.76100000000000001</v>
      </c>
      <c r="M782" s="6">
        <f t="shared" si="411"/>
        <v>0.45063133133389649</v>
      </c>
      <c r="N782" s="15">
        <f t="shared" si="390"/>
        <v>2.2452709709403753</v>
      </c>
      <c r="O782" s="15">
        <f t="shared" si="391"/>
        <v>4.6653018137774591</v>
      </c>
      <c r="P782" s="15">
        <f t="shared" si="407"/>
        <v>2.2452709709403753</v>
      </c>
      <c r="Q782" s="15">
        <f t="shared" si="408"/>
        <v>0.76100000000000001</v>
      </c>
      <c r="S782" s="28">
        <f t="shared" si="409"/>
        <v>0.76100000000000001</v>
      </c>
      <c r="T782" s="19">
        <f t="shared" si="392"/>
        <v>4.6653018137774591</v>
      </c>
      <c r="U782" s="19">
        <f t="shared" si="393"/>
        <v>6.5977330976078825</v>
      </c>
      <c r="V782" s="19">
        <f t="shared" si="394"/>
        <v>9.3306036275549182</v>
      </c>
      <c r="W782" s="19">
        <f t="shared" si="395"/>
        <v>11.427608939835642</v>
      </c>
      <c r="X782" s="19">
        <f t="shared" si="396"/>
        <v>13.195466195215765</v>
      </c>
      <c r="Y782" s="19">
        <f t="shared" si="397"/>
        <v>14.752979703651478</v>
      </c>
      <c r="Z782" s="19">
        <f t="shared" si="398"/>
        <v>16.161079548211589</v>
      </c>
      <c r="AA782" s="19">
        <f t="shared" si="399"/>
        <v>17.455960993050297</v>
      </c>
      <c r="AB782" s="19">
        <f t="shared" si="400"/>
        <v>18.661207255109836</v>
      </c>
      <c r="AC782" s="19">
        <f t="shared" si="401"/>
        <v>19.793199292823644</v>
      </c>
      <c r="AD782" s="19">
        <f t="shared" si="402"/>
        <v>20.863863982318925</v>
      </c>
      <c r="AE782" s="19">
        <f t="shared" ref="AE782:AO791" si="420">$M782*AE$21^0.5/RMannings_n*(Diameter/1000)^(2/3)</f>
        <v>2.2452709709403753</v>
      </c>
      <c r="AF782" s="19">
        <f t="shared" si="420"/>
        <v>3.1752926583064864</v>
      </c>
      <c r="AG782" s="19">
        <f t="shared" si="420"/>
        <v>4.4905419418807506</v>
      </c>
      <c r="AH782" s="19">
        <f t="shared" si="420"/>
        <v>5.4997682130872763</v>
      </c>
      <c r="AI782" s="19">
        <f t="shared" si="420"/>
        <v>6.3505853166129729</v>
      </c>
      <c r="AJ782" s="19">
        <f t="shared" si="420"/>
        <v>7.1001702324293152</v>
      </c>
      <c r="AK782" s="19">
        <f t="shared" si="420"/>
        <v>7.7778467968564691</v>
      </c>
      <c r="AL782" s="19">
        <f t="shared" si="420"/>
        <v>8.4010347137281549</v>
      </c>
      <c r="AM782" s="19">
        <f t="shared" si="420"/>
        <v>8.9810838837615012</v>
      </c>
      <c r="AN782" s="19">
        <f t="shared" si="420"/>
        <v>9.5258779749194584</v>
      </c>
      <c r="AO782" s="19">
        <f t="shared" si="420"/>
        <v>10.041157037859268</v>
      </c>
      <c r="AP782" s="43">
        <f t="shared" si="403"/>
        <v>0.76100000000000001</v>
      </c>
    </row>
    <row r="783" spans="1:42" x14ac:dyDescent="0.25">
      <c r="A783" s="15">
        <v>0.76200000000000001</v>
      </c>
      <c r="B783" s="6">
        <f t="shared" si="410"/>
        <v>4.2446738362029492</v>
      </c>
      <c r="C783" s="6">
        <f t="shared" si="384"/>
        <v>0.64215932201468728</v>
      </c>
      <c r="D783" s="6">
        <f t="shared" si="404"/>
        <v>2.1223369181014746</v>
      </c>
      <c r="E783" s="6">
        <f t="shared" si="385"/>
        <v>0.85171826327724132</v>
      </c>
      <c r="F783" s="6">
        <f t="shared" si="386"/>
        <v>0.7539574407431241</v>
      </c>
      <c r="G783" s="6">
        <f t="shared" si="387"/>
        <v>1.138978720371562</v>
      </c>
      <c r="H783" s="6">
        <f t="shared" si="388"/>
        <v>0.81762264280942121</v>
      </c>
      <c r="I783" s="6">
        <f t="shared" si="419"/>
        <v>1.2214015727831851</v>
      </c>
      <c r="J783" s="6">
        <f t="shared" si="405"/>
        <v>2.2231679369922865</v>
      </c>
      <c r="K783" s="9"/>
      <c r="L783" s="15">
        <f t="shared" si="406"/>
        <v>0.76200000000000001</v>
      </c>
      <c r="M783" s="6">
        <f t="shared" si="411"/>
        <v>0.45069801137941989</v>
      </c>
      <c r="N783" s="15">
        <f t="shared" si="390"/>
        <v>2.2456032043208451</v>
      </c>
      <c r="O783" s="15">
        <f t="shared" si="391"/>
        <v>4.6721935010902138</v>
      </c>
      <c r="P783" s="15">
        <f t="shared" si="407"/>
        <v>2.2456032043208451</v>
      </c>
      <c r="Q783" s="15">
        <f t="shared" si="408"/>
        <v>0.76200000000000001</v>
      </c>
      <c r="S783" s="28">
        <f t="shared" si="409"/>
        <v>0.76200000000000001</v>
      </c>
      <c r="T783" s="19">
        <f t="shared" si="392"/>
        <v>4.6721935010902138</v>
      </c>
      <c r="U783" s="19">
        <f t="shared" si="393"/>
        <v>6.6074794152732146</v>
      </c>
      <c r="V783" s="19">
        <f t="shared" si="394"/>
        <v>9.3443870021804276</v>
      </c>
      <c r="W783" s="19">
        <f t="shared" si="395"/>
        <v>11.444490057218703</v>
      </c>
      <c r="X783" s="19">
        <f t="shared" si="396"/>
        <v>13.214958830546429</v>
      </c>
      <c r="Y783" s="19">
        <f t="shared" si="397"/>
        <v>14.774773132481471</v>
      </c>
      <c r="Z783" s="19">
        <f t="shared" si="398"/>
        <v>16.184953053362733</v>
      </c>
      <c r="AA783" s="19">
        <f t="shared" si="399"/>
        <v>17.481747325791403</v>
      </c>
      <c r="AB783" s="19">
        <f t="shared" si="400"/>
        <v>18.688774004360855</v>
      </c>
      <c r="AC783" s="19">
        <f t="shared" si="401"/>
        <v>19.822438245819644</v>
      </c>
      <c r="AD783" s="19">
        <f t="shared" si="402"/>
        <v>20.894684544940912</v>
      </c>
      <c r="AE783" s="19">
        <f t="shared" si="420"/>
        <v>2.2456032043208451</v>
      </c>
      <c r="AF783" s="19">
        <f t="shared" si="420"/>
        <v>3.1757625072590194</v>
      </c>
      <c r="AG783" s="19">
        <f t="shared" si="420"/>
        <v>4.4912064086416903</v>
      </c>
      <c r="AH783" s="19">
        <f t="shared" si="420"/>
        <v>5.5005820153449472</v>
      </c>
      <c r="AI783" s="19">
        <f t="shared" si="420"/>
        <v>6.3515250145180389</v>
      </c>
      <c r="AJ783" s="19">
        <f t="shared" si="420"/>
        <v>7.1012208466263376</v>
      </c>
      <c r="AK783" s="19">
        <f t="shared" si="420"/>
        <v>7.778997687046358</v>
      </c>
      <c r="AL783" s="19">
        <f t="shared" si="420"/>
        <v>8.4022778172103241</v>
      </c>
      <c r="AM783" s="19">
        <f t="shared" si="420"/>
        <v>8.9824128172833806</v>
      </c>
      <c r="AN783" s="19">
        <f t="shared" si="420"/>
        <v>9.5272875217770583</v>
      </c>
      <c r="AO783" s="19">
        <f t="shared" si="420"/>
        <v>10.042642830705518</v>
      </c>
      <c r="AP783" s="43">
        <f t="shared" si="403"/>
        <v>0.76200000000000001</v>
      </c>
    </row>
    <row r="784" spans="1:42" x14ac:dyDescent="0.25">
      <c r="A784" s="15">
        <v>0.76300000000000001</v>
      </c>
      <c r="B784" s="6">
        <f t="shared" si="410"/>
        <v>4.2493736264822202</v>
      </c>
      <c r="C784" s="6">
        <f t="shared" si="384"/>
        <v>0.64301042397087882</v>
      </c>
      <c r="D784" s="6">
        <f t="shared" si="404"/>
        <v>2.1246868132411101</v>
      </c>
      <c r="E784" s="6">
        <f t="shared" si="385"/>
        <v>0.85048456776122638</v>
      </c>
      <c r="F784" s="6">
        <f t="shared" si="386"/>
        <v>0.75605184190879293</v>
      </c>
      <c r="G784" s="6">
        <f t="shared" si="387"/>
        <v>1.1410259209543965</v>
      </c>
      <c r="H784" s="6">
        <f t="shared" si="388"/>
        <v>0.81870629947664575</v>
      </c>
      <c r="I784" s="6">
        <f t="shared" si="419"/>
        <v>1.2235435119553952</v>
      </c>
      <c r="J784" s="6">
        <f t="shared" si="405"/>
        <v>2.2292042603596669</v>
      </c>
      <c r="K784" s="9"/>
      <c r="L784" s="15">
        <f t="shared" si="406"/>
        <v>0.76300000000000001</v>
      </c>
      <c r="M784" s="6">
        <f t="shared" si="411"/>
        <v>0.45076348436540531</v>
      </c>
      <c r="N784" s="15">
        <f t="shared" si="390"/>
        <v>2.2459294235261957</v>
      </c>
      <c r="O784" s="15">
        <f t="shared" si="391"/>
        <v>4.6790655398900123</v>
      </c>
      <c r="P784" s="15">
        <f t="shared" si="407"/>
        <v>2.2459294235261957</v>
      </c>
      <c r="Q784" s="15">
        <f t="shared" si="408"/>
        <v>0.76300000000000001</v>
      </c>
      <c r="S784" s="28">
        <f t="shared" si="409"/>
        <v>0.76300000000000001</v>
      </c>
      <c r="T784" s="19">
        <f t="shared" si="392"/>
        <v>4.6790655398900123</v>
      </c>
      <c r="U784" s="19">
        <f t="shared" si="393"/>
        <v>6.6171979457450441</v>
      </c>
      <c r="V784" s="19">
        <f t="shared" si="394"/>
        <v>9.3581310797800246</v>
      </c>
      <c r="W784" s="19">
        <f t="shared" si="395"/>
        <v>11.461323045770817</v>
      </c>
      <c r="X784" s="19">
        <f t="shared" si="396"/>
        <v>13.234395891490088</v>
      </c>
      <c r="Y784" s="19">
        <f t="shared" si="397"/>
        <v>14.796504427257881</v>
      </c>
      <c r="Z784" s="19">
        <f t="shared" si="398"/>
        <v>16.208758494068402</v>
      </c>
      <c r="AA784" s="19">
        <f t="shared" si="399"/>
        <v>17.50746014052887</v>
      </c>
      <c r="AB784" s="19">
        <f t="shared" si="400"/>
        <v>18.716262159560049</v>
      </c>
      <c r="AC784" s="19">
        <f t="shared" si="401"/>
        <v>19.851593837235132</v>
      </c>
      <c r="AD784" s="19">
        <f t="shared" si="402"/>
        <v>20.925417236741641</v>
      </c>
      <c r="AE784" s="19">
        <f t="shared" si="420"/>
        <v>2.2459294235261957</v>
      </c>
      <c r="AF784" s="19">
        <f t="shared" si="420"/>
        <v>3.1762238508835337</v>
      </c>
      <c r="AG784" s="19">
        <f t="shared" si="420"/>
        <v>4.4918588470523915</v>
      </c>
      <c r="AH784" s="19">
        <f t="shared" si="420"/>
        <v>5.5013810859423522</v>
      </c>
      <c r="AI784" s="19">
        <f t="shared" si="420"/>
        <v>6.3524477017670673</v>
      </c>
      <c r="AJ784" s="19">
        <f t="shared" si="420"/>
        <v>7.1022524423317348</v>
      </c>
      <c r="AK784" s="19">
        <f t="shared" si="420"/>
        <v>7.7801277435225016</v>
      </c>
      <c r="AL784" s="19">
        <f t="shared" si="420"/>
        <v>8.4034984177097325</v>
      </c>
      <c r="AM784" s="19">
        <f t="shared" si="420"/>
        <v>8.9837176941047829</v>
      </c>
      <c r="AN784" s="19">
        <f t="shared" si="420"/>
        <v>9.5286715526506001</v>
      </c>
      <c r="AO784" s="19">
        <f t="shared" si="420"/>
        <v>10.044101727342978</v>
      </c>
      <c r="AP784" s="43">
        <f t="shared" si="403"/>
        <v>0.76300000000000001</v>
      </c>
    </row>
    <row r="785" spans="1:42" x14ac:dyDescent="0.25">
      <c r="A785" s="15">
        <v>0.76400000000000001</v>
      </c>
      <c r="B785" s="6">
        <f t="shared" si="410"/>
        <v>4.2540802571279333</v>
      </c>
      <c r="C785" s="6">
        <f t="shared" si="384"/>
        <v>0.64386028898280268</v>
      </c>
      <c r="D785" s="6">
        <f t="shared" si="404"/>
        <v>2.1270401285639666</v>
      </c>
      <c r="E785" s="6">
        <f t="shared" si="385"/>
        <v>0.84924437001372011</v>
      </c>
      <c r="F785" s="6">
        <f t="shared" si="386"/>
        <v>0.75815667635500572</v>
      </c>
      <c r="G785" s="6">
        <f t="shared" si="387"/>
        <v>1.1430783381775029</v>
      </c>
      <c r="H785" s="6">
        <f t="shared" si="388"/>
        <v>0.81978838121751396</v>
      </c>
      <c r="I785" s="6">
        <f t="shared" si="419"/>
        <v>1.2256965972583838</v>
      </c>
      <c r="J785" s="6">
        <f t="shared" si="405"/>
        <v>2.2352555667517904</v>
      </c>
      <c r="K785" s="9"/>
      <c r="L785" s="15">
        <f t="shared" si="406"/>
        <v>0.76400000000000001</v>
      </c>
      <c r="M785" s="6">
        <f t="shared" si="411"/>
        <v>0.45082774727068448</v>
      </c>
      <c r="N785" s="15">
        <f t="shared" si="390"/>
        <v>2.246249613503454</v>
      </c>
      <c r="O785" s="15">
        <f t="shared" si="391"/>
        <v>4.6859177979002107</v>
      </c>
      <c r="P785" s="15">
        <f t="shared" si="407"/>
        <v>2.246249613503454</v>
      </c>
      <c r="Q785" s="15">
        <f t="shared" si="408"/>
        <v>0.76400000000000001</v>
      </c>
      <c r="S785" s="28">
        <f t="shared" si="409"/>
        <v>0.76400000000000001</v>
      </c>
      <c r="T785" s="19">
        <f t="shared" si="392"/>
        <v>4.6859177979002107</v>
      </c>
      <c r="U785" s="19">
        <f t="shared" si="393"/>
        <v>6.6268885019559471</v>
      </c>
      <c r="V785" s="19">
        <f t="shared" si="394"/>
        <v>9.3718355958004214</v>
      </c>
      <c r="W785" s="19">
        <f t="shared" si="395"/>
        <v>11.478107581481703</v>
      </c>
      <c r="X785" s="19">
        <f t="shared" si="396"/>
        <v>13.253777003911894</v>
      </c>
      <c r="Y785" s="19">
        <f t="shared" si="397"/>
        <v>14.818173169685243</v>
      </c>
      <c r="Z785" s="19">
        <f t="shared" si="398"/>
        <v>16.232495412108872</v>
      </c>
      <c r="AA785" s="19">
        <f t="shared" si="399"/>
        <v>17.533098942328806</v>
      </c>
      <c r="AB785" s="19">
        <f t="shared" si="400"/>
        <v>18.743671191600843</v>
      </c>
      <c r="AC785" s="19">
        <f t="shared" si="401"/>
        <v>19.880665505867839</v>
      </c>
      <c r="AD785" s="19">
        <f t="shared" si="402"/>
        <v>20.956061466161987</v>
      </c>
      <c r="AE785" s="19">
        <f t="shared" si="420"/>
        <v>2.246249613503454</v>
      </c>
      <c r="AF785" s="19">
        <f t="shared" si="420"/>
        <v>3.1766766678919081</v>
      </c>
      <c r="AG785" s="19">
        <f t="shared" si="420"/>
        <v>4.492499227006908</v>
      </c>
      <c r="AH785" s="19">
        <f t="shared" si="420"/>
        <v>5.5021653880073886</v>
      </c>
      <c r="AI785" s="19">
        <f t="shared" si="420"/>
        <v>6.3533533357838161</v>
      </c>
      <c r="AJ785" s="19">
        <f t="shared" si="420"/>
        <v>7.1032649719438288</v>
      </c>
      <c r="AK785" s="19">
        <f t="shared" si="420"/>
        <v>7.7812369141398721</v>
      </c>
      <c r="AL785" s="19">
        <f t="shared" si="420"/>
        <v>8.4046964589033095</v>
      </c>
      <c r="AM785" s="19">
        <f t="shared" si="420"/>
        <v>8.9849984540138159</v>
      </c>
      <c r="AN785" s="19">
        <f t="shared" si="420"/>
        <v>9.5300300036757228</v>
      </c>
      <c r="AO785" s="19">
        <f t="shared" si="420"/>
        <v>10.045533660452707</v>
      </c>
      <c r="AP785" s="43">
        <f t="shared" si="403"/>
        <v>0.76400000000000001</v>
      </c>
    </row>
    <row r="786" spans="1:42" x14ac:dyDescent="0.25">
      <c r="A786" s="15">
        <v>0.76500000000000001</v>
      </c>
      <c r="B786" s="6">
        <f t="shared" si="410"/>
        <v>4.2587937842753947</v>
      </c>
      <c r="C786" s="6">
        <f t="shared" si="384"/>
        <v>0.64470891053398982</v>
      </c>
      <c r="D786" s="6">
        <f t="shared" si="404"/>
        <v>2.1293968921376973</v>
      </c>
      <c r="E786" s="6">
        <f t="shared" si="385"/>
        <v>0.8479976415061542</v>
      </c>
      <c r="F786" s="6">
        <f t="shared" si="386"/>
        <v>0.76027205616857951</v>
      </c>
      <c r="G786" s="6">
        <f t="shared" si="387"/>
        <v>1.1451360280842897</v>
      </c>
      <c r="H786" s="6">
        <f t="shared" si="388"/>
        <v>0.820868879735</v>
      </c>
      <c r="I786" s="6">
        <f t="shared" si="419"/>
        <v>1.2278609157650653</v>
      </c>
      <c r="J786" s="6">
        <f t="shared" si="405"/>
        <v>2.2413219785395659</v>
      </c>
      <c r="K786" s="9"/>
      <c r="L786" s="15">
        <f t="shared" si="406"/>
        <v>0.76500000000000001</v>
      </c>
      <c r="M786" s="6">
        <f t="shared" si="411"/>
        <v>0.4508907970402084</v>
      </c>
      <c r="N786" s="15">
        <f t="shared" si="390"/>
        <v>2.2465637590308356</v>
      </c>
      <c r="O786" s="15">
        <f t="shared" si="391"/>
        <v>4.6927501422369247</v>
      </c>
      <c r="P786" s="15">
        <f t="shared" si="407"/>
        <v>2.2465637590308356</v>
      </c>
      <c r="Q786" s="15">
        <f t="shared" si="408"/>
        <v>0.76500000000000001</v>
      </c>
      <c r="S786" s="28">
        <f t="shared" si="409"/>
        <v>0.76500000000000001</v>
      </c>
      <c r="T786" s="19">
        <f t="shared" si="392"/>
        <v>4.6927501422369247</v>
      </c>
      <c r="U786" s="19">
        <f t="shared" si="393"/>
        <v>6.6365508959797292</v>
      </c>
      <c r="V786" s="19">
        <f t="shared" si="394"/>
        <v>9.3855002844738493</v>
      </c>
      <c r="W786" s="19">
        <f t="shared" si="395"/>
        <v>11.494843338853647</v>
      </c>
      <c r="X786" s="19">
        <f t="shared" si="396"/>
        <v>13.273101791959458</v>
      </c>
      <c r="Y786" s="19">
        <f t="shared" si="397"/>
        <v>14.839778939547811</v>
      </c>
      <c r="Z786" s="19">
        <f t="shared" si="398"/>
        <v>16.256163347160857</v>
      </c>
      <c r="AA786" s="19">
        <f t="shared" si="399"/>
        <v>17.558663233985257</v>
      </c>
      <c r="AB786" s="19">
        <f t="shared" si="400"/>
        <v>18.771000568947699</v>
      </c>
      <c r="AC786" s="19">
        <f t="shared" si="401"/>
        <v>19.909652687939182</v>
      </c>
      <c r="AD786" s="19">
        <f t="shared" si="402"/>
        <v>20.986616638927135</v>
      </c>
      <c r="AE786" s="19">
        <f t="shared" si="420"/>
        <v>2.2465637590308356</v>
      </c>
      <c r="AF786" s="19">
        <f t="shared" si="420"/>
        <v>3.1771209367572895</v>
      </c>
      <c r="AG786" s="19">
        <f t="shared" si="420"/>
        <v>4.4931275180616712</v>
      </c>
      <c r="AH786" s="19">
        <f t="shared" si="420"/>
        <v>5.5029348842544517</v>
      </c>
      <c r="AI786" s="19">
        <f t="shared" si="420"/>
        <v>6.3542418735145789</v>
      </c>
      <c r="AJ786" s="19">
        <f t="shared" si="420"/>
        <v>7.1042583873271097</v>
      </c>
      <c r="AK786" s="19">
        <f t="shared" si="420"/>
        <v>7.7823251461686631</v>
      </c>
      <c r="AL786" s="19">
        <f t="shared" si="420"/>
        <v>8.40587188383636</v>
      </c>
      <c r="AM786" s="19">
        <f t="shared" si="420"/>
        <v>8.9862550361233424</v>
      </c>
      <c r="AN786" s="19">
        <f t="shared" si="420"/>
        <v>9.531362810271867</v>
      </c>
      <c r="AO786" s="19">
        <f t="shared" si="420"/>
        <v>10.046938561960809</v>
      </c>
      <c r="AP786" s="43">
        <f t="shared" si="403"/>
        <v>0.76500000000000001</v>
      </c>
    </row>
    <row r="787" spans="1:42" x14ac:dyDescent="0.25">
      <c r="A787" s="15">
        <v>0.76600000000000001</v>
      </c>
      <c r="B787" s="6">
        <f t="shared" si="410"/>
        <v>4.2635142646259521</v>
      </c>
      <c r="C787" s="6">
        <f t="shared" si="384"/>
        <v>0.64555628207928295</v>
      </c>
      <c r="D787" s="6">
        <f t="shared" si="404"/>
        <v>2.131757132312976</v>
      </c>
      <c r="E787" s="6">
        <f t="shared" si="385"/>
        <v>0.84674435339126997</v>
      </c>
      <c r="F787" s="6">
        <f t="shared" si="386"/>
        <v>0.76239809512019208</v>
      </c>
      <c r="G787" s="6">
        <f t="shared" si="387"/>
        <v>1.1471990475600959</v>
      </c>
      <c r="H787" s="6">
        <f t="shared" si="388"/>
        <v>0.82194778669555046</v>
      </c>
      <c r="I787" s="6">
        <f t="shared" si="419"/>
        <v>1.230036555818985</v>
      </c>
      <c r="J787" s="6">
        <f t="shared" si="405"/>
        <v>2.2474036200167302</v>
      </c>
      <c r="K787" s="9"/>
      <c r="L787" s="15">
        <f t="shared" si="406"/>
        <v>0.76600000000000001</v>
      </c>
      <c r="M787" s="6">
        <f t="shared" si="411"/>
        <v>0.45095263058460527</v>
      </c>
      <c r="N787" s="15">
        <f t="shared" si="390"/>
        <v>2.2468718447155429</v>
      </c>
      <c r="O787" s="15">
        <f t="shared" si="391"/>
        <v>4.6995624394015225</v>
      </c>
      <c r="P787" s="15">
        <f t="shared" si="407"/>
        <v>2.2468718447155429</v>
      </c>
      <c r="Q787" s="15">
        <f t="shared" si="408"/>
        <v>0.76600000000000001</v>
      </c>
      <c r="S787" s="28">
        <f t="shared" si="409"/>
        <v>0.76600000000000001</v>
      </c>
      <c r="T787" s="19">
        <f t="shared" si="392"/>
        <v>4.6995624394015225</v>
      </c>
      <c r="U787" s="19">
        <f t="shared" si="393"/>
        <v>6.6461849390208219</v>
      </c>
      <c r="V787" s="19">
        <f t="shared" si="394"/>
        <v>9.399124878803045</v>
      </c>
      <c r="W787" s="19">
        <f t="shared" si="395"/>
        <v>11.511529990883123</v>
      </c>
      <c r="X787" s="19">
        <f t="shared" si="396"/>
        <v>13.292369878041644</v>
      </c>
      <c r="Y787" s="19">
        <f t="shared" si="397"/>
        <v>14.861321314685846</v>
      </c>
      <c r="Z787" s="19">
        <f t="shared" si="398"/>
        <v>16.279761836771542</v>
      </c>
      <c r="AA787" s="19">
        <f t="shared" si="399"/>
        <v>17.584152515992077</v>
      </c>
      <c r="AB787" s="19">
        <f t="shared" si="400"/>
        <v>18.79824975760609</v>
      </c>
      <c r="AC787" s="19">
        <f t="shared" si="401"/>
        <v>19.93855481706246</v>
      </c>
      <c r="AD787" s="19">
        <f t="shared" si="402"/>
        <v>21.017082158013086</v>
      </c>
      <c r="AE787" s="19">
        <f t="shared" si="420"/>
        <v>2.2468718447155429</v>
      </c>
      <c r="AF787" s="19">
        <f t="shared" si="420"/>
        <v>3.1775566357109764</v>
      </c>
      <c r="AG787" s="19">
        <f t="shared" si="420"/>
        <v>4.4937436894310858</v>
      </c>
      <c r="AH787" s="19">
        <f t="shared" si="420"/>
        <v>5.5036895369790413</v>
      </c>
      <c r="AI787" s="19">
        <f t="shared" si="420"/>
        <v>6.3551132714219527</v>
      </c>
      <c r="AJ787" s="19">
        <f t="shared" si="420"/>
        <v>7.1052326398052772</v>
      </c>
      <c r="AK787" s="19">
        <f t="shared" si="420"/>
        <v>7.7833923862866596</v>
      </c>
      <c r="AL787" s="19">
        <f t="shared" si="420"/>
        <v>8.4070246349143058</v>
      </c>
      <c r="AM787" s="19">
        <f t="shared" si="420"/>
        <v>8.9874873788621716</v>
      </c>
      <c r="AN787" s="19">
        <f t="shared" si="420"/>
        <v>9.5326699071329273</v>
      </c>
      <c r="AO787" s="19">
        <f t="shared" si="420"/>
        <v>10.048316363028613</v>
      </c>
      <c r="AP787" s="43">
        <f t="shared" si="403"/>
        <v>0.76600000000000001</v>
      </c>
    </row>
    <row r="788" spans="1:42" x14ac:dyDescent="0.25">
      <c r="A788" s="15">
        <v>0.76700000000000002</v>
      </c>
      <c r="B788" s="6">
        <f t="shared" si="410"/>
        <v>4.2682417554556995</v>
      </c>
      <c r="C788" s="6">
        <f t="shared" si="384"/>
        <v>0.64640239704451674</v>
      </c>
      <c r="D788" s="6">
        <f t="shared" si="404"/>
        <v>2.1341208777278498</v>
      </c>
      <c r="E788" s="6">
        <f t="shared" si="385"/>
        <v>0.84548447649853387</v>
      </c>
      <c r="F788" s="6">
        <f t="shared" si="386"/>
        <v>0.76453490869697549</v>
      </c>
      <c r="G788" s="6">
        <f t="shared" si="387"/>
        <v>1.1492674543484878</v>
      </c>
      <c r="H788" s="6">
        <f t="shared" si="388"/>
        <v>0.82302509372867838</v>
      </c>
      <c r="I788" s="6">
        <f t="shared" si="419"/>
        <v>1.2322236070595716</v>
      </c>
      <c r="J788" s="6">
        <f t="shared" si="405"/>
        <v>2.2535006174358991</v>
      </c>
      <c r="K788" s="9"/>
      <c r="L788" s="15">
        <f t="shared" si="406"/>
        <v>0.76700000000000002</v>
      </c>
      <c r="M788" s="6">
        <f t="shared" si="411"/>
        <v>0.45101324477973087</v>
      </c>
      <c r="N788" s="15">
        <f t="shared" si="390"/>
        <v>2.2471738549915252</v>
      </c>
      <c r="O788" s="15">
        <f t="shared" si="391"/>
        <v>4.706354555273017</v>
      </c>
      <c r="P788" s="15">
        <f t="shared" si="407"/>
        <v>2.2471738549915252</v>
      </c>
      <c r="Q788" s="15">
        <f t="shared" si="408"/>
        <v>0.76700000000000002</v>
      </c>
      <c r="S788" s="28">
        <f t="shared" si="409"/>
        <v>0.76700000000000002</v>
      </c>
      <c r="T788" s="19">
        <f t="shared" si="392"/>
        <v>4.706354555273017</v>
      </c>
      <c r="U788" s="19">
        <f t="shared" si="393"/>
        <v>6.6557904414034983</v>
      </c>
      <c r="V788" s="19">
        <f t="shared" si="394"/>
        <v>9.4127091105460341</v>
      </c>
      <c r="W788" s="19">
        <f t="shared" si="395"/>
        <v>11.52816720904214</v>
      </c>
      <c r="X788" s="19">
        <f t="shared" si="396"/>
        <v>13.311580882806997</v>
      </c>
      <c r="Y788" s="19">
        <f t="shared" si="397"/>
        <v>14.882799870971551</v>
      </c>
      <c r="Z788" s="19">
        <f t="shared" si="398"/>
        <v>16.303290416332192</v>
      </c>
      <c r="AA788" s="19">
        <f t="shared" si="399"/>
        <v>17.609566286514479</v>
      </c>
      <c r="AB788" s="19">
        <f t="shared" si="400"/>
        <v>18.825418221092068</v>
      </c>
      <c r="AC788" s="19">
        <f t="shared" si="401"/>
        <v>19.967371324210493</v>
      </c>
      <c r="AD788" s="19">
        <f t="shared" si="402"/>
        <v>21.047457423612517</v>
      </c>
      <c r="AE788" s="19">
        <f t="shared" si="420"/>
        <v>2.2471738549915252</v>
      </c>
      <c r="AF788" s="19">
        <f t="shared" si="420"/>
        <v>3.1779837427392463</v>
      </c>
      <c r="AG788" s="19">
        <f t="shared" si="420"/>
        <v>4.4943477099830504</v>
      </c>
      <c r="AH788" s="19">
        <f t="shared" si="420"/>
        <v>5.5044293080522735</v>
      </c>
      <c r="AI788" s="19">
        <f t="shared" si="420"/>
        <v>6.3559674854784927</v>
      </c>
      <c r="AJ788" s="19">
        <f t="shared" si="420"/>
        <v>7.1061876801541572</v>
      </c>
      <c r="AK788" s="19">
        <f t="shared" si="420"/>
        <v>7.7844385805714786</v>
      </c>
      <c r="AL788" s="19">
        <f t="shared" si="420"/>
        <v>8.4081546538943162</v>
      </c>
      <c r="AM788" s="19">
        <f t="shared" si="420"/>
        <v>8.9886954199661009</v>
      </c>
      <c r="AN788" s="19">
        <f t="shared" si="420"/>
        <v>9.5339512282177381</v>
      </c>
      <c r="AO788" s="19">
        <f t="shared" si="420"/>
        <v>10.049666994042612</v>
      </c>
      <c r="AP788" s="43">
        <f t="shared" si="403"/>
        <v>0.76700000000000002</v>
      </c>
    </row>
    <row r="789" spans="1:42" x14ac:dyDescent="0.25">
      <c r="A789" s="15">
        <v>0.76800000000000002</v>
      </c>
      <c r="B789" s="6">
        <f t="shared" si="410"/>
        <v>4.2729763146243442</v>
      </c>
      <c r="C789" s="6">
        <f t="shared" si="384"/>
        <v>0.64724724882619156</v>
      </c>
      <c r="D789" s="6">
        <f t="shared" si="404"/>
        <v>2.1364881573121721</v>
      </c>
      <c r="E789" s="6">
        <f t="shared" si="385"/>
        <v>0.84421798132946668</v>
      </c>
      <c r="F789" s="6">
        <f t="shared" si="386"/>
        <v>0.76668261413588057</v>
      </c>
      <c r="G789" s="6">
        <f t="shared" si="387"/>
        <v>1.1513413070679404</v>
      </c>
      <c r="H789" s="6">
        <f t="shared" si="388"/>
        <v>0.82410079242654677</v>
      </c>
      <c r="I789" s="6">
        <f t="shared" si="419"/>
        <v>1.2344221604479821</v>
      </c>
      <c r="J789" s="6">
        <f t="shared" si="405"/>
        <v>2.2596130990454251</v>
      </c>
      <c r="K789" s="9"/>
      <c r="L789" s="15">
        <f t="shared" si="406"/>
        <v>0.76800000000000002</v>
      </c>
      <c r="M789" s="6">
        <f t="shared" si="411"/>
        <v>0.45107263646620965</v>
      </c>
      <c r="N789" s="15">
        <f t="shared" si="390"/>
        <v>2.2474697741171914</v>
      </c>
      <c r="O789" s="15">
        <f t="shared" si="391"/>
        <v>4.7131263551002931</v>
      </c>
      <c r="P789" s="15">
        <f t="shared" si="407"/>
        <v>2.2474697741171914</v>
      </c>
      <c r="Q789" s="15">
        <f t="shared" si="408"/>
        <v>0.76800000000000002</v>
      </c>
      <c r="S789" s="28">
        <f t="shared" si="409"/>
        <v>0.76800000000000002</v>
      </c>
      <c r="T789" s="19">
        <f t="shared" si="392"/>
        <v>4.7131263551002931</v>
      </c>
      <c r="U789" s="19">
        <f t="shared" si="393"/>
        <v>6.6653672125609065</v>
      </c>
      <c r="V789" s="19">
        <f t="shared" si="394"/>
        <v>9.4262527102005862</v>
      </c>
      <c r="W789" s="19">
        <f t="shared" si="395"/>
        <v>11.544754663259233</v>
      </c>
      <c r="X789" s="19">
        <f t="shared" si="396"/>
        <v>13.330734425121813</v>
      </c>
      <c r="Y789" s="19">
        <f t="shared" si="397"/>
        <v>14.904214182284475</v>
      </c>
      <c r="Z789" s="19">
        <f t="shared" si="398"/>
        <v>16.326748619051244</v>
      </c>
      <c r="AA789" s="19">
        <f t="shared" si="399"/>
        <v>17.634904041359956</v>
      </c>
      <c r="AB789" s="19">
        <f t="shared" si="400"/>
        <v>18.852505420401172</v>
      </c>
      <c r="AC789" s="19">
        <f t="shared" si="401"/>
        <v>19.996101637682717</v>
      </c>
      <c r="AD789" s="19">
        <f t="shared" si="402"/>
        <v>21.077741833100134</v>
      </c>
      <c r="AE789" s="19">
        <f t="shared" si="420"/>
        <v>2.2474697741171914</v>
      </c>
      <c r="AF789" s="19">
        <f t="shared" si="420"/>
        <v>3.1784022355801285</v>
      </c>
      <c r="AG789" s="19">
        <f t="shared" si="420"/>
        <v>4.4949395482343828</v>
      </c>
      <c r="AH789" s="19">
        <f t="shared" si="420"/>
        <v>5.5051541589152855</v>
      </c>
      <c r="AI789" s="19">
        <f t="shared" si="420"/>
        <v>6.3568044711602569</v>
      </c>
      <c r="AJ789" s="19">
        <f t="shared" si="420"/>
        <v>7.1071234585944669</v>
      </c>
      <c r="AK789" s="19">
        <f t="shared" si="420"/>
        <v>7.7854636744926475</v>
      </c>
      <c r="AL789" s="19">
        <f t="shared" si="420"/>
        <v>8.4092618818767519</v>
      </c>
      <c r="AM789" s="19">
        <f t="shared" si="420"/>
        <v>8.9898790964687656</v>
      </c>
      <c r="AN789" s="19">
        <f t="shared" si="420"/>
        <v>9.5352067067403841</v>
      </c>
      <c r="AO789" s="19">
        <f t="shared" si="420"/>
        <v>10.050990384604274</v>
      </c>
      <c r="AP789" s="43">
        <f t="shared" si="403"/>
        <v>0.76800000000000002</v>
      </c>
    </row>
    <row r="790" spans="1:42" x14ac:dyDescent="0.25">
      <c r="A790" s="15">
        <v>0.76900000000000002</v>
      </c>
      <c r="B790" s="6">
        <f t="shared" si="410"/>
        <v>4.2777180005842466</v>
      </c>
      <c r="C790" s="6">
        <f t="shared" ref="C790:C853" si="421">$B790/8+($A790/2-0.25)*SIN($B790/2)</f>
        <v>0.64809083079114349</v>
      </c>
      <c r="D790" s="6">
        <f t="shared" si="404"/>
        <v>2.1388590002921233</v>
      </c>
      <c r="E790" s="6">
        <f t="shared" ref="E790:E853" si="422">SIN(B790/2)</f>
        <v>0.84294483805288234</v>
      </c>
      <c r="F790" s="6">
        <f t="shared" ref="F790:F853" si="423">C790/E790</f>
        <v>0.76884133045783642</v>
      </c>
      <c r="G790" s="6">
        <f t="shared" ref="G790:G853" si="424">A790+F790/2</f>
        <v>1.1534206652289183</v>
      </c>
      <c r="H790" s="6">
        <f t="shared" ref="H790:H853" si="425">C790/$C$1021</f>
        <v>0.82517487434354897</v>
      </c>
      <c r="I790" s="6">
        <f t="shared" si="419"/>
        <v>1.2366323082935753</v>
      </c>
      <c r="J790" s="6">
        <f t="shared" si="405"/>
        <v>2.2657411951271134</v>
      </c>
      <c r="K790" s="9"/>
      <c r="L790" s="15">
        <f t="shared" si="406"/>
        <v>0.76900000000000002</v>
      </c>
      <c r="M790" s="6">
        <f t="shared" si="411"/>
        <v>0.4511308024489683</v>
      </c>
      <c r="N790" s="15">
        <f t="shared" ref="N790:N853" si="426">M790*(Slope^0.5)/(RMannings_n)*((Diameter/1000)^(2/3))</f>
        <v>2.2477595861730855</v>
      </c>
      <c r="O790" s="15">
        <f t="shared" ref="O790:O853" si="427">C790*N790*(Diameter/1000)^2</f>
        <v>4.719877703494217</v>
      </c>
      <c r="P790" s="15">
        <f t="shared" si="407"/>
        <v>2.2477595861730855</v>
      </c>
      <c r="Q790" s="15">
        <f t="shared" si="408"/>
        <v>0.76900000000000002</v>
      </c>
      <c r="S790" s="28">
        <f t="shared" si="409"/>
        <v>0.76900000000000002</v>
      </c>
      <c r="T790" s="19">
        <f t="shared" ref="T790:T853" si="428">$C790*AE790*((Diameter/1000)^2)</f>
        <v>4.719877703494217</v>
      </c>
      <c r="U790" s="19">
        <f t="shared" ref="U790:U853" si="429">$C790*AF790*((Diameter/1000)^2)</f>
        <v>6.6749150610238992</v>
      </c>
      <c r="V790" s="19">
        <f t="shared" ref="V790:V853" si="430">$C790*AG790*((Diameter/1000)^2)</f>
        <v>9.439755406988434</v>
      </c>
      <c r="W790" s="19">
        <f t="shared" ref="W790:W853" si="431">$C790*AH790*((Diameter/1000)^2)</f>
        <v>11.561292021900107</v>
      </c>
      <c r="X790" s="19">
        <f t="shared" ref="X790:X853" si="432">$C790*AI790*((Diameter/1000)^2)</f>
        <v>13.349830122047798</v>
      </c>
      <c r="Y790" s="19">
        <f t="shared" ref="Y790:Y853" si="433">$C790*AJ790*((Diameter/1000)^2)</f>
        <v>14.925563820486598</v>
      </c>
      <c r="Z790" s="19">
        <f t="shared" ref="Z790:Z853" si="434">$C790*AK790*((Diameter/1000)^2)</f>
        <v>16.350135975926992</v>
      </c>
      <c r="AA790" s="19">
        <f t="shared" ref="AA790:AA853" si="435">$C790*AL790*((Diameter/1000)^2)</f>
        <v>17.660165273948767</v>
      </c>
      <c r="AB790" s="19">
        <f t="shared" ref="AB790:AB853" si="436">$C790*AM790*((Diameter/1000)^2)</f>
        <v>18.879510813976868</v>
      </c>
      <c r="AC790" s="19">
        <f t="shared" ref="AC790:AC853" si="437">$C790*AN790*((Diameter/1000)^2)</f>
        <v>20.024745183071694</v>
      </c>
      <c r="AD790" s="19">
        <f t="shared" ref="AD790:AD853" si="438">$C790*AO790*((Diameter/1000)^2)</f>
        <v>21.107934780997333</v>
      </c>
      <c r="AE790" s="19">
        <f t="shared" si="420"/>
        <v>2.2477595861730855</v>
      </c>
      <c r="AF790" s="19">
        <f t="shared" si="420"/>
        <v>3.178812091720113</v>
      </c>
      <c r="AG790" s="19">
        <f t="shared" si="420"/>
        <v>4.4955191723461709</v>
      </c>
      <c r="AH790" s="19">
        <f t="shared" si="420"/>
        <v>5.5058640505735337</v>
      </c>
      <c r="AI790" s="19">
        <f t="shared" si="420"/>
        <v>6.3576241834402261</v>
      </c>
      <c r="AJ790" s="19">
        <f t="shared" si="420"/>
        <v>7.1080399247844701</v>
      </c>
      <c r="AK790" s="19">
        <f t="shared" si="420"/>
        <v>7.7864676129035573</v>
      </c>
      <c r="AL790" s="19">
        <f t="shared" si="420"/>
        <v>8.410346259296464</v>
      </c>
      <c r="AM790" s="19">
        <f t="shared" si="420"/>
        <v>8.9910383446923419</v>
      </c>
      <c r="AN790" s="19">
        <f t="shared" si="420"/>
        <v>9.5364362751603373</v>
      </c>
      <c r="AO790" s="19">
        <f t="shared" si="420"/>
        <v>10.05228646351963</v>
      </c>
      <c r="AP790" s="43">
        <f t="shared" ref="AP790:AP853" si="439">S790</f>
        <v>0.76900000000000002</v>
      </c>
    </row>
    <row r="791" spans="1:42" x14ac:dyDescent="0.25">
      <c r="A791" s="15">
        <v>0.77</v>
      </c>
      <c r="B791" s="6">
        <f t="shared" si="410"/>
        <v>4.2824668723896373</v>
      </c>
      <c r="C791" s="6">
        <f t="shared" si="421"/>
        <v>0.64893313627620908</v>
      </c>
      <c r="D791" s="6">
        <f t="shared" ref="D791:D854" si="440">B791/2</f>
        <v>2.1412334361948187</v>
      </c>
      <c r="E791" s="6">
        <f t="shared" si="422"/>
        <v>0.84166501650003245</v>
      </c>
      <c r="F791" s="6">
        <f t="shared" si="423"/>
        <v>0.77101117850272927</v>
      </c>
      <c r="G791" s="6">
        <f t="shared" si="424"/>
        <v>1.1555055892513646</v>
      </c>
      <c r="H791" s="6">
        <f t="shared" si="425"/>
        <v>0.82624733099588177</v>
      </c>
      <c r="I791" s="6">
        <f t="shared" si="419"/>
        <v>1.2388541442810166</v>
      </c>
      <c r="J791" s="6">
        <f t="shared" ref="J791:J854" si="441">H791*(9.806*F791)^0.5</f>
        <v>2.2718850380348048</v>
      </c>
      <c r="K791" s="9"/>
      <c r="L791" s="15">
        <f t="shared" ref="L791:L854" si="442">A791</f>
        <v>0.77</v>
      </c>
      <c r="M791" s="6">
        <f t="shared" si="411"/>
        <v>0.45118773949675889</v>
      </c>
      <c r="N791" s="15">
        <f t="shared" si="426"/>
        <v>2.2480432750595125</v>
      </c>
      <c r="O791" s="15">
        <f t="shared" si="427"/>
        <v>4.7266084644195931</v>
      </c>
      <c r="P791" s="15">
        <f t="shared" ref="P791:P854" si="443">N791</f>
        <v>2.2480432750595125</v>
      </c>
      <c r="Q791" s="15">
        <f t="shared" ref="Q791:Q854" si="444">L791</f>
        <v>0.77</v>
      </c>
      <c r="S791" s="28">
        <f t="shared" ref="S791:S854" si="445">A791</f>
        <v>0.77</v>
      </c>
      <c r="T791" s="19">
        <f t="shared" si="428"/>
        <v>4.7266084644195931</v>
      </c>
      <c r="U791" s="19">
        <f t="shared" si="429"/>
        <v>6.6844337944096583</v>
      </c>
      <c r="V791" s="19">
        <f t="shared" si="430"/>
        <v>9.4532169288391863</v>
      </c>
      <c r="W791" s="19">
        <f t="shared" si="431"/>
        <v>11.577778951747941</v>
      </c>
      <c r="X791" s="19">
        <f t="shared" si="432"/>
        <v>13.368867588819317</v>
      </c>
      <c r="Y791" s="19">
        <f t="shared" si="433"/>
        <v>14.946848355396845</v>
      </c>
      <c r="Z791" s="19">
        <f t="shared" si="434"/>
        <v>16.373452015719693</v>
      </c>
      <c r="AA791" s="19">
        <f t="shared" si="435"/>
        <v>17.685349475283807</v>
      </c>
      <c r="AB791" s="19">
        <f t="shared" si="436"/>
        <v>18.906433857678373</v>
      </c>
      <c r="AC791" s="19">
        <f t="shared" si="437"/>
        <v>20.05330138322897</v>
      </c>
      <c r="AD791" s="19">
        <f t="shared" si="438"/>
        <v>21.138035658936214</v>
      </c>
      <c r="AE791" s="19">
        <f t="shared" si="420"/>
        <v>2.2480432750595125</v>
      </c>
      <c r="AF791" s="19">
        <f t="shared" si="420"/>
        <v>3.1792132883907933</v>
      </c>
      <c r="AG791" s="19">
        <f t="shared" si="420"/>
        <v>4.496086550119025</v>
      </c>
      <c r="AH791" s="19">
        <f t="shared" si="420"/>
        <v>5.5065589435909787</v>
      </c>
      <c r="AI791" s="19">
        <f t="shared" si="420"/>
        <v>6.3584265767815866</v>
      </c>
      <c r="AJ791" s="19">
        <f t="shared" si="420"/>
        <v>7.1089370278124555</v>
      </c>
      <c r="AK791" s="19">
        <f t="shared" si="420"/>
        <v>7.7874503400332253</v>
      </c>
      <c r="AL791" s="19">
        <f t="shared" si="420"/>
        <v>8.4114077259139091</v>
      </c>
      <c r="AM791" s="19">
        <f t="shared" si="420"/>
        <v>8.9921731002380501</v>
      </c>
      <c r="AN791" s="19">
        <f t="shared" si="420"/>
        <v>9.5376398651723768</v>
      </c>
      <c r="AO791" s="19">
        <f t="shared" si="420"/>
        <v>10.053555158788656</v>
      </c>
      <c r="AP791" s="43">
        <f t="shared" si="439"/>
        <v>0.77</v>
      </c>
    </row>
    <row r="792" spans="1:42" x14ac:dyDescent="0.25">
      <c r="A792" s="15">
        <v>0.77100000000000002</v>
      </c>
      <c r="B792" s="6">
        <f t="shared" ref="B792:B855" si="446">2*ACOS((0.5-A792)/0.5)</f>
        <v>4.2872229897060095</v>
      </c>
      <c r="C792" s="6">
        <f t="shared" si="421"/>
        <v>0.6497741585878849</v>
      </c>
      <c r="D792" s="6">
        <f t="shared" si="440"/>
        <v>2.1436114948530047</v>
      </c>
      <c r="E792" s="6">
        <f t="shared" si="422"/>
        <v>0.84037848615965882</v>
      </c>
      <c r="F792" s="6">
        <f t="shared" si="423"/>
        <v>0.77319228096521964</v>
      </c>
      <c r="G792" s="6">
        <f t="shared" si="424"/>
        <v>1.1575961404826098</v>
      </c>
      <c r="H792" s="6">
        <f t="shared" si="425"/>
        <v>0.82731815386111196</v>
      </c>
      <c r="I792" s="6">
        <f t="shared" si="419"/>
        <v>1.2410877634980411</v>
      </c>
      <c r="J792" s="6">
        <f t="shared" si="441"/>
        <v>2.2780447622338511</v>
      </c>
      <c r="K792" s="9"/>
      <c r="L792" s="15">
        <f t="shared" si="442"/>
        <v>0.77100000000000002</v>
      </c>
      <c r="M792" s="6">
        <f t="shared" si="411"/>
        <v>0.45124344434167407</v>
      </c>
      <c r="N792" s="15">
        <f t="shared" si="426"/>
        <v>2.2483208244941211</v>
      </c>
      <c r="O792" s="15">
        <f t="shared" si="427"/>
        <v>4.7333185011869707</v>
      </c>
      <c r="P792" s="15">
        <f t="shared" si="443"/>
        <v>2.2483208244941211</v>
      </c>
      <c r="Q792" s="15">
        <f t="shared" si="444"/>
        <v>0.77100000000000002</v>
      </c>
      <c r="S792" s="28">
        <f t="shared" si="445"/>
        <v>0.77100000000000002</v>
      </c>
      <c r="T792" s="19">
        <f t="shared" si="428"/>
        <v>4.7333185011869707</v>
      </c>
      <c r="U792" s="19">
        <f t="shared" si="429"/>
        <v>6.6939232194101059</v>
      </c>
      <c r="V792" s="19">
        <f t="shared" si="430"/>
        <v>9.4666370023739415</v>
      </c>
      <c r="W792" s="19">
        <f t="shared" si="431"/>
        <v>11.594215117983332</v>
      </c>
      <c r="X792" s="19">
        <f t="shared" si="432"/>
        <v>13.387846438820212</v>
      </c>
      <c r="Y792" s="19">
        <f t="shared" si="433"/>
        <v>14.968067354765235</v>
      </c>
      <c r="Z792" s="19">
        <f t="shared" si="434"/>
        <v>16.396696264923204</v>
      </c>
      <c r="AA792" s="19">
        <f t="shared" si="435"/>
        <v>17.710456133919994</v>
      </c>
      <c r="AB792" s="19">
        <f t="shared" si="436"/>
        <v>18.933274004747883</v>
      </c>
      <c r="AC792" s="19">
        <f t="shared" si="437"/>
        <v>20.081769658230318</v>
      </c>
      <c r="AD792" s="19">
        <f t="shared" si="438"/>
        <v>21.168043855622976</v>
      </c>
      <c r="AE792" s="19">
        <f t="shared" ref="AE792:AO801" si="447">$M792*AE$21^0.5/RMannings_n*(Diameter/1000)^(2/3)</f>
        <v>2.2483208244941211</v>
      </c>
      <c r="AF792" s="19">
        <f t="shared" si="447"/>
        <v>3.1796058025654457</v>
      </c>
      <c r="AG792" s="19">
        <f t="shared" si="447"/>
        <v>4.4966416489882421</v>
      </c>
      <c r="AH792" s="19">
        <f t="shared" si="447"/>
        <v>5.5072387980841677</v>
      </c>
      <c r="AI792" s="19">
        <f t="shared" si="447"/>
        <v>6.3592116051308913</v>
      </c>
      <c r="AJ792" s="19">
        <f t="shared" si="447"/>
        <v>7.1098147161891116</v>
      </c>
      <c r="AK792" s="19">
        <f t="shared" si="447"/>
        <v>7.7884117994779345</v>
      </c>
      <c r="AL792" s="19">
        <f t="shared" si="447"/>
        <v>8.4124462208061086</v>
      </c>
      <c r="AM792" s="19">
        <f t="shared" si="447"/>
        <v>8.9932832979764843</v>
      </c>
      <c r="AN792" s="19">
        <f t="shared" si="447"/>
        <v>9.538817407696337</v>
      </c>
      <c r="AO792" s="19">
        <f t="shared" si="447"/>
        <v>10.05479639759446</v>
      </c>
      <c r="AP792" s="43">
        <f t="shared" si="439"/>
        <v>0.77100000000000002</v>
      </c>
    </row>
    <row r="793" spans="1:42" x14ac:dyDescent="0.25">
      <c r="A793" s="15">
        <v>0.77200000000000002</v>
      </c>
      <c r="B793" s="6">
        <f t="shared" si="446"/>
        <v>4.2919864128197025</v>
      </c>
      <c r="C793" s="6">
        <f t="shared" si="421"/>
        <v>0.65061389100198352</v>
      </c>
      <c r="D793" s="6">
        <f t="shared" si="440"/>
        <v>2.1459932064098513</v>
      </c>
      <c r="E793" s="6">
        <f t="shared" si="422"/>
        <v>0.83908521617294618</v>
      </c>
      <c r="F793" s="6">
        <f t="shared" si="423"/>
        <v>0.77538476243142829</v>
      </c>
      <c r="G793" s="6">
        <f t="shared" si="424"/>
        <v>1.1596923812157143</v>
      </c>
      <c r="H793" s="6">
        <f t="shared" si="425"/>
        <v>0.82838733437773826</v>
      </c>
      <c r="I793" s="6">
        <f t="shared" si="419"/>
        <v>1.2433332624638922</v>
      </c>
      <c r="J793" s="6">
        <f t="shared" si="441"/>
        <v>2.28422050434152</v>
      </c>
      <c r="K793" s="9"/>
      <c r="L793" s="15">
        <f t="shared" si="442"/>
        <v>0.77200000000000002</v>
      </c>
      <c r="M793" s="6">
        <f t="shared" ref="M793:M856" si="448">(C793/D793)^(2/3)</f>
        <v>0.45129791367865324</v>
      </c>
      <c r="N793" s="15">
        <f t="shared" si="426"/>
        <v>2.2485922180094451</v>
      </c>
      <c r="O793" s="15">
        <f t="shared" si="427"/>
        <v>4.7400076764443346</v>
      </c>
      <c r="P793" s="15">
        <f t="shared" si="443"/>
        <v>2.2485922180094451</v>
      </c>
      <c r="Q793" s="15">
        <f t="shared" si="444"/>
        <v>0.77200000000000002</v>
      </c>
      <c r="S793" s="28">
        <f t="shared" si="445"/>
        <v>0.77200000000000002</v>
      </c>
      <c r="T793" s="19">
        <f t="shared" si="428"/>
        <v>4.7400076764443346</v>
      </c>
      <c r="U793" s="19">
        <f t="shared" si="429"/>
        <v>6.7033831417801597</v>
      </c>
      <c r="V793" s="19">
        <f t="shared" si="430"/>
        <v>9.4800153528886693</v>
      </c>
      <c r="W793" s="19">
        <f t="shared" si="431"/>
        <v>11.610600184163923</v>
      </c>
      <c r="X793" s="19">
        <f t="shared" si="432"/>
        <v>13.406766283560319</v>
      </c>
      <c r="Y793" s="19">
        <f t="shared" si="433"/>
        <v>14.989220384246543</v>
      </c>
      <c r="Z793" s="19">
        <f t="shared" si="434"/>
        <v>16.419868247736176</v>
      </c>
      <c r="AA793" s="19">
        <f t="shared" si="435"/>
        <v>17.735484735933131</v>
      </c>
      <c r="AB793" s="19">
        <f t="shared" si="436"/>
        <v>18.960030705777339</v>
      </c>
      <c r="AC793" s="19">
        <f t="shared" si="437"/>
        <v>20.110149425340474</v>
      </c>
      <c r="AD793" s="19">
        <f t="shared" si="438"/>
        <v>21.197958756800723</v>
      </c>
      <c r="AE793" s="19">
        <f t="shared" si="447"/>
        <v>2.2485922180094451</v>
      </c>
      <c r="AF793" s="19">
        <f t="shared" si="447"/>
        <v>3.1799896109555568</v>
      </c>
      <c r="AG793" s="19">
        <f t="shared" si="447"/>
        <v>4.4971844360188902</v>
      </c>
      <c r="AH793" s="19">
        <f t="shared" si="447"/>
        <v>5.5079035737162121</v>
      </c>
      <c r="AI793" s="19">
        <f t="shared" si="447"/>
        <v>6.3599792219111135</v>
      </c>
      <c r="AJ793" s="19">
        <f t="shared" si="447"/>
        <v>7.110672937839734</v>
      </c>
      <c r="AK793" s="19">
        <f t="shared" si="447"/>
        <v>7.7893519341927053</v>
      </c>
      <c r="AL793" s="19">
        <f t="shared" si="447"/>
        <v>8.4134616823574415</v>
      </c>
      <c r="AM793" s="19">
        <f t="shared" si="447"/>
        <v>8.9943688720377803</v>
      </c>
      <c r="AN793" s="19">
        <f t="shared" si="447"/>
        <v>9.5399688328666699</v>
      </c>
      <c r="AO793" s="19">
        <f t="shared" si="447"/>
        <v>10.056010106292295</v>
      </c>
      <c r="AP793" s="43">
        <f t="shared" si="439"/>
        <v>0.77200000000000002</v>
      </c>
    </row>
    <row r="794" spans="1:42" x14ac:dyDescent="0.25">
      <c r="A794" s="15">
        <v>0.77300000000000002</v>
      </c>
      <c r="B794" s="6">
        <f t="shared" si="446"/>
        <v>4.2967572026476688</v>
      </c>
      <c r="C794" s="6">
        <f t="shared" si="421"/>
        <v>0.65145232676328213</v>
      </c>
      <c r="D794" s="6">
        <f t="shared" si="440"/>
        <v>2.1483786013238344</v>
      </c>
      <c r="E794" s="6">
        <f t="shared" si="422"/>
        <v>0.83778517532837748</v>
      </c>
      <c r="F794" s="6">
        <f t="shared" si="423"/>
        <v>0.77758874941650702</v>
      </c>
      <c r="G794" s="6">
        <f t="shared" si="424"/>
        <v>1.1617943747082535</v>
      </c>
      <c r="H794" s="6">
        <f t="shared" si="425"/>
        <v>0.82945486394474377</v>
      </c>
      <c r="I794" s="6">
        <f t="shared" si="419"/>
        <v>1.2455907391584504</v>
      </c>
      <c r="J794" s="6">
        <f t="shared" si="441"/>
        <v>2.2904124031683275</v>
      </c>
      <c r="K794" s="9"/>
      <c r="L794" s="15">
        <f t="shared" si="442"/>
        <v>0.77300000000000002</v>
      </c>
      <c r="M794" s="6">
        <f t="shared" si="448"/>
        <v>0.45135114416497796</v>
      </c>
      <c r="N794" s="15">
        <f t="shared" si="426"/>
        <v>2.2488574389503864</v>
      </c>
      <c r="O794" s="15">
        <f t="shared" si="427"/>
        <v>4.7466758521685897</v>
      </c>
      <c r="P794" s="15">
        <f t="shared" si="443"/>
        <v>2.2488574389503864</v>
      </c>
      <c r="Q794" s="15">
        <f t="shared" si="444"/>
        <v>0.77300000000000002</v>
      </c>
      <c r="S794" s="28">
        <f t="shared" si="445"/>
        <v>0.77300000000000002</v>
      </c>
      <c r="T794" s="19">
        <f t="shared" si="428"/>
        <v>4.7466758521685897</v>
      </c>
      <c r="U794" s="19">
        <f t="shared" si="429"/>
        <v>6.7128133663256877</v>
      </c>
      <c r="V794" s="19">
        <f t="shared" si="430"/>
        <v>9.4933517043371793</v>
      </c>
      <c r="W794" s="19">
        <f t="shared" si="431"/>
        <v>11.626933812203561</v>
      </c>
      <c r="X794" s="19">
        <f t="shared" si="432"/>
        <v>13.425626732651375</v>
      </c>
      <c r="Y794" s="19">
        <f t="shared" si="433"/>
        <v>15.010307007373431</v>
      </c>
      <c r="Z794" s="19">
        <f t="shared" si="434"/>
        <v>16.442967486032593</v>
      </c>
      <c r="AA794" s="19">
        <f t="shared" si="435"/>
        <v>17.760434764888096</v>
      </c>
      <c r="AB794" s="19">
        <f t="shared" si="436"/>
        <v>18.986703408674359</v>
      </c>
      <c r="AC794" s="19">
        <f t="shared" si="437"/>
        <v>20.13844009897706</v>
      </c>
      <c r="AD794" s="19">
        <f t="shared" si="438"/>
        <v>21.227779745211418</v>
      </c>
      <c r="AE794" s="19">
        <f t="shared" si="447"/>
        <v>2.2488574389503864</v>
      </c>
      <c r="AF794" s="19">
        <f t="shared" si="447"/>
        <v>3.1803646900072611</v>
      </c>
      <c r="AG794" s="19">
        <f t="shared" si="447"/>
        <v>4.4977148779007727</v>
      </c>
      <c r="AH794" s="19">
        <f t="shared" si="447"/>
        <v>5.5085532296906186</v>
      </c>
      <c r="AI794" s="19">
        <f t="shared" si="447"/>
        <v>6.3607293800145221</v>
      </c>
      <c r="AJ794" s="19">
        <f t="shared" si="447"/>
        <v>7.1115116400962801</v>
      </c>
      <c r="AK794" s="19">
        <f t="shared" si="447"/>
        <v>7.7902706864825886</v>
      </c>
      <c r="AL794" s="19">
        <f t="shared" si="447"/>
        <v>8.4144540482502403</v>
      </c>
      <c r="AM794" s="19">
        <f t="shared" si="447"/>
        <v>8.9954297558015455</v>
      </c>
      <c r="AN794" s="19">
        <f t="shared" si="447"/>
        <v>9.5410940700217814</v>
      </c>
      <c r="AO794" s="19">
        <f t="shared" si="447"/>
        <v>10.057196210398294</v>
      </c>
      <c r="AP794" s="43">
        <f t="shared" si="439"/>
        <v>0.77300000000000002</v>
      </c>
    </row>
    <row r="795" spans="1:42" x14ac:dyDescent="0.25">
      <c r="A795" s="15">
        <v>0.77400000000000002</v>
      </c>
      <c r="B795" s="6">
        <f t="shared" si="446"/>
        <v>4.3015354207474399</v>
      </c>
      <c r="C795" s="6">
        <f t="shared" si="421"/>
        <v>0.65228945908516844</v>
      </c>
      <c r="D795" s="6">
        <f t="shared" si="440"/>
        <v>2.1507677103737199</v>
      </c>
      <c r="E795" s="6">
        <f t="shared" si="422"/>
        <v>0.83647833205648547</v>
      </c>
      <c r="F795" s="6">
        <f t="shared" si="423"/>
        <v>0.77980437040313055</v>
      </c>
      <c r="G795" s="6">
        <f t="shared" si="424"/>
        <v>1.1639021852015654</v>
      </c>
      <c r="H795" s="6">
        <f t="shared" si="425"/>
        <v>0.83052073392114545</v>
      </c>
      <c r="I795" s="6">
        <f t="shared" si="419"/>
        <v>1.2478602930520806</v>
      </c>
      <c r="J795" s="6">
        <f t="shared" si="441"/>
        <v>2.2966205997603639</v>
      </c>
      <c r="K795" s="9"/>
      <c r="L795" s="15">
        <f t="shared" si="442"/>
        <v>0.77400000000000002</v>
      </c>
      <c r="M795" s="6">
        <f t="shared" si="448"/>
        <v>0.45140313241975866</v>
      </c>
      <c r="N795" s="15">
        <f t="shared" si="426"/>
        <v>2.2491164704716597</v>
      </c>
      <c r="O795" s="15">
        <f t="shared" si="427"/>
        <v>4.753322889656947</v>
      </c>
      <c r="P795" s="15">
        <f t="shared" si="443"/>
        <v>2.2491164704716597</v>
      </c>
      <c r="Q795" s="15">
        <f t="shared" si="444"/>
        <v>0.77400000000000002</v>
      </c>
      <c r="S795" s="28">
        <f t="shared" si="445"/>
        <v>0.77400000000000002</v>
      </c>
      <c r="T795" s="19">
        <f t="shared" si="428"/>
        <v>4.753322889656947</v>
      </c>
      <c r="U795" s="19">
        <f t="shared" si="429"/>
        <v>6.7222136968913277</v>
      </c>
      <c r="V795" s="19">
        <f t="shared" si="430"/>
        <v>9.5066457793138941</v>
      </c>
      <c r="W795" s="19">
        <f t="shared" si="431"/>
        <v>11.643215662351189</v>
      </c>
      <c r="X795" s="19">
        <f t="shared" si="432"/>
        <v>13.444427393782655</v>
      </c>
      <c r="Y795" s="19">
        <f t="shared" si="433"/>
        <v>15.031326785529174</v>
      </c>
      <c r="Z795" s="19">
        <f t="shared" si="434"/>
        <v>16.465993499331891</v>
      </c>
      <c r="AA795" s="19">
        <f t="shared" si="435"/>
        <v>17.785305701806575</v>
      </c>
      <c r="AB795" s="19">
        <f t="shared" si="436"/>
        <v>19.013291558627788</v>
      </c>
      <c r="AC795" s="19">
        <f t="shared" si="437"/>
        <v>20.166641090673977</v>
      </c>
      <c r="AD795" s="19">
        <f t="shared" si="438"/>
        <v>21.257506200557337</v>
      </c>
      <c r="AE795" s="19">
        <f t="shared" si="447"/>
        <v>2.2491164704716597</v>
      </c>
      <c r="AF795" s="19">
        <f t="shared" si="447"/>
        <v>3.1807310158977287</v>
      </c>
      <c r="AG795" s="19">
        <f t="shared" si="447"/>
        <v>4.4982329409433195</v>
      </c>
      <c r="AH795" s="19">
        <f t="shared" si="447"/>
        <v>5.5091877247450354</v>
      </c>
      <c r="AI795" s="19">
        <f t="shared" si="447"/>
        <v>6.3614620317954573</v>
      </c>
      <c r="AJ795" s="19">
        <f t="shared" si="447"/>
        <v>7.1123307696892848</v>
      </c>
      <c r="AK795" s="19">
        <f t="shared" si="447"/>
        <v>7.7911679979938029</v>
      </c>
      <c r="AL795" s="19">
        <f t="shared" si="447"/>
        <v>8.415423255455222</v>
      </c>
      <c r="AM795" s="19">
        <f t="shared" si="447"/>
        <v>8.996465881886639</v>
      </c>
      <c r="AN795" s="19">
        <f t="shared" si="447"/>
        <v>9.5421930476931838</v>
      </c>
      <c r="AO795" s="19">
        <f t="shared" si="447"/>
        <v>10.058354634578061</v>
      </c>
      <c r="AP795" s="43">
        <f t="shared" si="439"/>
        <v>0.77400000000000002</v>
      </c>
    </row>
    <row r="796" spans="1:42" x14ac:dyDescent="0.25">
      <c r="A796" s="15">
        <v>0.77500000000000002</v>
      </c>
      <c r="B796" s="6">
        <f t="shared" si="446"/>
        <v>4.3063211293272801</v>
      </c>
      <c r="C796" s="6">
        <f t="shared" si="421"/>
        <v>0.65312528114927926</v>
      </c>
      <c r="D796" s="6">
        <f t="shared" si="440"/>
        <v>2.15316056466364</v>
      </c>
      <c r="E796" s="6">
        <f t="shared" si="422"/>
        <v>0.83516465442450327</v>
      </c>
      <c r="F796" s="6">
        <f t="shared" si="423"/>
        <v>0.78203175588092388</v>
      </c>
      <c r="G796" s="6">
        <f t="shared" si="424"/>
        <v>1.1660158779404619</v>
      </c>
      <c r="H796" s="6">
        <f t="shared" si="425"/>
        <v>0.83158493562553348</v>
      </c>
      <c r="I796" s="6">
        <f t="shared" si="419"/>
        <v>1.2501420251362072</v>
      </c>
      <c r="J796" s="6">
        <f t="shared" si="441"/>
        <v>2.3028452374425958</v>
      </c>
      <c r="K796" s="9"/>
      <c r="L796" s="15">
        <f t="shared" si="442"/>
        <v>0.77500000000000002</v>
      </c>
      <c r="M796" s="6">
        <f t="shared" si="448"/>
        <v>0.45145387502341106</v>
      </c>
      <c r="N796" s="15">
        <f t="shared" si="426"/>
        <v>2.2493692955351845</v>
      </c>
      <c r="O796" s="15">
        <f t="shared" si="427"/>
        <v>4.7599486495181145</v>
      </c>
      <c r="P796" s="15">
        <f t="shared" si="443"/>
        <v>2.2493692955351845</v>
      </c>
      <c r="Q796" s="15">
        <f t="shared" si="444"/>
        <v>0.77500000000000002</v>
      </c>
      <c r="S796" s="28">
        <f t="shared" si="445"/>
        <v>0.77500000000000002</v>
      </c>
      <c r="T796" s="19">
        <f t="shared" si="428"/>
        <v>4.7599486495181145</v>
      </c>
      <c r="U796" s="19">
        <f t="shared" si="429"/>
        <v>6.7315839363480157</v>
      </c>
      <c r="V796" s="19">
        <f t="shared" si="430"/>
        <v>9.5198972990362289</v>
      </c>
      <c r="W796" s="19">
        <f t="shared" si="431"/>
        <v>11.659445393169262</v>
      </c>
      <c r="X796" s="19">
        <f t="shared" si="432"/>
        <v>13.463167872696031</v>
      </c>
      <c r="Y796" s="19">
        <f t="shared" si="433"/>
        <v>15.052279277919778</v>
      </c>
      <c r="Z796" s="19">
        <f t="shared" si="434"/>
        <v>16.488945804768473</v>
      </c>
      <c r="AA796" s="19">
        <f t="shared" si="435"/>
        <v>17.810097025134105</v>
      </c>
      <c r="AB796" s="19">
        <f t="shared" si="436"/>
        <v>19.039794598072458</v>
      </c>
      <c r="AC796" s="19">
        <f t="shared" si="437"/>
        <v>20.194751809044046</v>
      </c>
      <c r="AD796" s="19">
        <f t="shared" si="438"/>
        <v>21.287137499461654</v>
      </c>
      <c r="AE796" s="19">
        <f t="shared" si="447"/>
        <v>2.2493692955351845</v>
      </c>
      <c r="AF796" s="19">
        <f t="shared" si="447"/>
        <v>3.1810885645314726</v>
      </c>
      <c r="AG796" s="19">
        <f t="shared" si="447"/>
        <v>4.498738591070369</v>
      </c>
      <c r="AH796" s="19">
        <f t="shared" si="447"/>
        <v>5.5098070171448574</v>
      </c>
      <c r="AI796" s="19">
        <f t="shared" si="447"/>
        <v>6.3621771290629452</v>
      </c>
      <c r="AJ796" s="19">
        <f t="shared" si="447"/>
        <v>7.113130272739598</v>
      </c>
      <c r="AK796" s="19">
        <f t="shared" si="447"/>
        <v>7.7920438097047064</v>
      </c>
      <c r="AL796" s="19">
        <f t="shared" si="447"/>
        <v>8.4163692402217212</v>
      </c>
      <c r="AM796" s="19">
        <f t="shared" si="447"/>
        <v>8.997477182140738</v>
      </c>
      <c r="AN796" s="19">
        <f t="shared" si="447"/>
        <v>9.5432656935944173</v>
      </c>
      <c r="AO796" s="19">
        <f t="shared" si="447"/>
        <v>10.059485302634974</v>
      </c>
      <c r="AP796" s="43">
        <f t="shared" si="439"/>
        <v>0.77500000000000002</v>
      </c>
    </row>
    <row r="797" spans="1:42" x14ac:dyDescent="0.25">
      <c r="A797" s="15">
        <v>0.77600000000000002</v>
      </c>
      <c r="B797" s="6">
        <f t="shared" si="446"/>
        <v>4.3111143912565577</v>
      </c>
      <c r="C797" s="6">
        <f t="shared" si="421"/>
        <v>0.6539597861051345</v>
      </c>
      <c r="D797" s="6">
        <f t="shared" si="440"/>
        <v>2.1555571956282789</v>
      </c>
      <c r="E797" s="6">
        <f t="shared" si="422"/>
        <v>0.83384411013090431</v>
      </c>
      <c r="F797" s="6">
        <f t="shared" si="423"/>
        <v>0.78427103838686352</v>
      </c>
      <c r="G797" s="6">
        <f t="shared" si="424"/>
        <v>1.1681355191934317</v>
      </c>
      <c r="H797" s="6">
        <f t="shared" si="425"/>
        <v>0.83264746033560588</v>
      </c>
      <c r="I797" s="6">
        <f t="shared" si="419"/>
        <v>1.2524360379546506</v>
      </c>
      <c r="J797" s="6">
        <f t="shared" si="441"/>
        <v>2.3090864618632088</v>
      </c>
      <c r="K797" s="9"/>
      <c r="L797" s="15">
        <f t="shared" si="442"/>
        <v>0.77600000000000002</v>
      </c>
      <c r="M797" s="6">
        <f t="shared" si="448"/>
        <v>0.45150336851712253</v>
      </c>
      <c r="N797" s="15">
        <f t="shared" si="426"/>
        <v>2.2496158969074229</v>
      </c>
      <c r="O797" s="15">
        <f t="shared" si="427"/>
        <v>4.7665529916633353</v>
      </c>
      <c r="P797" s="15">
        <f t="shared" si="443"/>
        <v>2.2496158969074229</v>
      </c>
      <c r="Q797" s="15">
        <f t="shared" si="444"/>
        <v>0.77600000000000002</v>
      </c>
      <c r="S797" s="28">
        <f t="shared" si="445"/>
        <v>0.77600000000000002</v>
      </c>
      <c r="T797" s="19">
        <f t="shared" si="428"/>
        <v>4.7665529916633353</v>
      </c>
      <c r="U797" s="19">
        <f t="shared" si="429"/>
        <v>6.7409238865803411</v>
      </c>
      <c r="V797" s="19">
        <f t="shared" si="430"/>
        <v>9.5331059833266707</v>
      </c>
      <c r="W797" s="19">
        <f t="shared" si="431"/>
        <v>11.675622661511815</v>
      </c>
      <c r="X797" s="19">
        <f t="shared" si="432"/>
        <v>13.481847773160682</v>
      </c>
      <c r="Y797" s="19">
        <f t="shared" si="433"/>
        <v>15.073164041545722</v>
      </c>
      <c r="Z797" s="19">
        <f t="shared" si="434"/>
        <v>16.51182391706066</v>
      </c>
      <c r="AA797" s="19">
        <f t="shared" si="435"/>
        <v>17.834808210706552</v>
      </c>
      <c r="AB797" s="19">
        <f t="shared" si="436"/>
        <v>19.066211966653341</v>
      </c>
      <c r="AC797" s="19">
        <f t="shared" si="437"/>
        <v>20.222771659741021</v>
      </c>
      <c r="AD797" s="19">
        <f t="shared" si="438"/>
        <v>21.316673015428417</v>
      </c>
      <c r="AE797" s="19">
        <f t="shared" si="447"/>
        <v>2.2496158969074229</v>
      </c>
      <c r="AF797" s="19">
        <f t="shared" si="447"/>
        <v>3.1814373115365928</v>
      </c>
      <c r="AG797" s="19">
        <f t="shared" si="447"/>
        <v>4.4992317938148458</v>
      </c>
      <c r="AH797" s="19">
        <f t="shared" si="447"/>
        <v>5.5104110646767133</v>
      </c>
      <c r="AI797" s="19">
        <f t="shared" si="447"/>
        <v>6.3628746230731856</v>
      </c>
      <c r="AJ797" s="19">
        <f t="shared" si="447"/>
        <v>7.113910094749996</v>
      </c>
      <c r="AK797" s="19">
        <f t="shared" si="447"/>
        <v>7.7928980619165742</v>
      </c>
      <c r="AL797" s="19">
        <f t="shared" si="447"/>
        <v>8.4172919380677467</v>
      </c>
      <c r="AM797" s="19">
        <f t="shared" si="447"/>
        <v>8.9984635876296917</v>
      </c>
      <c r="AN797" s="19">
        <f t="shared" si="447"/>
        <v>9.5443119346097767</v>
      </c>
      <c r="AO797" s="19">
        <f t="shared" si="447"/>
        <v>10.060588137498316</v>
      </c>
      <c r="AP797" s="43">
        <f t="shared" si="439"/>
        <v>0.77600000000000002</v>
      </c>
    </row>
    <row r="798" spans="1:42" x14ac:dyDescent="0.25">
      <c r="A798" s="15">
        <v>0.77700000000000002</v>
      </c>
      <c r="B798" s="6">
        <f t="shared" si="446"/>
        <v>4.3159152700763102</v>
      </c>
      <c r="C798" s="6">
        <f t="shared" si="421"/>
        <v>0.65479296706976609</v>
      </c>
      <c r="D798" s="6">
        <f t="shared" si="440"/>
        <v>2.1579576350381551</v>
      </c>
      <c r="E798" s="6">
        <f t="shared" si="422"/>
        <v>0.83251666649983647</v>
      </c>
      <c r="F798" s="6">
        <f t="shared" si="423"/>
        <v>0.78652235254667391</v>
      </c>
      <c r="G798" s="6">
        <f t="shared" si="424"/>
        <v>1.170261176273337</v>
      </c>
      <c r="H798" s="6">
        <f t="shared" si="425"/>
        <v>0.83370829928769541</v>
      </c>
      <c r="I798" s="6">
        <f t="shared" si="419"/>
        <v>1.2547424356357386</v>
      </c>
      <c r="J798" s="6">
        <f t="shared" si="441"/>
        <v>2.3153444210390015</v>
      </c>
      <c r="K798" s="9"/>
      <c r="L798" s="15">
        <f t="shared" si="442"/>
        <v>0.77700000000000002</v>
      </c>
      <c r="M798" s="6">
        <f t="shared" si="448"/>
        <v>0.45155160940230793</v>
      </c>
      <c r="N798" s="15">
        <f t="shared" si="426"/>
        <v>2.2498562571566736</v>
      </c>
      <c r="O798" s="15">
        <f t="shared" si="427"/>
        <v>4.7731357752972743</v>
      </c>
      <c r="P798" s="15">
        <f t="shared" si="443"/>
        <v>2.2498562571566736</v>
      </c>
      <c r="Q798" s="15">
        <f t="shared" si="444"/>
        <v>0.77700000000000002</v>
      </c>
      <c r="S798" s="28">
        <f t="shared" si="445"/>
        <v>0.77700000000000002</v>
      </c>
      <c r="T798" s="19">
        <f t="shared" si="428"/>
        <v>4.7731357752972743</v>
      </c>
      <c r="U798" s="19">
        <f t="shared" si="429"/>
        <v>6.750233348473623</v>
      </c>
      <c r="V798" s="19">
        <f t="shared" si="430"/>
        <v>9.5462715505945486</v>
      </c>
      <c r="W798" s="19">
        <f t="shared" si="431"/>
        <v>11.691747122502106</v>
      </c>
      <c r="X798" s="19">
        <f t="shared" si="432"/>
        <v>13.500466696947246</v>
      </c>
      <c r="Y798" s="19">
        <f t="shared" si="433"/>
        <v>15.093980631173046</v>
      </c>
      <c r="Z798" s="19">
        <f t="shared" si="434"/>
        <v>16.534627348479084</v>
      </c>
      <c r="AA798" s="19">
        <f t="shared" si="435"/>
        <v>17.859438731716011</v>
      </c>
      <c r="AB798" s="19">
        <f t="shared" si="436"/>
        <v>19.092543101189097</v>
      </c>
      <c r="AC798" s="19">
        <f t="shared" si="437"/>
        <v>20.250700045420867</v>
      </c>
      <c r="AD798" s="19">
        <f t="shared" si="438"/>
        <v>21.346112118801734</v>
      </c>
      <c r="AE798" s="19">
        <f t="shared" si="447"/>
        <v>2.2498562571566736</v>
      </c>
      <c r="AF798" s="19">
        <f t="shared" si="447"/>
        <v>3.1817772322609374</v>
      </c>
      <c r="AG798" s="19">
        <f t="shared" si="447"/>
        <v>4.4997125143133472</v>
      </c>
      <c r="AH798" s="19">
        <f t="shared" si="447"/>
        <v>5.5109998246418241</v>
      </c>
      <c r="AI798" s="19">
        <f t="shared" si="447"/>
        <v>6.3635544645218749</v>
      </c>
      <c r="AJ798" s="19">
        <f t="shared" si="447"/>
        <v>7.1146701805965922</v>
      </c>
      <c r="AK798" s="19">
        <f t="shared" si="447"/>
        <v>7.7937306942442151</v>
      </c>
      <c r="AL798" s="19">
        <f t="shared" si="447"/>
        <v>8.4181912837698398</v>
      </c>
      <c r="AM798" s="19">
        <f t="shared" si="447"/>
        <v>8.9994250286266944</v>
      </c>
      <c r="AN798" s="19">
        <f t="shared" si="447"/>
        <v>9.5453316967828119</v>
      </c>
      <c r="AO798" s="19">
        <f t="shared" si="447"/>
        <v>10.061663061211139</v>
      </c>
      <c r="AP798" s="43">
        <f t="shared" si="439"/>
        <v>0.77700000000000002</v>
      </c>
    </row>
    <row r="799" spans="1:42" x14ac:dyDescent="0.25">
      <c r="A799" s="15">
        <v>0.77800000000000002</v>
      </c>
      <c r="B799" s="6">
        <f t="shared" si="446"/>
        <v>4.320723830010035</v>
      </c>
      <c r="C799" s="6">
        <f t="shared" si="421"/>
        <v>0.65562481712734066</v>
      </c>
      <c r="D799" s="6">
        <f t="shared" si="440"/>
        <v>2.1603619150050175</v>
      </c>
      <c r="E799" s="6">
        <f t="shared" si="422"/>
        <v>0.83118229047544079</v>
      </c>
      <c r="F799" s="6">
        <f t="shared" si="423"/>
        <v>0.78878583511725175</v>
      </c>
      <c r="G799" s="6">
        <f t="shared" si="424"/>
        <v>1.1723929175586258</v>
      </c>
      <c r="H799" s="6">
        <f t="shared" si="425"/>
        <v>0.83476744367628952</v>
      </c>
      <c r="I799" s="6">
        <f t="shared" si="419"/>
        <v>1.2570613239252197</v>
      </c>
      <c r="J799" s="6">
        <f t="shared" si="441"/>
        <v>2.3216192654018664</v>
      </c>
      <c r="K799" s="9"/>
      <c r="L799" s="15">
        <f t="shared" si="442"/>
        <v>0.77800000000000002</v>
      </c>
      <c r="M799" s="6">
        <f t="shared" si="448"/>
        <v>0.45159859414005449</v>
      </c>
      <c r="N799" s="15">
        <f t="shared" si="426"/>
        <v>2.2500903586502981</v>
      </c>
      <c r="O799" s="15">
        <f t="shared" si="427"/>
        <v>4.7796968589087054</v>
      </c>
      <c r="P799" s="15">
        <f t="shared" si="443"/>
        <v>2.2500903586502981</v>
      </c>
      <c r="Q799" s="15">
        <f t="shared" si="444"/>
        <v>0.77800000000000002</v>
      </c>
      <c r="S799" s="28">
        <f t="shared" si="445"/>
        <v>0.77800000000000002</v>
      </c>
      <c r="T799" s="19">
        <f t="shared" si="428"/>
        <v>4.7796968589087054</v>
      </c>
      <c r="U799" s="19">
        <f t="shared" si="429"/>
        <v>6.7595121219007739</v>
      </c>
      <c r="V799" s="19">
        <f t="shared" si="430"/>
        <v>9.5593937178174109</v>
      </c>
      <c r="W799" s="19">
        <f t="shared" si="431"/>
        <v>11.707818429509851</v>
      </c>
      <c r="X799" s="19">
        <f t="shared" si="432"/>
        <v>13.519024243801548</v>
      </c>
      <c r="Y799" s="19">
        <f t="shared" si="433"/>
        <v>15.114728599303973</v>
      </c>
      <c r="Z799" s="19">
        <f t="shared" si="434"/>
        <v>16.557355608814504</v>
      </c>
      <c r="AA799" s="19">
        <f t="shared" si="435"/>
        <v>17.883988058675964</v>
      </c>
      <c r="AB799" s="19">
        <f t="shared" si="436"/>
        <v>19.118787435634822</v>
      </c>
      <c r="AC799" s="19">
        <f t="shared" si="437"/>
        <v>20.278536365702323</v>
      </c>
      <c r="AD799" s="19">
        <f t="shared" si="438"/>
        <v>21.375454176724176</v>
      </c>
      <c r="AE799" s="19">
        <f t="shared" si="447"/>
        <v>2.2500903586502981</v>
      </c>
      <c r="AF799" s="19">
        <f t="shared" si="447"/>
        <v>3.1821083017681939</v>
      </c>
      <c r="AG799" s="19">
        <f t="shared" si="447"/>
        <v>4.5001807173005961</v>
      </c>
      <c r="AH799" s="19">
        <f t="shared" si="447"/>
        <v>5.511573253849229</v>
      </c>
      <c r="AI799" s="19">
        <f t="shared" si="447"/>
        <v>6.3642166035363879</v>
      </c>
      <c r="AJ799" s="19">
        <f t="shared" si="447"/>
        <v>7.115410474520095</v>
      </c>
      <c r="AK799" s="19">
        <f t="shared" si="447"/>
        <v>7.7945416456063894</v>
      </c>
      <c r="AL799" s="19">
        <f t="shared" si="447"/>
        <v>8.4190672113527167</v>
      </c>
      <c r="AM799" s="19">
        <f t="shared" si="447"/>
        <v>9.0003614346011922</v>
      </c>
      <c r="AN799" s="19">
        <f t="shared" si="447"/>
        <v>9.5463249053045818</v>
      </c>
      <c r="AO799" s="19">
        <f t="shared" si="447"/>
        <v>10.062709994917899</v>
      </c>
      <c r="AP799" s="43">
        <f t="shared" si="439"/>
        <v>0.77800000000000002</v>
      </c>
    </row>
    <row r="800" spans="1:42" x14ac:dyDescent="0.25">
      <c r="A800" s="15">
        <v>0.77900000000000003</v>
      </c>
      <c r="B800" s="6">
        <f t="shared" si="446"/>
        <v>4.3255401359746894</v>
      </c>
      <c r="C800" s="6">
        <f t="shared" si="421"/>
        <v>0.65645532932877637</v>
      </c>
      <c r="D800" s="6">
        <f t="shared" si="440"/>
        <v>2.1627700679873447</v>
      </c>
      <c r="E800" s="6">
        <f t="shared" si="422"/>
        <v>0.8298409486160585</v>
      </c>
      <c r="F800" s="6">
        <f t="shared" si="423"/>
        <v>0.7910616250301451</v>
      </c>
      <c r="G800" s="6">
        <f t="shared" si="424"/>
        <v>1.1745308125150726</v>
      </c>
      <c r="H800" s="6">
        <f t="shared" si="425"/>
        <v>0.83582488465354254</v>
      </c>
      <c r="I800" s="6">
        <f t="shared" si="419"/>
        <v>1.2593928102199998</v>
      </c>
      <c r="J800" s="6">
        <f t="shared" si="441"/>
        <v>2.3279111478463825</v>
      </c>
      <c r="K800" s="9"/>
      <c r="L800" s="15">
        <f t="shared" si="442"/>
        <v>0.77900000000000003</v>
      </c>
      <c r="M800" s="6">
        <f t="shared" si="448"/>
        <v>0.45164431915055642</v>
      </c>
      <c r="N800" s="15">
        <f t="shared" si="426"/>
        <v>2.2503181835519137</v>
      </c>
      <c r="O800" s="15">
        <f t="shared" si="427"/>
        <v>4.7862361002610614</v>
      </c>
      <c r="P800" s="15">
        <f t="shared" si="443"/>
        <v>2.2503181835519137</v>
      </c>
      <c r="Q800" s="15">
        <f t="shared" si="444"/>
        <v>0.77900000000000003</v>
      </c>
      <c r="S800" s="28">
        <f t="shared" si="445"/>
        <v>0.77900000000000003</v>
      </c>
      <c r="T800" s="19">
        <f t="shared" si="428"/>
        <v>4.7862361002610614</v>
      </c>
      <c r="U800" s="19">
        <f t="shared" si="429"/>
        <v>6.7687600057089083</v>
      </c>
      <c r="V800" s="19">
        <f t="shared" si="430"/>
        <v>9.5724722005221228</v>
      </c>
      <c r="W800" s="19">
        <f t="shared" si="431"/>
        <v>11.723836234128029</v>
      </c>
      <c r="X800" s="19">
        <f t="shared" si="432"/>
        <v>13.537520011417817</v>
      </c>
      <c r="Y800" s="19">
        <f t="shared" si="433"/>
        <v>15.135407496146978</v>
      </c>
      <c r="Z800" s="19">
        <f t="shared" si="434"/>
        <v>16.580008205344978</v>
      </c>
      <c r="AA800" s="19">
        <f t="shared" si="435"/>
        <v>17.908455659385904</v>
      </c>
      <c r="AB800" s="19">
        <f t="shared" si="436"/>
        <v>19.144944401044246</v>
      </c>
      <c r="AC800" s="19">
        <f t="shared" si="437"/>
        <v>20.306280017126713</v>
      </c>
      <c r="AD800" s="19">
        <f t="shared" si="438"/>
        <v>21.404698553094466</v>
      </c>
      <c r="AE800" s="19">
        <f t="shared" si="447"/>
        <v>2.2503181835519137</v>
      </c>
      <c r="AF800" s="19">
        <f t="shared" si="447"/>
        <v>3.1824304948339051</v>
      </c>
      <c r="AG800" s="19">
        <f t="shared" si="447"/>
        <v>4.5006363671038274</v>
      </c>
      <c r="AH800" s="19">
        <f t="shared" si="447"/>
        <v>5.5121313086088861</v>
      </c>
      <c r="AI800" s="19">
        <f t="shared" si="447"/>
        <v>6.3648609896678101</v>
      </c>
      <c r="AJ800" s="19">
        <f t="shared" si="447"/>
        <v>7.1161309201169036</v>
      </c>
      <c r="AK800" s="19">
        <f t="shared" si="447"/>
        <v>7.7953308542160444</v>
      </c>
      <c r="AL800" s="19">
        <f t="shared" si="447"/>
        <v>8.4199196540787362</v>
      </c>
      <c r="AM800" s="19">
        <f t="shared" si="447"/>
        <v>9.0012727342076548</v>
      </c>
      <c r="AN800" s="19">
        <f t="shared" si="447"/>
        <v>9.5472914845017112</v>
      </c>
      <c r="AO800" s="19">
        <f t="shared" si="447"/>
        <v>10.063728858851857</v>
      </c>
      <c r="AP800" s="43">
        <f t="shared" si="439"/>
        <v>0.77900000000000003</v>
      </c>
    </row>
    <row r="801" spans="1:42" x14ac:dyDescent="0.25">
      <c r="A801" s="15">
        <v>0.78</v>
      </c>
      <c r="B801" s="6">
        <f t="shared" si="446"/>
        <v>4.3303642535919176</v>
      </c>
      <c r="C801" s="6">
        <f t="shared" si="421"/>
        <v>0.65728449669135436</v>
      </c>
      <c r="D801" s="6">
        <f t="shared" si="440"/>
        <v>2.1651821267959588</v>
      </c>
      <c r="E801" s="6">
        <f t="shared" si="422"/>
        <v>0.82849260708831918</v>
      </c>
      <c r="F801" s="6">
        <f t="shared" si="423"/>
        <v>0.79334986343612157</v>
      </c>
      <c r="G801" s="6">
        <f t="shared" si="424"/>
        <v>1.1766749317180607</v>
      </c>
      <c r="H801" s="6">
        <f t="shared" si="425"/>
        <v>0.83688061332878061</v>
      </c>
      <c r="I801" s="6">
        <f t="shared" si="419"/>
        <v>1.2617370036027236</v>
      </c>
      <c r="J801" s="6">
        <f t="shared" si="441"/>
        <v>2.3342202237785559</v>
      </c>
      <c r="K801" s="9"/>
      <c r="L801" s="15">
        <f t="shared" si="442"/>
        <v>0.78</v>
      </c>
      <c r="M801" s="6">
        <f t="shared" si="448"/>
        <v>0.4516887808125376</v>
      </c>
      <c r="N801" s="15">
        <f t="shared" si="426"/>
        <v>2.2505397138185081</v>
      </c>
      <c r="O801" s="15">
        <f t="shared" si="427"/>
        <v>4.7927533563827733</v>
      </c>
      <c r="P801" s="15">
        <f t="shared" si="443"/>
        <v>2.2505397138185081</v>
      </c>
      <c r="Q801" s="15">
        <f t="shared" si="444"/>
        <v>0.78</v>
      </c>
      <c r="S801" s="28">
        <f t="shared" si="445"/>
        <v>0.78</v>
      </c>
      <c r="T801" s="19">
        <f t="shared" si="428"/>
        <v>4.7927533563827733</v>
      </c>
      <c r="U801" s="19">
        <f t="shared" si="429"/>
        <v>6.7779767977056906</v>
      </c>
      <c r="V801" s="19">
        <f t="shared" si="430"/>
        <v>9.5855067127655467</v>
      </c>
      <c r="W801" s="19">
        <f t="shared" si="431"/>
        <v>11.739800186149253</v>
      </c>
      <c r="X801" s="19">
        <f t="shared" si="432"/>
        <v>13.555953595411381</v>
      </c>
      <c r="Y801" s="19">
        <f t="shared" si="433"/>
        <v>15.156016869586264</v>
      </c>
      <c r="Z801" s="19">
        <f t="shared" si="434"/>
        <v>16.602584642802459</v>
      </c>
      <c r="AA801" s="19">
        <f t="shared" si="435"/>
        <v>17.932840998895205</v>
      </c>
      <c r="AB801" s="19">
        <f t="shared" si="436"/>
        <v>19.171013425531093</v>
      </c>
      <c r="AC801" s="19">
        <f t="shared" si="437"/>
        <v>20.333930393117068</v>
      </c>
      <c r="AD801" s="19">
        <f t="shared" si="438"/>
        <v>21.433844608524311</v>
      </c>
      <c r="AE801" s="19">
        <f t="shared" si="447"/>
        <v>2.2505397138185081</v>
      </c>
      <c r="AF801" s="19">
        <f t="shared" si="447"/>
        <v>3.1827437859413985</v>
      </c>
      <c r="AG801" s="19">
        <f t="shared" si="447"/>
        <v>4.5010794276370163</v>
      </c>
      <c r="AH801" s="19">
        <f t="shared" si="447"/>
        <v>5.5126739447246242</v>
      </c>
      <c r="AI801" s="19">
        <f t="shared" si="447"/>
        <v>6.365487571882797</v>
      </c>
      <c r="AJ801" s="19">
        <f t="shared" si="447"/>
        <v>7.1168314603300065</v>
      </c>
      <c r="AK801" s="19">
        <f t="shared" si="447"/>
        <v>7.7960982575703541</v>
      </c>
      <c r="AL801" s="19">
        <f t="shared" si="447"/>
        <v>8.4207485444371333</v>
      </c>
      <c r="AM801" s="19">
        <f t="shared" si="447"/>
        <v>9.0021588552740326</v>
      </c>
      <c r="AN801" s="19">
        <f t="shared" si="447"/>
        <v>9.5482313578241946</v>
      </c>
      <c r="AO801" s="19">
        <f t="shared" si="447"/>
        <v>10.064719572322213</v>
      </c>
      <c r="AP801" s="43">
        <f t="shared" si="439"/>
        <v>0.78</v>
      </c>
    </row>
    <row r="802" spans="1:42" x14ac:dyDescent="0.25">
      <c r="A802" s="15">
        <v>0.78100000000000003</v>
      </c>
      <c r="B802" s="6">
        <f t="shared" si="446"/>
        <v>4.3351962491995097</v>
      </c>
      <c r="C802" s="6">
        <f t="shared" si="421"/>
        <v>0.65811231219832433</v>
      </c>
      <c r="D802" s="6">
        <f t="shared" si="440"/>
        <v>2.1675981245997549</v>
      </c>
      <c r="E802" s="6">
        <f t="shared" si="422"/>
        <v>0.8271372316611072</v>
      </c>
      <c r="F802" s="6">
        <f t="shared" si="423"/>
        <v>0.79565069375085828</v>
      </c>
      <c r="G802" s="6">
        <f t="shared" si="424"/>
        <v>1.1788253468754291</v>
      </c>
      <c r="H802" s="6">
        <f t="shared" si="425"/>
        <v>0.83793462076799974</v>
      </c>
      <c r="I802" s="6">
        <f t="shared" si="419"/>
        <v>1.2640940148772384</v>
      </c>
      <c r="J802" s="6">
        <f t="shared" si="441"/>
        <v>2.3405466511657509</v>
      </c>
      <c r="K802" s="9"/>
      <c r="L802" s="15">
        <f t="shared" si="442"/>
        <v>0.78100000000000003</v>
      </c>
      <c r="M802" s="6">
        <f t="shared" si="448"/>
        <v>0.45173197546266353</v>
      </c>
      <c r="N802" s="15">
        <f t="shared" si="426"/>
        <v>2.2507549311975139</v>
      </c>
      <c r="O802" s="15">
        <f t="shared" si="427"/>
        <v>4.7992484835574514</v>
      </c>
      <c r="P802" s="15">
        <f t="shared" si="443"/>
        <v>2.2507549311975139</v>
      </c>
      <c r="Q802" s="15">
        <f t="shared" si="444"/>
        <v>0.78100000000000003</v>
      </c>
      <c r="S802" s="28">
        <f t="shared" si="445"/>
        <v>0.78100000000000003</v>
      </c>
      <c r="T802" s="19">
        <f t="shared" si="428"/>
        <v>4.7992484835574514</v>
      </c>
      <c r="U802" s="19">
        <f t="shared" si="429"/>
        <v>6.7871622946454586</v>
      </c>
      <c r="V802" s="19">
        <f t="shared" si="430"/>
        <v>9.5984969671149027</v>
      </c>
      <c r="W802" s="19">
        <f t="shared" si="431"/>
        <v>11.7557099335417</v>
      </c>
      <c r="X802" s="19">
        <f t="shared" si="432"/>
        <v>13.574324589290917</v>
      </c>
      <c r="Y802" s="19">
        <f t="shared" si="433"/>
        <v>15.176556265150703</v>
      </c>
      <c r="Z802" s="19">
        <f t="shared" si="434"/>
        <v>16.625084423338791</v>
      </c>
      <c r="AA802" s="19">
        <f t="shared" si="435"/>
        <v>17.957143539466379</v>
      </c>
      <c r="AB802" s="19">
        <f t="shared" si="436"/>
        <v>19.196993934229805</v>
      </c>
      <c r="AC802" s="19">
        <f t="shared" si="437"/>
        <v>20.361486883936376</v>
      </c>
      <c r="AD802" s="19">
        <f t="shared" si="438"/>
        <v>21.462891700294488</v>
      </c>
      <c r="AE802" s="19">
        <f t="shared" ref="AE802:AO811" si="449">$M802*AE$21^0.5/RMannings_n*(Diameter/1000)^(2/3)</f>
        <v>2.2507549311975139</v>
      </c>
      <c r="AF802" s="19">
        <f t="shared" si="449"/>
        <v>3.183048149277647</v>
      </c>
      <c r="AG802" s="19">
        <f t="shared" si="449"/>
        <v>4.5015098623950278</v>
      </c>
      <c r="AH802" s="19">
        <f t="shared" si="449"/>
        <v>5.5132011174869682</v>
      </c>
      <c r="AI802" s="19">
        <f t="shared" si="449"/>
        <v>6.366096298555294</v>
      </c>
      <c r="AJ802" s="19">
        <f t="shared" si="449"/>
        <v>7.1175120374397167</v>
      </c>
      <c r="AK802" s="19">
        <f t="shared" si="449"/>
        <v>7.7968437924405745</v>
      </c>
      <c r="AL802" s="19">
        <f t="shared" si="449"/>
        <v>8.4215538141330537</v>
      </c>
      <c r="AM802" s="19">
        <f t="shared" si="449"/>
        <v>9.0030197247900556</v>
      </c>
      <c r="AN802" s="19">
        <f t="shared" si="449"/>
        <v>9.5491444478329406</v>
      </c>
      <c r="AO802" s="19">
        <f t="shared" si="449"/>
        <v>10.065682053701007</v>
      </c>
      <c r="AP802" s="43">
        <f t="shared" si="439"/>
        <v>0.78100000000000003</v>
      </c>
    </row>
    <row r="803" spans="1:42" x14ac:dyDescent="0.25">
      <c r="A803" s="15">
        <v>0.78200000000000003</v>
      </c>
      <c r="B803" s="6">
        <f t="shared" si="446"/>
        <v>4.3400361898630937</v>
      </c>
      <c r="C803" s="6">
        <f t="shared" si="421"/>
        <v>0.65893876879850299</v>
      </c>
      <c r="D803" s="6">
        <f t="shared" si="440"/>
        <v>2.1700180949315468</v>
      </c>
      <c r="E803" s="6">
        <f t="shared" si="422"/>
        <v>0.82577478769940649</v>
      </c>
      <c r="F803" s="6">
        <f t="shared" si="423"/>
        <v>0.79796426170178236</v>
      </c>
      <c r="G803" s="6">
        <f t="shared" si="424"/>
        <v>1.1809821308508912</v>
      </c>
      <c r="H803" s="6">
        <f t="shared" si="425"/>
        <v>0.83898689799335457</v>
      </c>
      <c r="I803" s="6">
        <f t="shared" si="419"/>
        <v>1.2664639566049494</v>
      </c>
      <c r="J803" s="6">
        <f t="shared" si="441"/>
        <v>2.3468905905878219</v>
      </c>
      <c r="K803" s="9"/>
      <c r="L803" s="15">
        <f t="shared" si="442"/>
        <v>0.78200000000000003</v>
      </c>
      <c r="M803" s="6">
        <f t="shared" si="448"/>
        <v>0.45177389939494056</v>
      </c>
      <c r="N803" s="15">
        <f t="shared" si="426"/>
        <v>2.2509638172238158</v>
      </c>
      <c r="O803" s="15">
        <f t="shared" si="427"/>
        <v>4.805721337313865</v>
      </c>
      <c r="P803" s="15">
        <f t="shared" si="443"/>
        <v>2.2509638172238158</v>
      </c>
      <c r="Q803" s="15">
        <f t="shared" si="444"/>
        <v>0.78200000000000003</v>
      </c>
      <c r="S803" s="28">
        <f t="shared" si="445"/>
        <v>0.78200000000000003</v>
      </c>
      <c r="T803" s="19">
        <f t="shared" si="428"/>
        <v>4.805721337313865</v>
      </c>
      <c r="U803" s="19">
        <f t="shared" si="429"/>
        <v>6.7963162922150353</v>
      </c>
      <c r="V803" s="19">
        <f t="shared" si="430"/>
        <v>9.6114426746277299</v>
      </c>
      <c r="W803" s="19">
        <f t="shared" si="431"/>
        <v>11.771565122424569</v>
      </c>
      <c r="X803" s="19">
        <f t="shared" si="432"/>
        <v>13.592632584430071</v>
      </c>
      <c r="Y803" s="19">
        <f t="shared" si="433"/>
        <v>15.197025225982141</v>
      </c>
      <c r="Z803" s="19">
        <f t="shared" si="434"/>
        <v>16.647507046490929</v>
      </c>
      <c r="AA803" s="19">
        <f t="shared" si="435"/>
        <v>17.981362740537563</v>
      </c>
      <c r="AB803" s="19">
        <f t="shared" si="436"/>
        <v>19.22288534925546</v>
      </c>
      <c r="AC803" s="19">
        <f t="shared" si="437"/>
        <v>20.388948876645102</v>
      </c>
      <c r="AD803" s="19">
        <f t="shared" si="438"/>
        <v>21.491839182309999</v>
      </c>
      <c r="AE803" s="19">
        <f t="shared" si="449"/>
        <v>2.2509638172238158</v>
      </c>
      <c r="AF803" s="19">
        <f t="shared" si="449"/>
        <v>3.1833435587290331</v>
      </c>
      <c r="AG803" s="19">
        <f t="shared" si="449"/>
        <v>4.5019276344476316</v>
      </c>
      <c r="AH803" s="19">
        <f t="shared" si="449"/>
        <v>5.5137127816658049</v>
      </c>
      <c r="AI803" s="19">
        <f t="shared" si="449"/>
        <v>6.3666871174580661</v>
      </c>
      <c r="AJ803" s="19">
        <f t="shared" si="449"/>
        <v>7.1181725930542106</v>
      </c>
      <c r="AK803" s="19">
        <f t="shared" si="449"/>
        <v>7.7975673948616659</v>
      </c>
      <c r="AL803" s="19">
        <f t="shared" si="449"/>
        <v>8.4223353940763577</v>
      </c>
      <c r="AM803" s="19">
        <f t="shared" si="449"/>
        <v>9.0038552688952631</v>
      </c>
      <c r="AN803" s="19">
        <f t="shared" si="449"/>
        <v>9.550030676187097</v>
      </c>
      <c r="AO803" s="19">
        <f t="shared" si="449"/>
        <v>10.066616220409728</v>
      </c>
      <c r="AP803" s="43">
        <f t="shared" si="439"/>
        <v>0.78200000000000003</v>
      </c>
    </row>
    <row r="804" spans="1:42" x14ac:dyDescent="0.25">
      <c r="A804" s="15">
        <v>0.78300000000000003</v>
      </c>
      <c r="B804" s="6">
        <f t="shared" si="446"/>
        <v>4.3448841433880663</v>
      </c>
      <c r="C804" s="6">
        <f t="shared" si="421"/>
        <v>0.6597638594058679</v>
      </c>
      <c r="D804" s="6">
        <f t="shared" si="440"/>
        <v>2.1724420716940331</v>
      </c>
      <c r="E804" s="6">
        <f t="shared" si="422"/>
        <v>0.8244052401580183</v>
      </c>
      <c r="F804" s="6">
        <f t="shared" si="423"/>
        <v>0.8002907153761023</v>
      </c>
      <c r="G804" s="6">
        <f t="shared" si="424"/>
        <v>1.1831453576880513</v>
      </c>
      <c r="H804" s="6">
        <f t="shared" si="425"/>
        <v>0.84003743598264113</v>
      </c>
      <c r="I804" s="6">
        <f t="shared" si="419"/>
        <v>1.2688469431421048</v>
      </c>
      <c r="J804" s="6">
        <f t="shared" si="441"/>
        <v>2.3532522052895062</v>
      </c>
      <c r="K804" s="9"/>
      <c r="L804" s="15">
        <f t="shared" si="442"/>
        <v>0.78300000000000003</v>
      </c>
      <c r="M804" s="6">
        <f t="shared" si="448"/>
        <v>0.45181454886010441</v>
      </c>
      <c r="N804" s="15">
        <f t="shared" si="426"/>
        <v>2.2511663532167003</v>
      </c>
      <c r="O804" s="15">
        <f t="shared" si="427"/>
        <v>4.8121717724157431</v>
      </c>
      <c r="P804" s="15">
        <f t="shared" si="443"/>
        <v>2.2511663532167003</v>
      </c>
      <c r="Q804" s="15">
        <f t="shared" si="444"/>
        <v>0.78300000000000003</v>
      </c>
      <c r="S804" s="28">
        <f t="shared" si="445"/>
        <v>0.78300000000000003</v>
      </c>
      <c r="T804" s="19">
        <f t="shared" si="428"/>
        <v>4.8121717724157431</v>
      </c>
      <c r="U804" s="19">
        <f t="shared" si="429"/>
        <v>6.805438585019318</v>
      </c>
      <c r="V804" s="19">
        <f t="shared" si="430"/>
        <v>9.6243435448314862</v>
      </c>
      <c r="W804" s="19">
        <f t="shared" si="431"/>
        <v>11.787365397043107</v>
      </c>
      <c r="X804" s="19">
        <f t="shared" si="432"/>
        <v>13.610877170038636</v>
      </c>
      <c r="Y804" s="19">
        <f t="shared" si="433"/>
        <v>15.217423292803177</v>
      </c>
      <c r="Z804" s="19">
        <f t="shared" si="434"/>
        <v>16.669852009145686</v>
      </c>
      <c r="AA804" s="19">
        <f t="shared" si="435"/>
        <v>18.005498058684413</v>
      </c>
      <c r="AB804" s="19">
        <f t="shared" si="436"/>
        <v>19.248687089662972</v>
      </c>
      <c r="AC804" s="19">
        <f t="shared" si="437"/>
        <v>20.416315755057955</v>
      </c>
      <c r="AD804" s="19">
        <f t="shared" si="438"/>
        <v>21.520686405054494</v>
      </c>
      <c r="AE804" s="19">
        <f t="shared" si="449"/>
        <v>2.2511663532167003</v>
      </c>
      <c r="AF804" s="19">
        <f t="shared" si="449"/>
        <v>3.1836299878770387</v>
      </c>
      <c r="AG804" s="19">
        <f t="shared" si="449"/>
        <v>4.5023327064334007</v>
      </c>
      <c r="AH804" s="19">
        <f t="shared" si="449"/>
        <v>5.5142088915029204</v>
      </c>
      <c r="AI804" s="19">
        <f t="shared" si="449"/>
        <v>6.3672599757540773</v>
      </c>
      <c r="AJ804" s="19">
        <f t="shared" si="449"/>
        <v>7.1188130680998905</v>
      </c>
      <c r="AK804" s="19">
        <f t="shared" si="449"/>
        <v>7.7982690001217412</v>
      </c>
      <c r="AL804" s="19">
        <f t="shared" si="449"/>
        <v>8.4230932143702226</v>
      </c>
      <c r="AM804" s="19">
        <f t="shared" si="449"/>
        <v>9.0046654128668013</v>
      </c>
      <c r="AN804" s="19">
        <f t="shared" si="449"/>
        <v>9.550889963631116</v>
      </c>
      <c r="AO804" s="19">
        <f t="shared" si="449"/>
        <v>10.067521988905687</v>
      </c>
      <c r="AP804" s="43">
        <f t="shared" si="439"/>
        <v>0.78300000000000003</v>
      </c>
    </row>
    <row r="805" spans="1:42" x14ac:dyDescent="0.25">
      <c r="A805" s="15">
        <v>0.78400000000000003</v>
      </c>
      <c r="B805" s="6">
        <f t="shared" si="446"/>
        <v>4.3497401783317784</v>
      </c>
      <c r="C805" s="6">
        <f t="shared" si="421"/>
        <v>0.66058757689914327</v>
      </c>
      <c r="D805" s="6">
        <f t="shared" si="440"/>
        <v>2.1748700891658892</v>
      </c>
      <c r="E805" s="6">
        <f t="shared" si="422"/>
        <v>0.8230285535751477</v>
      </c>
      <c r="F805" s="6">
        <f t="shared" si="423"/>
        <v>0.80263020527006235</v>
      </c>
      <c r="G805" s="6">
        <f t="shared" si="424"/>
        <v>1.1853151026350313</v>
      </c>
      <c r="H805" s="6">
        <f t="shared" si="425"/>
        <v>0.84108622566876945</v>
      </c>
      <c r="I805" s="6">
        <f t="shared" si="419"/>
        <v>1.2712430906780365</v>
      </c>
      <c r="J805" s="6">
        <f t="shared" si="441"/>
        <v>2.3596316612340971</v>
      </c>
      <c r="K805" s="9"/>
      <c r="L805" s="15">
        <f t="shared" si="442"/>
        <v>0.78400000000000003</v>
      </c>
      <c r="M805" s="6">
        <f t="shared" si="448"/>
        <v>0.45185392006499475</v>
      </c>
      <c r="N805" s="15">
        <f t="shared" si="426"/>
        <v>2.2513625202767433</v>
      </c>
      <c r="O805" s="15">
        <f t="shared" si="427"/>
        <v>4.8185996428513658</v>
      </c>
      <c r="P805" s="15">
        <f t="shared" si="443"/>
        <v>2.2513625202767433</v>
      </c>
      <c r="Q805" s="15">
        <f t="shared" si="444"/>
        <v>0.78400000000000003</v>
      </c>
      <c r="S805" s="28">
        <f t="shared" si="445"/>
        <v>0.78400000000000003</v>
      </c>
      <c r="T805" s="19">
        <f t="shared" si="428"/>
        <v>4.8185996428513658</v>
      </c>
      <c r="U805" s="19">
        <f t="shared" si="429"/>
        <v>6.8145289665665558</v>
      </c>
      <c r="V805" s="19">
        <f t="shared" si="430"/>
        <v>9.6371992857027315</v>
      </c>
      <c r="W805" s="19">
        <f t="shared" si="431"/>
        <v>11.803110399743106</v>
      </c>
      <c r="X805" s="19">
        <f t="shared" si="432"/>
        <v>13.629057933133112</v>
      </c>
      <c r="Y805" s="19">
        <f t="shared" si="433"/>
        <v>15.237750003884209</v>
      </c>
      <c r="Z805" s="19">
        <f t="shared" si="434"/>
        <v>16.692118805503625</v>
      </c>
      <c r="AA805" s="19">
        <f t="shared" si="435"/>
        <v>18.029548947581091</v>
      </c>
      <c r="AB805" s="19">
        <f t="shared" si="436"/>
        <v>19.274398571405463</v>
      </c>
      <c r="AC805" s="19">
        <f t="shared" si="437"/>
        <v>20.443586899699664</v>
      </c>
      <c r="AD805" s="19">
        <f t="shared" si="438"/>
        <v>21.54943271554373</v>
      </c>
      <c r="AE805" s="19">
        <f t="shared" si="449"/>
        <v>2.2513625202767433</v>
      </c>
      <c r="AF805" s="19">
        <f t="shared" si="449"/>
        <v>3.1839074099938434</v>
      </c>
      <c r="AG805" s="19">
        <f t="shared" si="449"/>
        <v>4.5027250405534867</v>
      </c>
      <c r="AH805" s="19">
        <f t="shared" si="449"/>
        <v>5.5146894007043681</v>
      </c>
      <c r="AI805" s="19">
        <f t="shared" si="449"/>
        <v>6.3678148199876867</v>
      </c>
      <c r="AJ805" s="19">
        <f t="shared" si="449"/>
        <v>7.1194334028115271</v>
      </c>
      <c r="AK805" s="19">
        <f t="shared" si="449"/>
        <v>7.7989485427512744</v>
      </c>
      <c r="AL805" s="19">
        <f t="shared" si="449"/>
        <v>8.4238272042994762</v>
      </c>
      <c r="AM805" s="19">
        <f t="shared" si="449"/>
        <v>9.0054500811069733</v>
      </c>
      <c r="AN805" s="19">
        <f t="shared" si="449"/>
        <v>9.5517222299815305</v>
      </c>
      <c r="AO805" s="19">
        <f t="shared" si="449"/>
        <v>10.068399274668096</v>
      </c>
      <c r="AP805" s="43">
        <f t="shared" si="439"/>
        <v>0.78400000000000003</v>
      </c>
    </row>
    <row r="806" spans="1:42" x14ac:dyDescent="0.25">
      <c r="A806" s="15">
        <v>0.78500000000000003</v>
      </c>
      <c r="B806" s="6">
        <f t="shared" si="446"/>
        <v>4.3546043640159677</v>
      </c>
      <c r="C806" s="6">
        <f t="shared" si="421"/>
        <v>0.66140991412138084</v>
      </c>
      <c r="D806" s="6">
        <f t="shared" si="440"/>
        <v>2.1773021820079839</v>
      </c>
      <c r="E806" s="6">
        <f t="shared" si="422"/>
        <v>0.82164469206585866</v>
      </c>
      <c r="F806" s="6">
        <f t="shared" si="423"/>
        <v>0.80498288433945819</v>
      </c>
      <c r="G806" s="6">
        <f t="shared" si="424"/>
        <v>1.1874914421697291</v>
      </c>
      <c r="H806" s="6">
        <f t="shared" si="425"/>
        <v>0.84213325793923</v>
      </c>
      <c r="I806" s="6">
        <f t="shared" si="419"/>
        <v>1.2736525172743827</v>
      </c>
      <c r="J806" s="6">
        <f t="shared" si="441"/>
        <v>2.3660291271584448</v>
      </c>
      <c r="K806" s="9"/>
      <c r="L806" s="15">
        <f t="shared" si="442"/>
        <v>0.78500000000000003</v>
      </c>
      <c r="M806" s="6">
        <f t="shared" si="448"/>
        <v>0.45189200917191852</v>
      </c>
      <c r="N806" s="15">
        <f t="shared" si="426"/>
        <v>2.2515522992826371</v>
      </c>
      <c r="O806" s="15">
        <f t="shared" si="427"/>
        <v>4.8250048018229785</v>
      </c>
      <c r="P806" s="15">
        <f t="shared" si="443"/>
        <v>2.2515522992826371</v>
      </c>
      <c r="Q806" s="15">
        <f t="shared" si="444"/>
        <v>0.78500000000000003</v>
      </c>
      <c r="S806" s="28">
        <f t="shared" si="445"/>
        <v>0.78500000000000003</v>
      </c>
      <c r="T806" s="19">
        <f t="shared" si="428"/>
        <v>4.8250048018229785</v>
      </c>
      <c r="U806" s="19">
        <f t="shared" si="429"/>
        <v>6.8235872292533646</v>
      </c>
      <c r="V806" s="19">
        <f t="shared" si="430"/>
        <v>9.6500096036459571</v>
      </c>
      <c r="W806" s="19">
        <f t="shared" si="431"/>
        <v>11.818799770944967</v>
      </c>
      <c r="X806" s="19">
        <f t="shared" si="432"/>
        <v>13.647174458506729</v>
      </c>
      <c r="Y806" s="19">
        <f t="shared" si="433"/>
        <v>15.258004895009964</v>
      </c>
      <c r="Z806" s="19">
        <f t="shared" si="434"/>
        <v>16.714306927042401</v>
      </c>
      <c r="AA806" s="19">
        <f t="shared" si="435"/>
        <v>18.053514857960685</v>
      </c>
      <c r="AB806" s="19">
        <f t="shared" si="436"/>
        <v>19.300019207291914</v>
      </c>
      <c r="AC806" s="19">
        <f t="shared" si="437"/>
        <v>20.470761687760092</v>
      </c>
      <c r="AD806" s="19">
        <f t="shared" si="438"/>
        <v>21.578077457278159</v>
      </c>
      <c r="AE806" s="19">
        <f t="shared" si="449"/>
        <v>2.2515522992826371</v>
      </c>
      <c r="AF806" s="19">
        <f t="shared" si="449"/>
        <v>3.1841757980378316</v>
      </c>
      <c r="AG806" s="19">
        <f t="shared" si="449"/>
        <v>4.5031045985652742</v>
      </c>
      <c r="AH806" s="19">
        <f t="shared" si="449"/>
        <v>5.5151542624326995</v>
      </c>
      <c r="AI806" s="19">
        <f t="shared" si="449"/>
        <v>6.3683515960756631</v>
      </c>
      <c r="AJ806" s="19">
        <f t="shared" si="449"/>
        <v>7.1200335367222323</v>
      </c>
      <c r="AK806" s="19">
        <f t="shared" si="449"/>
        <v>7.7996059565121083</v>
      </c>
      <c r="AL806" s="19">
        <f t="shared" si="449"/>
        <v>8.4245372923187318</v>
      </c>
      <c r="AM806" s="19">
        <f t="shared" si="449"/>
        <v>9.0062091971305485</v>
      </c>
      <c r="AN806" s="19">
        <f t="shared" si="449"/>
        <v>9.5525273941134934</v>
      </c>
      <c r="AO806" s="19">
        <f t="shared" si="449"/>
        <v>10.069247992183854</v>
      </c>
      <c r="AP806" s="43">
        <f t="shared" si="439"/>
        <v>0.78500000000000003</v>
      </c>
    </row>
    <row r="807" spans="1:42" x14ac:dyDescent="0.25">
      <c r="A807" s="15">
        <v>0.78600000000000003</v>
      </c>
      <c r="B807" s="6">
        <f t="shared" si="446"/>
        <v>4.3594767705394535</v>
      </c>
      <c r="C807" s="6">
        <f t="shared" si="421"/>
        <v>0.66223086387953278</v>
      </c>
      <c r="D807" s="6">
        <f t="shared" si="440"/>
        <v>2.1797383852697267</v>
      </c>
      <c r="E807" s="6">
        <f t="shared" si="422"/>
        <v>0.82025361931539198</v>
      </c>
      <c r="F807" s="6">
        <f t="shared" si="423"/>
        <v>0.80734890805145165</v>
      </c>
      <c r="G807" s="6">
        <f t="shared" si="424"/>
        <v>1.1896744540257258</v>
      </c>
      <c r="H807" s="6">
        <f t="shared" si="425"/>
        <v>0.84317852363554979</v>
      </c>
      <c r="I807" s="6">
        <f t="shared" si="419"/>
        <v>1.2760753429053246</v>
      </c>
      <c r="J807" s="6">
        <f t="shared" si="441"/>
        <v>2.3724447746293178</v>
      </c>
      <c r="K807" s="9"/>
      <c r="L807" s="15">
        <f t="shared" si="442"/>
        <v>0.78600000000000003</v>
      </c>
      <c r="M807" s="6">
        <f t="shared" si="448"/>
        <v>0.4519288122979998</v>
      </c>
      <c r="N807" s="15">
        <f t="shared" si="426"/>
        <v>2.2517356708879479</v>
      </c>
      <c r="O807" s="15">
        <f t="shared" si="427"/>
        <v>4.831387101735972</v>
      </c>
      <c r="P807" s="15">
        <f t="shared" si="443"/>
        <v>2.2517356708879479</v>
      </c>
      <c r="Q807" s="15">
        <f t="shared" si="444"/>
        <v>0.78600000000000003</v>
      </c>
      <c r="S807" s="28">
        <f t="shared" si="445"/>
        <v>0.78600000000000003</v>
      </c>
      <c r="T807" s="19">
        <f t="shared" si="428"/>
        <v>4.831387101735972</v>
      </c>
      <c r="U807" s="19">
        <f t="shared" si="429"/>
        <v>6.8326131643494525</v>
      </c>
      <c r="V807" s="19">
        <f t="shared" si="430"/>
        <v>9.6627742034719439</v>
      </c>
      <c r="W807" s="19">
        <f t="shared" si="431"/>
        <v>11.834433149117212</v>
      </c>
      <c r="X807" s="19">
        <f t="shared" si="432"/>
        <v>13.665226328698905</v>
      </c>
      <c r="Y807" s="19">
        <f t="shared" si="433"/>
        <v>15.278187499445316</v>
      </c>
      <c r="Z807" s="19">
        <f t="shared" si="434"/>
        <v>16.736415862479301</v>
      </c>
      <c r="AA807" s="19">
        <f t="shared" si="435"/>
        <v>18.077395237574748</v>
      </c>
      <c r="AB807" s="19">
        <f t="shared" si="436"/>
        <v>19.325548406943888</v>
      </c>
      <c r="AC807" s="19">
        <f t="shared" si="437"/>
        <v>20.497839493048353</v>
      </c>
      <c r="AD807" s="19">
        <f t="shared" si="438"/>
        <v>21.606619970194657</v>
      </c>
      <c r="AE807" s="19">
        <f t="shared" si="449"/>
        <v>2.2517356708879479</v>
      </c>
      <c r="AF807" s="19">
        <f t="shared" si="449"/>
        <v>3.1844351246490161</v>
      </c>
      <c r="AG807" s="19">
        <f t="shared" si="449"/>
        <v>4.5034713417758958</v>
      </c>
      <c r="AH807" s="19">
        <f t="shared" si="449"/>
        <v>5.515603429299027</v>
      </c>
      <c r="AI807" s="19">
        <f t="shared" si="449"/>
        <v>6.3688702492980322</v>
      </c>
      <c r="AJ807" s="19">
        <f t="shared" si="449"/>
        <v>7.1206134086532158</v>
      </c>
      <c r="AK807" s="19">
        <f t="shared" si="449"/>
        <v>7.8002411743862385</v>
      </c>
      <c r="AL807" s="19">
        <f t="shared" si="449"/>
        <v>8.4252234060402689</v>
      </c>
      <c r="AM807" s="19">
        <f t="shared" si="449"/>
        <v>9.0069426835517916</v>
      </c>
      <c r="AN807" s="19">
        <f t="shared" si="449"/>
        <v>9.5533053739470475</v>
      </c>
      <c r="AO807" s="19">
        <f t="shared" si="449"/>
        <v>10.070068054933094</v>
      </c>
      <c r="AP807" s="43">
        <f t="shared" si="439"/>
        <v>0.78600000000000003</v>
      </c>
    </row>
    <row r="808" spans="1:42" x14ac:dyDescent="0.25">
      <c r="A808" s="15">
        <v>0.78700000000000003</v>
      </c>
      <c r="B808" s="6">
        <f t="shared" si="446"/>
        <v>4.3643574687911029</v>
      </c>
      <c r="C808" s="6">
        <f t="shared" si="421"/>
        <v>0.66305041894401895</v>
      </c>
      <c r="D808" s="6">
        <f t="shared" si="440"/>
        <v>2.1821787343955514</v>
      </c>
      <c r="E808" s="6">
        <f t="shared" si="422"/>
        <v>0.81885529857234229</v>
      </c>
      <c r="F808" s="6">
        <f t="shared" si="423"/>
        <v>0.80972843443772546</v>
      </c>
      <c r="G808" s="6">
        <f t="shared" si="424"/>
        <v>1.1918642172188627</v>
      </c>
      <c r="H808" s="6">
        <f t="shared" si="425"/>
        <v>0.84422201355274162</v>
      </c>
      <c r="I808" s="6">
        <f t="shared" si="419"/>
        <v>1.2785116894988684</v>
      </c>
      <c r="J808" s="6">
        <f t="shared" si="441"/>
        <v>2.3788787781011691</v>
      </c>
      <c r="K808" s="9"/>
      <c r="L808" s="15">
        <f t="shared" si="442"/>
        <v>0.78700000000000003</v>
      </c>
      <c r="M808" s="6">
        <f t="shared" si="448"/>
        <v>0.45196432551451587</v>
      </c>
      <c r="N808" s="15">
        <f t="shared" si="426"/>
        <v>2.2519126155178126</v>
      </c>
      <c r="O808" s="15">
        <f t="shared" si="427"/>
        <v>4.8377463941878789</v>
      </c>
      <c r="P808" s="15">
        <f t="shared" si="443"/>
        <v>2.2519126155178126</v>
      </c>
      <c r="Q808" s="15">
        <f t="shared" si="444"/>
        <v>0.78700000000000003</v>
      </c>
      <c r="S808" s="28">
        <f t="shared" si="445"/>
        <v>0.78700000000000003</v>
      </c>
      <c r="T808" s="19">
        <f t="shared" si="428"/>
        <v>4.8377463941878789</v>
      </c>
      <c r="U808" s="19">
        <f t="shared" si="429"/>
        <v>6.8416065619820374</v>
      </c>
      <c r="V808" s="19">
        <f t="shared" si="430"/>
        <v>9.6754927883757578</v>
      </c>
      <c r="W808" s="19">
        <f t="shared" si="431"/>
        <v>11.850010170749515</v>
      </c>
      <c r="X808" s="19">
        <f t="shared" si="432"/>
        <v>13.683213123964075</v>
      </c>
      <c r="Y808" s="19">
        <f t="shared" si="433"/>
        <v>15.298297347900462</v>
      </c>
      <c r="Z808" s="19">
        <f t="shared" si="434"/>
        <v>16.758445097733084</v>
      </c>
      <c r="AA808" s="19">
        <f t="shared" si="435"/>
        <v>18.10118953115208</v>
      </c>
      <c r="AB808" s="19">
        <f t="shared" si="436"/>
        <v>19.350985576751516</v>
      </c>
      <c r="AC808" s="19">
        <f t="shared" si="437"/>
        <v>20.524819685946113</v>
      </c>
      <c r="AD808" s="19">
        <f t="shared" si="438"/>
        <v>21.635059590617185</v>
      </c>
      <c r="AE808" s="19">
        <f t="shared" si="449"/>
        <v>2.2519126155178126</v>
      </c>
      <c r="AF808" s="19">
        <f t="shared" si="449"/>
        <v>3.1846853621443603</v>
      </c>
      <c r="AG808" s="19">
        <f t="shared" si="449"/>
        <v>4.5038252310356253</v>
      </c>
      <c r="AH808" s="19">
        <f t="shared" si="449"/>
        <v>5.5160368533549207</v>
      </c>
      <c r="AI808" s="19">
        <f t="shared" si="449"/>
        <v>6.3693707242887205</v>
      </c>
      <c r="AJ808" s="19">
        <f t="shared" si="449"/>
        <v>7.1211729567033233</v>
      </c>
      <c r="AK808" s="19">
        <f t="shared" si="449"/>
        <v>7.8008541285643407</v>
      </c>
      <c r="AL808" s="19">
        <f t="shared" si="449"/>
        <v>8.4258854722216512</v>
      </c>
      <c r="AM808" s="19">
        <f t="shared" si="449"/>
        <v>9.0076504620712505</v>
      </c>
      <c r="AN808" s="19">
        <f t="shared" si="449"/>
        <v>9.5540560864330804</v>
      </c>
      <c r="AO808" s="19">
        <f t="shared" si="449"/>
        <v>10.070859375374354</v>
      </c>
      <c r="AP808" s="43">
        <f t="shared" si="439"/>
        <v>0.78700000000000003</v>
      </c>
    </row>
    <row r="809" spans="1:42" x14ac:dyDescent="0.25">
      <c r="A809" s="15">
        <v>0.78800000000000003</v>
      </c>
      <c r="B809" s="6">
        <f t="shared" si="446"/>
        <v>4.3692465304630614</v>
      </c>
      <c r="C809" s="6">
        <f t="shared" si="421"/>
        <v>0.66386857204828664</v>
      </c>
      <c r="D809" s="6">
        <f t="shared" si="440"/>
        <v>2.1846232652315307</v>
      </c>
      <c r="E809" s="6">
        <f t="shared" si="422"/>
        <v>0.81744969264169387</v>
      </c>
      <c r="F809" s="6">
        <f t="shared" si="423"/>
        <v>0.81212162414901634</v>
      </c>
      <c r="G809" s="6">
        <f t="shared" si="424"/>
        <v>1.1940608120745082</v>
      </c>
      <c r="H809" s="6">
        <f t="shared" si="425"/>
        <v>0.84526371843874304</v>
      </c>
      <c r="I809" s="6">
        <f t="shared" si="419"/>
        <v>1.280961680979201</v>
      </c>
      <c r="J809" s="6">
        <f t="shared" si="441"/>
        <v>2.3853313149753448</v>
      </c>
      <c r="K809" s="9"/>
      <c r="L809" s="15">
        <f t="shared" si="442"/>
        <v>0.78800000000000003</v>
      </c>
      <c r="M809" s="6">
        <f t="shared" si="448"/>
        <v>0.45199854484622087</v>
      </c>
      <c r="N809" s="15">
        <f t="shared" si="426"/>
        <v>2.2520831133655652</v>
      </c>
      <c r="O809" s="15">
        <f t="shared" si="427"/>
        <v>4.8440825299571459</v>
      </c>
      <c r="P809" s="15">
        <f t="shared" si="443"/>
        <v>2.2520831133655652</v>
      </c>
      <c r="Q809" s="15">
        <f t="shared" si="444"/>
        <v>0.78800000000000003</v>
      </c>
      <c r="S809" s="28">
        <f t="shared" si="445"/>
        <v>0.78800000000000003</v>
      </c>
      <c r="T809" s="19">
        <f t="shared" si="428"/>
        <v>4.8440825299571459</v>
      </c>
      <c r="U809" s="19">
        <f t="shared" si="429"/>
        <v>6.8505672111199711</v>
      </c>
      <c r="V809" s="19">
        <f t="shared" si="430"/>
        <v>9.6881650599142919</v>
      </c>
      <c r="W809" s="19">
        <f t="shared" si="431"/>
        <v>11.865530470325218</v>
      </c>
      <c r="X809" s="19">
        <f t="shared" si="432"/>
        <v>13.701134422239942</v>
      </c>
      <c r="Y809" s="19">
        <f t="shared" si="433"/>
        <v>15.318333968495404</v>
      </c>
      <c r="Z809" s="19">
        <f t="shared" si="434"/>
        <v>16.78039411588513</v>
      </c>
      <c r="AA809" s="19">
        <f t="shared" si="435"/>
        <v>18.124897180356761</v>
      </c>
      <c r="AB809" s="19">
        <f t="shared" si="436"/>
        <v>19.376330119828584</v>
      </c>
      <c r="AC809" s="19">
        <f t="shared" si="437"/>
        <v>20.551701633359908</v>
      </c>
      <c r="AD809" s="19">
        <f t="shared" si="438"/>
        <v>21.663395651206681</v>
      </c>
      <c r="AE809" s="19">
        <f t="shared" si="449"/>
        <v>2.2520831133655652</v>
      </c>
      <c r="AF809" s="19">
        <f t="shared" si="449"/>
        <v>3.1849264825130073</v>
      </c>
      <c r="AG809" s="19">
        <f t="shared" si="449"/>
        <v>4.5041662267311304</v>
      </c>
      <c r="AH809" s="19">
        <f t="shared" si="449"/>
        <v>5.5164544860841573</v>
      </c>
      <c r="AI809" s="19">
        <f t="shared" si="449"/>
        <v>6.3698529650260145</v>
      </c>
      <c r="AJ809" s="19">
        <f t="shared" si="449"/>
        <v>7.1217121182383769</v>
      </c>
      <c r="AK809" s="19">
        <f t="shared" si="449"/>
        <v>7.8014447504341167</v>
      </c>
      <c r="AL809" s="19">
        <f t="shared" si="449"/>
        <v>8.426523416753124</v>
      </c>
      <c r="AM809" s="19">
        <f t="shared" si="449"/>
        <v>9.0083324534622609</v>
      </c>
      <c r="AN809" s="19">
        <f t="shared" si="449"/>
        <v>9.5547794475390191</v>
      </c>
      <c r="AO809" s="19">
        <f t="shared" si="449"/>
        <v>10.071621864929538</v>
      </c>
      <c r="AP809" s="43">
        <f t="shared" si="439"/>
        <v>0.78800000000000003</v>
      </c>
    </row>
    <row r="810" spans="1:42" x14ac:dyDescent="0.25">
      <c r="A810" s="15">
        <v>0.78900000000000003</v>
      </c>
      <c r="B810" s="6">
        <f t="shared" si="446"/>
        <v>4.3741440280642756</v>
      </c>
      <c r="C810" s="6">
        <f t="shared" si="421"/>
        <v>0.6646853158883631</v>
      </c>
      <c r="D810" s="6">
        <f t="shared" si="440"/>
        <v>2.1870720140321378</v>
      </c>
      <c r="E810" s="6">
        <f t="shared" si="422"/>
        <v>0.81603676387770652</v>
      </c>
      <c r="F810" s="6">
        <f t="shared" si="423"/>
        <v>0.81452864051107221</v>
      </c>
      <c r="G810" s="6">
        <f t="shared" si="424"/>
        <v>1.1962643202555361</v>
      </c>
      <c r="H810" s="6">
        <f t="shared" si="425"/>
        <v>0.84630362899384726</v>
      </c>
      <c r="I810" s="6">
        <f t="shared" si="419"/>
        <v>1.2834254433101591</v>
      </c>
      <c r="J810" s="6">
        <f t="shared" si="441"/>
        <v>2.3918025656607824</v>
      </c>
      <c r="K810" s="9"/>
      <c r="L810" s="15">
        <f t="shared" si="442"/>
        <v>0.78900000000000003</v>
      </c>
      <c r="M810" s="6">
        <f t="shared" si="448"/>
        <v>0.45203146627065405</v>
      </c>
      <c r="N810" s="15">
        <f t="shared" si="426"/>
        <v>2.2522471443892913</v>
      </c>
      <c r="O810" s="15">
        <f t="shared" si="427"/>
        <v>4.8503953589916744</v>
      </c>
      <c r="P810" s="15">
        <f t="shared" si="443"/>
        <v>2.2522471443892913</v>
      </c>
      <c r="Q810" s="15">
        <f t="shared" si="444"/>
        <v>0.78900000000000003</v>
      </c>
      <c r="S810" s="28">
        <f t="shared" si="445"/>
        <v>0.78900000000000003</v>
      </c>
      <c r="T810" s="19">
        <f t="shared" si="428"/>
        <v>4.8503953589916744</v>
      </c>
      <c r="U810" s="19">
        <f t="shared" si="429"/>
        <v>6.8594948995575438</v>
      </c>
      <c r="V810" s="19">
        <f t="shared" si="430"/>
        <v>9.7007907179833488</v>
      </c>
      <c r="W810" s="19">
        <f t="shared" si="431"/>
        <v>11.880993680293239</v>
      </c>
      <c r="X810" s="19">
        <f t="shared" si="432"/>
        <v>13.718989799115088</v>
      </c>
      <c r="Y810" s="19">
        <f t="shared" si="433"/>
        <v>15.338296886723759</v>
      </c>
      <c r="Z810" s="19">
        <f t="shared" si="434"/>
        <v>16.802262397139732</v>
      </c>
      <c r="AA810" s="19">
        <f t="shared" si="435"/>
        <v>18.148517623745242</v>
      </c>
      <c r="AB810" s="19">
        <f t="shared" si="436"/>
        <v>19.401581435966698</v>
      </c>
      <c r="AC810" s="19">
        <f t="shared" si="437"/>
        <v>20.578484698672625</v>
      </c>
      <c r="AD810" s="19">
        <f t="shared" si="438"/>
        <v>21.691627480909759</v>
      </c>
      <c r="AE810" s="19">
        <f t="shared" si="449"/>
        <v>2.2522471443892913</v>
      </c>
      <c r="AF810" s="19">
        <f t="shared" si="449"/>
        <v>3.1851584574114105</v>
      </c>
      <c r="AG810" s="19">
        <f t="shared" si="449"/>
        <v>4.5044942887785826</v>
      </c>
      <c r="AH810" s="19">
        <f t="shared" si="449"/>
        <v>5.5168562783942727</v>
      </c>
      <c r="AI810" s="19">
        <f t="shared" si="449"/>
        <v>6.3703169148228209</v>
      </c>
      <c r="AJ810" s="19">
        <f t="shared" si="449"/>
        <v>7.1222308298802828</v>
      </c>
      <c r="AK810" s="19">
        <f t="shared" si="449"/>
        <v>7.8020129705683408</v>
      </c>
      <c r="AL810" s="19">
        <f t="shared" si="449"/>
        <v>8.4271371646447086</v>
      </c>
      <c r="AM810" s="19">
        <f t="shared" si="449"/>
        <v>9.0089885775571652</v>
      </c>
      <c r="AN810" s="19">
        <f t="shared" si="449"/>
        <v>9.5554753722342287</v>
      </c>
      <c r="AO810" s="19">
        <f t="shared" si="449"/>
        <v>10.072355433968479</v>
      </c>
      <c r="AP810" s="43">
        <f t="shared" si="439"/>
        <v>0.78900000000000003</v>
      </c>
    </row>
    <row r="811" spans="1:42" x14ac:dyDescent="0.25">
      <c r="A811" s="15">
        <v>0.79</v>
      </c>
      <c r="B811" s="6">
        <f t="shared" si="446"/>
        <v>4.3790500349342949</v>
      </c>
      <c r="C811" s="6">
        <f t="shared" si="421"/>
        <v>0.66550064312240143</v>
      </c>
      <c r="D811" s="6">
        <f t="shared" si="440"/>
        <v>2.1895250174671474</v>
      </c>
      <c r="E811" s="6">
        <f t="shared" si="422"/>
        <v>0.81461647417665217</v>
      </c>
      <c r="F811" s="6">
        <f t="shared" si="423"/>
        <v>0.81694964958207494</v>
      </c>
      <c r="G811" s="6">
        <f t="shared" si="424"/>
        <v>1.1984748247910375</v>
      </c>
      <c r="H811" s="6">
        <f t="shared" si="425"/>
        <v>0.8473417358701244</v>
      </c>
      <c r="I811" s="6">
        <f t="shared" si="419"/>
        <v>1.2859031045398384</v>
      </c>
      <c r="J811" s="6">
        <f t="shared" si="441"/>
        <v>2.3982927136362395</v>
      </c>
      <c r="K811" s="9"/>
      <c r="L811" s="15">
        <f t="shared" si="442"/>
        <v>0.79</v>
      </c>
      <c r="M811" s="6">
        <f t="shared" si="448"/>
        <v>0.45206308571743503</v>
      </c>
      <c r="N811" s="15">
        <f t="shared" si="426"/>
        <v>2.2524046883083182</v>
      </c>
      <c r="O811" s="15">
        <f t="shared" si="427"/>
        <v>4.8566847303971574</v>
      </c>
      <c r="P811" s="15">
        <f t="shared" si="443"/>
        <v>2.2524046883083182</v>
      </c>
      <c r="Q811" s="15">
        <f t="shared" si="444"/>
        <v>0.79</v>
      </c>
      <c r="S811" s="28">
        <f t="shared" si="445"/>
        <v>0.79</v>
      </c>
      <c r="T811" s="19">
        <f t="shared" si="428"/>
        <v>4.8566847303971574</v>
      </c>
      <c r="U811" s="19">
        <f t="shared" si="429"/>
        <v>6.8683894138979786</v>
      </c>
      <c r="V811" s="19">
        <f t="shared" si="430"/>
        <v>9.7133694607943148</v>
      </c>
      <c r="W811" s="19">
        <f t="shared" si="431"/>
        <v>11.896399431039521</v>
      </c>
      <c r="X811" s="19">
        <f t="shared" si="432"/>
        <v>13.736778827795957</v>
      </c>
      <c r="Y811" s="19">
        <f t="shared" si="433"/>
        <v>15.358185625415818</v>
      </c>
      <c r="Z811" s="19">
        <f t="shared" si="434"/>
        <v>16.824049418783662</v>
      </c>
      <c r="AA811" s="19">
        <f t="shared" si="435"/>
        <v>18.17205029672273</v>
      </c>
      <c r="AB811" s="19">
        <f t="shared" si="436"/>
        <v>19.42673892158863</v>
      </c>
      <c r="AC811" s="19">
        <f t="shared" si="437"/>
        <v>20.605168241693935</v>
      </c>
      <c r="AD811" s="19">
        <f t="shared" si="438"/>
        <v>21.719754404906567</v>
      </c>
      <c r="AE811" s="19">
        <f t="shared" si="449"/>
        <v>2.2524046883083182</v>
      </c>
      <c r="AF811" s="19">
        <f t="shared" si="449"/>
        <v>3.1853812581583671</v>
      </c>
      <c r="AG811" s="19">
        <f t="shared" si="449"/>
        <v>4.5048093766166364</v>
      </c>
      <c r="AH811" s="19">
        <f t="shared" si="449"/>
        <v>5.5172421806079663</v>
      </c>
      <c r="AI811" s="19">
        <f t="shared" si="449"/>
        <v>6.3707625163167343</v>
      </c>
      <c r="AJ811" s="19">
        <f t="shared" si="449"/>
        <v>7.1227290274959154</v>
      </c>
      <c r="AK811" s="19">
        <f t="shared" si="449"/>
        <v>7.8025587187126959</v>
      </c>
      <c r="AL811" s="19">
        <f t="shared" si="449"/>
        <v>8.4277266400130753</v>
      </c>
      <c r="AM811" s="19">
        <f t="shared" si="449"/>
        <v>9.0096187532332728</v>
      </c>
      <c r="AN811" s="19">
        <f t="shared" si="449"/>
        <v>9.5561437744751014</v>
      </c>
      <c r="AO811" s="19">
        <f t="shared" si="449"/>
        <v>10.073059991793251</v>
      </c>
      <c r="AP811" s="43">
        <f t="shared" si="439"/>
        <v>0.79</v>
      </c>
    </row>
    <row r="812" spans="1:42" x14ac:dyDescent="0.25">
      <c r="A812" s="15">
        <v>0.79100000000000004</v>
      </c>
      <c r="B812" s="6">
        <f t="shared" si="446"/>
        <v>4.3839646252573807</v>
      </c>
      <c r="C812" s="6">
        <f t="shared" si="421"/>
        <v>0.66631454637021947</v>
      </c>
      <c r="D812" s="6">
        <f t="shared" si="440"/>
        <v>2.1919823126286904</v>
      </c>
      <c r="E812" s="6">
        <f t="shared" si="422"/>
        <v>0.8131887849693944</v>
      </c>
      <c r="F812" s="6">
        <f t="shared" si="423"/>
        <v>0.81938482021157888</v>
      </c>
      <c r="G812" s="6">
        <f t="shared" si="424"/>
        <v>1.2006924101057894</v>
      </c>
      <c r="H812" s="6">
        <f t="shared" si="425"/>
        <v>0.84837802967083475</v>
      </c>
      <c r="I812" s="6">
        <f t="shared" si="419"/>
        <v>1.2883947948463876</v>
      </c>
      <c r="J812" s="6">
        <f t="shared" si="441"/>
        <v>2.404801945514107</v>
      </c>
      <c r="K812" s="9"/>
      <c r="L812" s="15">
        <f t="shared" si="442"/>
        <v>0.79100000000000004</v>
      </c>
      <c r="M812" s="6">
        <f t="shared" si="448"/>
        <v>0.45209339906754331</v>
      </c>
      <c r="N812" s="15">
        <f t="shared" si="426"/>
        <v>2.2525557245996222</v>
      </c>
      <c r="O812" s="15">
        <f t="shared" si="427"/>
        <v>4.8629504924251723</v>
      </c>
      <c r="P812" s="15">
        <f t="shared" si="443"/>
        <v>2.2525557245996222</v>
      </c>
      <c r="Q812" s="15">
        <f t="shared" si="444"/>
        <v>0.79100000000000004</v>
      </c>
      <c r="S812" s="28">
        <f t="shared" si="445"/>
        <v>0.79100000000000004</v>
      </c>
      <c r="T812" s="19">
        <f t="shared" si="428"/>
        <v>4.8629504924251723</v>
      </c>
      <c r="U812" s="19">
        <f t="shared" si="429"/>
        <v>6.8772505395365986</v>
      </c>
      <c r="V812" s="19">
        <f t="shared" si="430"/>
        <v>9.7259009848503446</v>
      </c>
      <c r="W812" s="19">
        <f t="shared" si="431"/>
        <v>11.911747350857862</v>
      </c>
      <c r="X812" s="19">
        <f t="shared" si="432"/>
        <v>13.754501079073197</v>
      </c>
      <c r="Y812" s="19">
        <f t="shared" si="433"/>
        <v>15.37799970470094</v>
      </c>
      <c r="Z812" s="19">
        <f t="shared" si="434"/>
        <v>16.845754655144979</v>
      </c>
      <c r="AA812" s="19">
        <f t="shared" si="435"/>
        <v>18.195494631498622</v>
      </c>
      <c r="AB812" s="19">
        <f t="shared" si="436"/>
        <v>19.451801969700689</v>
      </c>
      <c r="AC812" s="19">
        <f t="shared" si="437"/>
        <v>20.631751618609798</v>
      </c>
      <c r="AD812" s="19">
        <f t="shared" si="438"/>
        <v>21.747775744557522</v>
      </c>
      <c r="AE812" s="19">
        <f t="shared" ref="AE812:AO821" si="450">$M812*AE$21^0.5/RMannings_n*(Diameter/1000)^(2/3)</f>
        <v>2.2525557245996222</v>
      </c>
      <c r="AF812" s="19">
        <f t="shared" si="450"/>
        <v>3.1855948557299398</v>
      </c>
      <c r="AG812" s="19">
        <f t="shared" si="450"/>
        <v>4.5051114491992443</v>
      </c>
      <c r="AH812" s="19">
        <f t="shared" si="450"/>
        <v>5.5176121424543032</v>
      </c>
      <c r="AI812" s="19">
        <f t="shared" si="450"/>
        <v>6.3711897114598797</v>
      </c>
      <c r="AJ812" s="19">
        <f t="shared" si="450"/>
        <v>7.123206646185781</v>
      </c>
      <c r="AK812" s="19">
        <f t="shared" si="450"/>
        <v>7.8030819237733464</v>
      </c>
      <c r="AL812" s="19">
        <f t="shared" si="450"/>
        <v>8.4282917660681047</v>
      </c>
      <c r="AM812" s="19">
        <f t="shared" si="450"/>
        <v>9.0102228983984887</v>
      </c>
      <c r="AN812" s="19">
        <f t="shared" si="450"/>
        <v>9.5567845671898191</v>
      </c>
      <c r="AO812" s="19">
        <f t="shared" si="450"/>
        <v>10.0737354466221</v>
      </c>
      <c r="AP812" s="43">
        <f t="shared" si="439"/>
        <v>0.79100000000000004</v>
      </c>
    </row>
    <row r="813" spans="1:42" x14ac:dyDescent="0.25">
      <c r="A813" s="15">
        <v>0.79200000000000004</v>
      </c>
      <c r="B813" s="6">
        <f t="shared" si="446"/>
        <v>4.3888878740769028</v>
      </c>
      <c r="C813" s="6">
        <f t="shared" si="421"/>
        <v>0.66712701821282949</v>
      </c>
      <c r="D813" s="6">
        <f t="shared" si="440"/>
        <v>2.1944439370384514</v>
      </c>
      <c r="E813" s="6">
        <f t="shared" si="422"/>
        <v>0.81175365721381265</v>
      </c>
      <c r="F813" s="6">
        <f t="shared" si="423"/>
        <v>0.8218343241010011</v>
      </c>
      <c r="G813" s="6">
        <f t="shared" si="424"/>
        <v>1.2029171620505006</v>
      </c>
      <c r="H813" s="6">
        <f t="shared" si="425"/>
        <v>0.84941250094982967</v>
      </c>
      <c r="I813" s="6">
        <f t="shared" si="419"/>
        <v>1.2909006465850132</v>
      </c>
      <c r="J813" s="6">
        <f t="shared" si="441"/>
        <v>2.4113304511058344</v>
      </c>
      <c r="K813" s="9"/>
      <c r="L813" s="15">
        <f t="shared" si="442"/>
        <v>0.79200000000000004</v>
      </c>
      <c r="M813" s="6">
        <f t="shared" si="448"/>
        <v>0.4521224021525837</v>
      </c>
      <c r="N813" s="15">
        <f t="shared" si="426"/>
        <v>2.252700232494171</v>
      </c>
      <c r="O813" s="15">
        <f t="shared" si="427"/>
        <v>4.8691924924610364</v>
      </c>
      <c r="P813" s="15">
        <f t="shared" si="443"/>
        <v>2.252700232494171</v>
      </c>
      <c r="Q813" s="15">
        <f t="shared" si="444"/>
        <v>0.79200000000000004</v>
      </c>
      <c r="S813" s="28">
        <f t="shared" si="445"/>
        <v>0.79200000000000004</v>
      </c>
      <c r="T813" s="19">
        <f t="shared" si="428"/>
        <v>4.8691924924610364</v>
      </c>
      <c r="U813" s="19">
        <f t="shared" si="429"/>
        <v>6.886078060643654</v>
      </c>
      <c r="V813" s="19">
        <f t="shared" si="430"/>
        <v>9.7383849849220727</v>
      </c>
      <c r="W813" s="19">
        <f t="shared" si="431"/>
        <v>11.927037065920167</v>
      </c>
      <c r="X813" s="19">
        <f t="shared" si="432"/>
        <v>13.772156121287308</v>
      </c>
      <c r="Y813" s="19">
        <f t="shared" si="433"/>
        <v>15.397738641969127</v>
      </c>
      <c r="Z813" s="19">
        <f t="shared" si="434"/>
        <v>16.867377577550908</v>
      </c>
      <c r="AA813" s="19">
        <f t="shared" si="435"/>
        <v>18.218850057041056</v>
      </c>
      <c r="AB813" s="19">
        <f t="shared" si="436"/>
        <v>19.476769969844145</v>
      </c>
      <c r="AC813" s="19">
        <f t="shared" si="437"/>
        <v>20.658234181930958</v>
      </c>
      <c r="AD813" s="19">
        <f t="shared" si="438"/>
        <v>21.775690817349023</v>
      </c>
      <c r="AE813" s="19">
        <f t="shared" si="450"/>
        <v>2.252700232494171</v>
      </c>
      <c r="AF813" s="19">
        <f t="shared" si="450"/>
        <v>3.1857992207542818</v>
      </c>
      <c r="AG813" s="19">
        <f t="shared" si="450"/>
        <v>4.5054004649883419</v>
      </c>
      <c r="AH813" s="19">
        <f t="shared" si="450"/>
        <v>5.517966113059753</v>
      </c>
      <c r="AI813" s="19">
        <f t="shared" si="450"/>
        <v>6.3715984415085636</v>
      </c>
      <c r="AJ813" s="19">
        <f t="shared" si="450"/>
        <v>7.1236636202724322</v>
      </c>
      <c r="AK813" s="19">
        <f t="shared" si="450"/>
        <v>7.8035825138042538</v>
      </c>
      <c r="AL813" s="19">
        <f t="shared" si="450"/>
        <v>8.428832465099191</v>
      </c>
      <c r="AM813" s="19">
        <f t="shared" si="450"/>
        <v>9.0108009299766838</v>
      </c>
      <c r="AN813" s="19">
        <f t="shared" si="450"/>
        <v>9.5573976622628436</v>
      </c>
      <c r="AO813" s="19">
        <f t="shared" si="450"/>
        <v>10.074381705573096</v>
      </c>
      <c r="AP813" s="43">
        <f t="shared" si="439"/>
        <v>0.79200000000000004</v>
      </c>
    </row>
    <row r="814" spans="1:42" x14ac:dyDescent="0.25">
      <c r="A814" s="15">
        <v>0.79300000000000004</v>
      </c>
      <c r="B814" s="6">
        <f t="shared" si="446"/>
        <v>4.3938198573100653</v>
      </c>
      <c r="C814" s="6">
        <f t="shared" si="421"/>
        <v>0.66793805119196226</v>
      </c>
      <c r="D814" s="6">
        <f t="shared" si="440"/>
        <v>2.1969099286550327</v>
      </c>
      <c r="E814" s="6">
        <f t="shared" si="422"/>
        <v>0.81031105138705828</v>
      </c>
      <c r="F814" s="6">
        <f t="shared" si="423"/>
        <v>0.82429833586573009</v>
      </c>
      <c r="G814" s="6">
        <f t="shared" si="424"/>
        <v>1.205149167932865</v>
      </c>
      <c r="H814" s="6">
        <f t="shared" si="425"/>
        <v>0.85044514021094586</v>
      </c>
      <c r="I814" s="6">
        <f t="shared" si="419"/>
        <v>1.2934207943362426</v>
      </c>
      <c r="J814" s="6">
        <f t="shared" si="441"/>
        <v>2.4178784234890482</v>
      </c>
      <c r="K814" s="9"/>
      <c r="L814" s="15">
        <f t="shared" si="442"/>
        <v>0.79300000000000004</v>
      </c>
      <c r="M814" s="6">
        <f t="shared" si="448"/>
        <v>0.45215009075403556</v>
      </c>
      <c r="N814" s="15">
        <f t="shared" si="426"/>
        <v>2.2528381909731827</v>
      </c>
      <c r="O814" s="15">
        <f t="shared" si="427"/>
        <v>4.8754105770114284</v>
      </c>
      <c r="P814" s="15">
        <f t="shared" si="443"/>
        <v>2.2528381909731827</v>
      </c>
      <c r="Q814" s="15">
        <f t="shared" si="444"/>
        <v>0.79300000000000004</v>
      </c>
      <c r="S814" s="28">
        <f t="shared" si="445"/>
        <v>0.79300000000000004</v>
      </c>
      <c r="T814" s="19">
        <f t="shared" si="428"/>
        <v>4.8754105770114284</v>
      </c>
      <c r="U814" s="19">
        <f t="shared" si="429"/>
        <v>6.8948717601468008</v>
      </c>
      <c r="V814" s="19">
        <f t="shared" si="430"/>
        <v>9.7508211540228569</v>
      </c>
      <c r="W814" s="19">
        <f t="shared" si="431"/>
        <v>11.942268200246112</v>
      </c>
      <c r="X814" s="19">
        <f t="shared" si="432"/>
        <v>13.789743520293602</v>
      </c>
      <c r="Y814" s="19">
        <f t="shared" si="433"/>
        <v>15.41740195183187</v>
      </c>
      <c r="Z814" s="19">
        <f t="shared" si="434"/>
        <v>16.888917654284985</v>
      </c>
      <c r="AA814" s="19">
        <f t="shared" si="435"/>
        <v>18.24211599903062</v>
      </c>
      <c r="AB814" s="19">
        <f t="shared" si="436"/>
        <v>19.501642308045714</v>
      </c>
      <c r="AC814" s="19">
        <f t="shared" si="437"/>
        <v>20.684615280440401</v>
      </c>
      <c r="AD814" s="19">
        <f t="shared" si="438"/>
        <v>21.803498936838057</v>
      </c>
      <c r="AE814" s="19">
        <f t="shared" si="450"/>
        <v>2.2528381909731827</v>
      </c>
      <c r="AF814" s="19">
        <f t="shared" si="450"/>
        <v>3.1859943235063439</v>
      </c>
      <c r="AG814" s="19">
        <f t="shared" si="450"/>
        <v>4.5056763819463654</v>
      </c>
      <c r="AH814" s="19">
        <f t="shared" si="450"/>
        <v>5.5183040409390216</v>
      </c>
      <c r="AI814" s="19">
        <f t="shared" si="450"/>
        <v>6.3719886470126879</v>
      </c>
      <c r="AJ814" s="19">
        <f t="shared" si="450"/>
        <v>7.1240998832886406</v>
      </c>
      <c r="AK814" s="19">
        <f t="shared" si="450"/>
        <v>7.8040604159942202</v>
      </c>
      <c r="AL814" s="19">
        <f t="shared" si="450"/>
        <v>8.4293486584612527</v>
      </c>
      <c r="AM814" s="19">
        <f t="shared" si="450"/>
        <v>9.0113527638927309</v>
      </c>
      <c r="AN814" s="19">
        <f t="shared" si="450"/>
        <v>9.5579829705190313</v>
      </c>
      <c r="AO814" s="19">
        <f t="shared" si="450"/>
        <v>10.074998674647379</v>
      </c>
      <c r="AP814" s="43">
        <f t="shared" si="439"/>
        <v>0.79300000000000004</v>
      </c>
    </row>
    <row r="815" spans="1:42" x14ac:dyDescent="0.25">
      <c r="A815" s="15">
        <v>0.79400000000000004</v>
      </c>
      <c r="B815" s="6">
        <f t="shared" si="446"/>
        <v>4.398760651762939</v>
      </c>
      <c r="C815" s="6">
        <f t="shared" si="421"/>
        <v>0.66874763780958157</v>
      </c>
      <c r="D815" s="6">
        <f t="shared" si="440"/>
        <v>2.1993803258814695</v>
      </c>
      <c r="E815" s="6">
        <f t="shared" si="422"/>
        <v>0.80886092747764748</v>
      </c>
      <c r="F815" s="6">
        <f t="shared" si="423"/>
        <v>0.82677703309888473</v>
      </c>
      <c r="G815" s="6">
        <f t="shared" si="424"/>
        <v>1.2073885165494425</v>
      </c>
      <c r="H815" s="6">
        <f t="shared" si="425"/>
        <v>0.85147593790738718</v>
      </c>
      <c r="I815" s="6">
        <f t="shared" si="419"/>
        <v>1.2959553749554806</v>
      </c>
      <c r="J815" s="6">
        <f t="shared" si="441"/>
        <v>2.4244460590763763</v>
      </c>
      <c r="K815" s="9"/>
      <c r="L815" s="15">
        <f t="shared" si="442"/>
        <v>0.79400000000000004</v>
      </c>
      <c r="M815" s="6">
        <f t="shared" si="448"/>
        <v>0.45217646060248645</v>
      </c>
      <c r="N815" s="15">
        <f t="shared" si="426"/>
        <v>2.252969578764306</v>
      </c>
      <c r="O815" s="15">
        <f t="shared" si="427"/>
        <v>4.8816045916917483</v>
      </c>
      <c r="P815" s="15">
        <f t="shared" si="443"/>
        <v>2.252969578764306</v>
      </c>
      <c r="Q815" s="15">
        <f t="shared" si="444"/>
        <v>0.79400000000000004</v>
      </c>
      <c r="S815" s="28">
        <f t="shared" si="445"/>
        <v>0.79400000000000004</v>
      </c>
      <c r="T815" s="19">
        <f t="shared" si="428"/>
        <v>4.8816045916917483</v>
      </c>
      <c r="U815" s="19">
        <f t="shared" si="429"/>
        <v>6.9036314197132453</v>
      </c>
      <c r="V815" s="19">
        <f t="shared" si="430"/>
        <v>9.7632091833834966</v>
      </c>
      <c r="W815" s="19">
        <f t="shared" si="431"/>
        <v>11.957440375672199</v>
      </c>
      <c r="X815" s="19">
        <f t="shared" si="432"/>
        <v>13.807262839426491</v>
      </c>
      <c r="Y815" s="19">
        <f t="shared" si="433"/>
        <v>15.436989146082199</v>
      </c>
      <c r="Z815" s="19">
        <f t="shared" si="434"/>
        <v>16.910374350543265</v>
      </c>
      <c r="AA815" s="19">
        <f t="shared" si="435"/>
        <v>18.265291879813017</v>
      </c>
      <c r="AB815" s="19">
        <f t="shared" si="436"/>
        <v>19.526418366766993</v>
      </c>
      <c r="AC815" s="19">
        <f t="shared" si="437"/>
        <v>20.710894259139732</v>
      </c>
      <c r="AD815" s="19">
        <f t="shared" si="438"/>
        <v>21.831199412595709</v>
      </c>
      <c r="AE815" s="19">
        <f t="shared" si="450"/>
        <v>2.252969578764306</v>
      </c>
      <c r="AF815" s="19">
        <f t="shared" si="450"/>
        <v>3.1861801339024809</v>
      </c>
      <c r="AG815" s="19">
        <f t="shared" si="450"/>
        <v>4.5059391575286121</v>
      </c>
      <c r="AH815" s="19">
        <f t="shared" si="450"/>
        <v>5.5186258739857044</v>
      </c>
      <c r="AI815" s="19">
        <f t="shared" si="450"/>
        <v>6.3723602678049618</v>
      </c>
      <c r="AJ815" s="19">
        <f t="shared" si="450"/>
        <v>7.124515367965329</v>
      </c>
      <c r="AK815" s="19">
        <f t="shared" si="450"/>
        <v>7.8045155566536595</v>
      </c>
      <c r="AL815" s="19">
        <f t="shared" si="450"/>
        <v>8.4298402665604399</v>
      </c>
      <c r="AM815" s="19">
        <f t="shared" si="450"/>
        <v>9.0118783150572241</v>
      </c>
      <c r="AN815" s="19">
        <f t="shared" si="450"/>
        <v>9.5585404017074396</v>
      </c>
      <c r="AO815" s="19">
        <f t="shared" si="450"/>
        <v>10.075586258712111</v>
      </c>
      <c r="AP815" s="43">
        <f t="shared" si="439"/>
        <v>0.79400000000000004</v>
      </c>
    </row>
    <row r="816" spans="1:42" x14ac:dyDescent="0.25">
      <c r="A816" s="15">
        <v>0.79500000000000004</v>
      </c>
      <c r="B816" s="6">
        <f t="shared" si="446"/>
        <v>4.4037103351458358</v>
      </c>
      <c r="C816" s="6">
        <f t="shared" si="421"/>
        <v>0.66955577052739279</v>
      </c>
      <c r="D816" s="6">
        <f t="shared" si="440"/>
        <v>2.2018551675729179</v>
      </c>
      <c r="E816" s="6">
        <f t="shared" si="422"/>
        <v>0.80740324497737814</v>
      </c>
      <c r="F816" s="6">
        <f t="shared" si="423"/>
        <v>0.82927059643679335</v>
      </c>
      <c r="G816" s="6">
        <f t="shared" si="424"/>
        <v>1.2096352982183967</v>
      </c>
      <c r="H816" s="6">
        <f t="shared" si="425"/>
        <v>0.85250488444109873</v>
      </c>
      <c r="I816" s="6">
        <f t="shared" si="419"/>
        <v>1.2985045276239031</v>
      </c>
      <c r="J816" s="6">
        <f t="shared" si="441"/>
        <v>2.4310335576860762</v>
      </c>
      <c r="K816" s="9"/>
      <c r="L816" s="15">
        <f t="shared" si="442"/>
        <v>0.79500000000000004</v>
      </c>
      <c r="M816" s="6">
        <f t="shared" si="448"/>
        <v>0.45220150737684978</v>
      </c>
      <c r="N816" s="15">
        <f t="shared" si="426"/>
        <v>2.2530943743377234</v>
      </c>
      <c r="O816" s="15">
        <f t="shared" si="427"/>
        <v>4.8877743812132364</v>
      </c>
      <c r="P816" s="15">
        <f t="shared" si="443"/>
        <v>2.2530943743377234</v>
      </c>
      <c r="Q816" s="15">
        <f t="shared" si="444"/>
        <v>0.79500000000000004</v>
      </c>
      <c r="S816" s="28">
        <f t="shared" si="445"/>
        <v>0.79500000000000004</v>
      </c>
      <c r="T816" s="19">
        <f t="shared" si="428"/>
        <v>4.8877743812132364</v>
      </c>
      <c r="U816" s="19">
        <f t="shared" si="429"/>
        <v>6.9123568197315226</v>
      </c>
      <c r="V816" s="19">
        <f t="shared" si="430"/>
        <v>9.7755487624264727</v>
      </c>
      <c r="W816" s="19">
        <f t="shared" si="431"/>
        <v>11.972553211820216</v>
      </c>
      <c r="X816" s="19">
        <f t="shared" si="432"/>
        <v>13.824713639463045</v>
      </c>
      <c r="Y816" s="19">
        <f t="shared" si="433"/>
        <v>15.45649973365394</v>
      </c>
      <c r="Z816" s="19">
        <f t="shared" si="434"/>
        <v>16.931747128389713</v>
      </c>
      <c r="AA816" s="19">
        <f t="shared" si="435"/>
        <v>18.28837711835094</v>
      </c>
      <c r="AB816" s="19">
        <f t="shared" si="436"/>
        <v>19.551097524852945</v>
      </c>
      <c r="AC816" s="19">
        <f t="shared" si="437"/>
        <v>20.737070459194562</v>
      </c>
      <c r="AD816" s="19">
        <f t="shared" si="438"/>
        <v>21.85879155014953</v>
      </c>
      <c r="AE816" s="19">
        <f t="shared" si="450"/>
        <v>2.2530943743377234</v>
      </c>
      <c r="AF816" s="19">
        <f t="shared" si="450"/>
        <v>3.1863566214949324</v>
      </c>
      <c r="AG816" s="19">
        <f t="shared" si="450"/>
        <v>4.5061887486754468</v>
      </c>
      <c r="AH816" s="19">
        <f t="shared" si="450"/>
        <v>5.5189315594627351</v>
      </c>
      <c r="AI816" s="19">
        <f t="shared" si="450"/>
        <v>6.3727132429898647</v>
      </c>
      <c r="AJ816" s="19">
        <f t="shared" si="450"/>
        <v>7.1249100062192339</v>
      </c>
      <c r="AK816" s="19">
        <f t="shared" si="450"/>
        <v>7.8049478612010974</v>
      </c>
      <c r="AL816" s="19">
        <f t="shared" si="450"/>
        <v>8.4303072088395563</v>
      </c>
      <c r="AM816" s="19">
        <f t="shared" si="450"/>
        <v>9.0123774973508937</v>
      </c>
      <c r="AN816" s="19">
        <f t="shared" si="450"/>
        <v>9.559069864484794</v>
      </c>
      <c r="AO816" s="19">
        <f t="shared" si="450"/>
        <v>10.076144361483014</v>
      </c>
      <c r="AP816" s="43">
        <f t="shared" si="439"/>
        <v>0.79500000000000004</v>
      </c>
    </row>
    <row r="817" spans="1:42" x14ac:dyDescent="0.25">
      <c r="A817" s="15">
        <v>0.79600000000000004</v>
      </c>
      <c r="B817" s="6">
        <f t="shared" si="446"/>
        <v>4.4086689860890065</v>
      </c>
      <c r="C817" s="6">
        <f t="shared" si="421"/>
        <v>0.67036244176634074</v>
      </c>
      <c r="D817" s="6">
        <f t="shared" si="440"/>
        <v>2.2043344930445032</v>
      </c>
      <c r="E817" s="6">
        <f t="shared" si="422"/>
        <v>0.80593796287307362</v>
      </c>
      <c r="F817" s="6">
        <f t="shared" si="423"/>
        <v>0.83177920962623209</v>
      </c>
      <c r="G817" s="6">
        <f t="shared" si="424"/>
        <v>1.211889604813116</v>
      </c>
      <c r="H817" s="6">
        <f t="shared" si="425"/>
        <v>0.85353197016212778</v>
      </c>
      <c r="I817" s="6">
        <f t="shared" si="419"/>
        <v>1.3010683939007266</v>
      </c>
      <c r="J817" s="6">
        <f t="shared" si="441"/>
        <v>2.4376411226144716</v>
      </c>
      <c r="K817" s="9"/>
      <c r="L817" s="15">
        <f t="shared" si="442"/>
        <v>0.79600000000000004</v>
      </c>
      <c r="M817" s="6">
        <f t="shared" si="448"/>
        <v>0.45222522670356524</v>
      </c>
      <c r="N817" s="15">
        <f t="shared" si="426"/>
        <v>2.2532125559021674</v>
      </c>
      <c r="O817" s="15">
        <f t="shared" si="427"/>
        <v>4.8939197893698205</v>
      </c>
      <c r="P817" s="15">
        <f t="shared" si="443"/>
        <v>2.2532125559021674</v>
      </c>
      <c r="Q817" s="15">
        <f t="shared" si="444"/>
        <v>0.79600000000000004</v>
      </c>
      <c r="S817" s="28">
        <f t="shared" si="445"/>
        <v>0.79600000000000004</v>
      </c>
      <c r="T817" s="19">
        <f t="shared" si="428"/>
        <v>4.8939197893698205</v>
      </c>
      <c r="U817" s="19">
        <f t="shared" si="429"/>
        <v>6.9210477392928809</v>
      </c>
      <c r="V817" s="19">
        <f t="shared" si="430"/>
        <v>9.7878395787396411</v>
      </c>
      <c r="W817" s="19">
        <f t="shared" si="431"/>
        <v>11.987606326064986</v>
      </c>
      <c r="X817" s="19">
        <f t="shared" si="432"/>
        <v>13.842095478585762</v>
      </c>
      <c r="Y817" s="19">
        <f t="shared" si="433"/>
        <v>15.475933220580121</v>
      </c>
      <c r="Z817" s="19">
        <f t="shared" si="434"/>
        <v>16.953035446710615</v>
      </c>
      <c r="AA817" s="19">
        <f t="shared" si="435"/>
        <v>18.311371130174763</v>
      </c>
      <c r="AB817" s="19">
        <f t="shared" si="436"/>
        <v>19.575679157479282</v>
      </c>
      <c r="AC817" s="19">
        <f t="shared" si="437"/>
        <v>20.763143217878646</v>
      </c>
      <c r="AD817" s="19">
        <f t="shared" si="438"/>
        <v>21.886274650924744</v>
      </c>
      <c r="AE817" s="19">
        <f t="shared" si="450"/>
        <v>2.2532125559021674</v>
      </c>
      <c r="AF817" s="19">
        <f t="shared" si="450"/>
        <v>3.1865237554661907</v>
      </c>
      <c r="AG817" s="19">
        <f t="shared" si="450"/>
        <v>4.5064251118043348</v>
      </c>
      <c r="AH817" s="19">
        <f t="shared" si="450"/>
        <v>5.5192210439926273</v>
      </c>
      <c r="AI817" s="19">
        <f t="shared" si="450"/>
        <v>6.3730475109323814</v>
      </c>
      <c r="AJ817" s="19">
        <f t="shared" si="450"/>
        <v>7.1252837291403184</v>
      </c>
      <c r="AK817" s="19">
        <f t="shared" si="450"/>
        <v>7.8053572541493663</v>
      </c>
      <c r="AL817" s="19">
        <f t="shared" si="450"/>
        <v>8.4307494037631372</v>
      </c>
      <c r="AM817" s="19">
        <f t="shared" si="450"/>
        <v>9.0128502236086696</v>
      </c>
      <c r="AN817" s="19">
        <f t="shared" si="450"/>
        <v>9.5595712663985726</v>
      </c>
      <c r="AO817" s="19">
        <f t="shared" si="450"/>
        <v>10.076672885506582</v>
      </c>
      <c r="AP817" s="43">
        <f t="shared" si="439"/>
        <v>0.79600000000000004</v>
      </c>
    </row>
    <row r="818" spans="1:42" x14ac:dyDescent="0.25">
      <c r="A818" s="15">
        <v>0.79700000000000004</v>
      </c>
      <c r="B818" s="6">
        <f t="shared" si="446"/>
        <v>4.4136366841586945</v>
      </c>
      <c r="C818" s="6">
        <f t="shared" si="421"/>
        <v>0.67116764390610117</v>
      </c>
      <c r="D818" s="6">
        <f t="shared" si="440"/>
        <v>2.2068183420793472</v>
      </c>
      <c r="E818" s="6">
        <f t="shared" si="422"/>
        <v>0.80446503963814375</v>
      </c>
      <c r="F818" s="6">
        <f t="shared" si="423"/>
        <v>0.83430305959348949</v>
      </c>
      <c r="G818" s="6">
        <f t="shared" si="424"/>
        <v>1.2141515297967449</v>
      </c>
      <c r="H818" s="6">
        <f t="shared" si="425"/>
        <v>0.85455718536797609</v>
      </c>
      <c r="I818" s="6">
        <f t="shared" si="419"/>
        <v>1.3036471177768996</v>
      </c>
      <c r="J818" s="6">
        <f t="shared" si="441"/>
        <v>2.4442689607102963</v>
      </c>
      <c r="K818" s="9"/>
      <c r="L818" s="15">
        <f t="shared" si="442"/>
        <v>0.79700000000000004</v>
      </c>
      <c r="M818" s="6">
        <f t="shared" si="448"/>
        <v>0.45224761415578296</v>
      </c>
      <c r="N818" s="15">
        <f t="shared" si="426"/>
        <v>2.2533241014008549</v>
      </c>
      <c r="O818" s="15">
        <f t="shared" si="427"/>
        <v>4.9000406590247039</v>
      </c>
      <c r="P818" s="15">
        <f t="shared" si="443"/>
        <v>2.2533241014008549</v>
      </c>
      <c r="Q818" s="15">
        <f t="shared" si="444"/>
        <v>0.79700000000000004</v>
      </c>
      <c r="S818" s="28">
        <f t="shared" si="445"/>
        <v>0.79700000000000004</v>
      </c>
      <c r="T818" s="19">
        <f t="shared" si="428"/>
        <v>4.9000406590247039</v>
      </c>
      <c r="U818" s="19">
        <f t="shared" si="429"/>
        <v>6.9297039561723341</v>
      </c>
      <c r="V818" s="19">
        <f t="shared" si="430"/>
        <v>9.8000813180494077</v>
      </c>
      <c r="W818" s="19">
        <f t="shared" si="431"/>
        <v>12.002599333501536</v>
      </c>
      <c r="X818" s="19">
        <f t="shared" si="432"/>
        <v>13.859407912344668</v>
      </c>
      <c r="Y818" s="19">
        <f t="shared" si="433"/>
        <v>15.49528910995056</v>
      </c>
      <c r="Z818" s="19">
        <f t="shared" si="434"/>
        <v>16.974238761168145</v>
      </c>
      <c r="AA818" s="19">
        <f t="shared" si="435"/>
        <v>18.334273327332436</v>
      </c>
      <c r="AB818" s="19">
        <f t="shared" si="436"/>
        <v>19.600162636098815</v>
      </c>
      <c r="AC818" s="19">
        <f t="shared" si="437"/>
        <v>20.789111868517004</v>
      </c>
      <c r="AD818" s="19">
        <f t="shared" si="438"/>
        <v>21.913648012184211</v>
      </c>
      <c r="AE818" s="19">
        <f t="shared" si="450"/>
        <v>2.2533241014008549</v>
      </c>
      <c r="AF818" s="19">
        <f t="shared" si="450"/>
        <v>3.1866815046232557</v>
      </c>
      <c r="AG818" s="19">
        <f t="shared" si="450"/>
        <v>4.5066482028017099</v>
      </c>
      <c r="AH818" s="19">
        <f t="shared" si="450"/>
        <v>5.5194942735475152</v>
      </c>
      <c r="AI818" s="19">
        <f t="shared" si="450"/>
        <v>6.3733630092465114</v>
      </c>
      <c r="AJ818" s="19">
        <f t="shared" si="450"/>
        <v>7.1256364669789098</v>
      </c>
      <c r="AK818" s="19">
        <f t="shared" si="450"/>
        <v>7.8057436590915303</v>
      </c>
      <c r="AL818" s="19">
        <f t="shared" si="450"/>
        <v>8.431166768802262</v>
      </c>
      <c r="AM818" s="19">
        <f t="shared" si="450"/>
        <v>9.0132964056034197</v>
      </c>
      <c r="AN818" s="19">
        <f t="shared" si="450"/>
        <v>9.5600445138697676</v>
      </c>
      <c r="AO818" s="19">
        <f t="shared" si="450"/>
        <v>10.077171732141879</v>
      </c>
      <c r="AP818" s="43">
        <f t="shared" si="439"/>
        <v>0.79700000000000004</v>
      </c>
    </row>
    <row r="819" spans="1:42" x14ac:dyDescent="0.25">
      <c r="A819" s="15">
        <v>0.79800000000000004</v>
      </c>
      <c r="B819" s="6">
        <f t="shared" si="446"/>
        <v>4.4186135098735484</v>
      </c>
      <c r="C819" s="6">
        <f t="shared" si="421"/>
        <v>0.67197136928456325</v>
      </c>
      <c r="D819" s="6">
        <f t="shared" si="440"/>
        <v>2.2093067549367742</v>
      </c>
      <c r="E819" s="6">
        <f t="shared" si="422"/>
        <v>0.80298443322395718</v>
      </c>
      <c r="F819" s="6">
        <f t="shared" si="423"/>
        <v>0.83684233651531625</v>
      </c>
      <c r="G819" s="6">
        <f t="shared" si="424"/>
        <v>1.2164211682576582</v>
      </c>
      <c r="H819" s="6">
        <f t="shared" si="425"/>
        <v>0.85558052030294118</v>
      </c>
      <c r="I819" s="6">
        <f t="shared" si="419"/>
        <v>1.3062408457302668</v>
      </c>
      <c r="J819" s="6">
        <f t="shared" si="441"/>
        <v>2.4509172824509857</v>
      </c>
      <c r="K819" s="9"/>
      <c r="L819" s="15">
        <f t="shared" si="442"/>
        <v>0.79800000000000004</v>
      </c>
      <c r="M819" s="6">
        <f t="shared" si="448"/>
        <v>0.45226866525252912</v>
      </c>
      <c r="N819" s="15">
        <f t="shared" si="426"/>
        <v>2.2534289885073293</v>
      </c>
      <c r="O819" s="15">
        <f t="shared" si="427"/>
        <v>4.9061368320966672</v>
      </c>
      <c r="P819" s="15">
        <f t="shared" si="443"/>
        <v>2.2534289885073293</v>
      </c>
      <c r="Q819" s="15">
        <f t="shared" si="444"/>
        <v>0.79800000000000004</v>
      </c>
      <c r="S819" s="28">
        <f t="shared" si="445"/>
        <v>0.79800000000000004</v>
      </c>
      <c r="T819" s="19">
        <f t="shared" si="428"/>
        <v>4.9061368320966672</v>
      </c>
      <c r="U819" s="19">
        <f t="shared" si="429"/>
        <v>6.9383252468092804</v>
      </c>
      <c r="V819" s="19">
        <f t="shared" si="430"/>
        <v>9.8122736641933344</v>
      </c>
      <c r="W819" s="19">
        <f t="shared" si="431"/>
        <v>12.017531846911542</v>
      </c>
      <c r="X819" s="19">
        <f t="shared" si="432"/>
        <v>13.876650493618561</v>
      </c>
      <c r="Y819" s="19">
        <f t="shared" si="433"/>
        <v>15.514566901868553</v>
      </c>
      <c r="Z819" s="19">
        <f t="shared" si="434"/>
        <v>16.995356524152896</v>
      </c>
      <c r="AA819" s="19">
        <f t="shared" si="435"/>
        <v>18.357083118338206</v>
      </c>
      <c r="AB819" s="19">
        <f t="shared" si="436"/>
        <v>19.624547328386669</v>
      </c>
      <c r="AC819" s="19">
        <f t="shared" si="437"/>
        <v>20.81497574042784</v>
      </c>
      <c r="AD819" s="19">
        <f t="shared" si="438"/>
        <v>21.940910926967245</v>
      </c>
      <c r="AE819" s="19">
        <f t="shared" si="450"/>
        <v>2.2534289885073293</v>
      </c>
      <c r="AF819" s="19">
        <f t="shared" si="450"/>
        <v>3.186829837391751</v>
      </c>
      <c r="AG819" s="19">
        <f t="shared" si="450"/>
        <v>4.5068579770146586</v>
      </c>
      <c r="AH819" s="19">
        <f t="shared" si="450"/>
        <v>5.5197511934389754</v>
      </c>
      <c r="AI819" s="19">
        <f t="shared" si="450"/>
        <v>6.3736596747835019</v>
      </c>
      <c r="AJ819" s="19">
        <f t="shared" si="450"/>
        <v>7.1259681491325555</v>
      </c>
      <c r="AK819" s="19">
        <f t="shared" si="450"/>
        <v>7.8061069986864782</v>
      </c>
      <c r="AL819" s="19">
        <f t="shared" si="450"/>
        <v>8.4315592204189826</v>
      </c>
      <c r="AM819" s="19">
        <f t="shared" si="450"/>
        <v>9.0137159540293172</v>
      </c>
      <c r="AN819" s="19">
        <f t="shared" si="450"/>
        <v>9.560489512175252</v>
      </c>
      <c r="AO819" s="19">
        <f t="shared" si="450"/>
        <v>10.077640801541964</v>
      </c>
      <c r="AP819" s="43">
        <f t="shared" si="439"/>
        <v>0.79800000000000004</v>
      </c>
    </row>
    <row r="820" spans="1:42" x14ac:dyDescent="0.25">
      <c r="A820" s="15">
        <v>0.79900000000000004</v>
      </c>
      <c r="B820" s="6">
        <f t="shared" si="446"/>
        <v>4.4235995447213874</v>
      </c>
      <c r="C820" s="6">
        <f t="shared" si="421"/>
        <v>0.6727736101973022</v>
      </c>
      <c r="D820" s="6">
        <f t="shared" si="440"/>
        <v>2.2117997723606937</v>
      </c>
      <c r="E820" s="6">
        <f t="shared" si="422"/>
        <v>0.80149610105102831</v>
      </c>
      <c r="F820" s="6">
        <f t="shared" si="423"/>
        <v>0.83939723389180798</v>
      </c>
      <c r="G820" s="6">
        <f t="shared" si="424"/>
        <v>1.218698616945904</v>
      </c>
      <c r="H820" s="6">
        <f t="shared" si="425"/>
        <v>0.85660196515744491</v>
      </c>
      <c r="I820" s="6">
        <f t="shared" si="419"/>
        <v>1.308849726782241</v>
      </c>
      <c r="J820" s="6">
        <f t="shared" si="441"/>
        <v>2.4575863020209661</v>
      </c>
      <c r="K820" s="9"/>
      <c r="L820" s="15">
        <f t="shared" si="442"/>
        <v>0.79900000000000004</v>
      </c>
      <c r="M820" s="6">
        <f t="shared" si="448"/>
        <v>0.45228837545785444</v>
      </c>
      <c r="N820" s="15">
        <f t="shared" si="426"/>
        <v>2.2535271946212214</v>
      </c>
      <c r="O820" s="15">
        <f t="shared" si="427"/>
        <v>4.9122081495461014</v>
      </c>
      <c r="P820" s="15">
        <f t="shared" si="443"/>
        <v>2.2535271946212214</v>
      </c>
      <c r="Q820" s="15">
        <f t="shared" si="444"/>
        <v>0.79900000000000004</v>
      </c>
      <c r="S820" s="28">
        <f t="shared" si="445"/>
        <v>0.79900000000000004</v>
      </c>
      <c r="T820" s="19">
        <f t="shared" si="428"/>
        <v>4.9122081495461014</v>
      </c>
      <c r="U820" s="19">
        <f t="shared" si="429"/>
        <v>6.9469113862877423</v>
      </c>
      <c r="V820" s="19">
        <f t="shared" si="430"/>
        <v>9.8244162990922028</v>
      </c>
      <c r="W820" s="19">
        <f t="shared" si="431"/>
        <v>12.032403476729112</v>
      </c>
      <c r="X820" s="19">
        <f t="shared" si="432"/>
        <v>13.893822772575485</v>
      </c>
      <c r="Y820" s="19">
        <f t="shared" si="433"/>
        <v>15.53376609340669</v>
      </c>
      <c r="Z820" s="19">
        <f t="shared" si="434"/>
        <v>17.01638818473549</v>
      </c>
      <c r="AA820" s="19">
        <f t="shared" si="435"/>
        <v>18.379799908120326</v>
      </c>
      <c r="AB820" s="19">
        <f t="shared" si="436"/>
        <v>19.648832598184406</v>
      </c>
      <c r="AC820" s="19">
        <f t="shared" si="437"/>
        <v>20.840734158863224</v>
      </c>
      <c r="AD820" s="19">
        <f t="shared" si="438"/>
        <v>21.968062684027075</v>
      </c>
      <c r="AE820" s="19">
        <f t="shared" si="450"/>
        <v>2.2535271946212214</v>
      </c>
      <c r="AF820" s="19">
        <f t="shared" si="450"/>
        <v>3.186968721809925</v>
      </c>
      <c r="AG820" s="19">
        <f t="shared" si="450"/>
        <v>4.5070543892424428</v>
      </c>
      <c r="AH820" s="19">
        <f t="shared" si="450"/>
        <v>5.5199917483076328</v>
      </c>
      <c r="AI820" s="19">
        <f t="shared" si="450"/>
        <v>6.3739374436198499</v>
      </c>
      <c r="AJ820" s="19">
        <f t="shared" si="450"/>
        <v>7.1262787041326083</v>
      </c>
      <c r="AK820" s="19">
        <f t="shared" si="450"/>
        <v>7.8064471946442273</v>
      </c>
      <c r="AL820" s="19">
        <f t="shared" si="450"/>
        <v>8.4319266740504517</v>
      </c>
      <c r="AM820" s="19">
        <f t="shared" si="450"/>
        <v>9.0141087784848857</v>
      </c>
      <c r="AN820" s="19">
        <f t="shared" si="450"/>
        <v>9.560906165429774</v>
      </c>
      <c r="AO820" s="19">
        <f t="shared" si="450"/>
        <v>10.078079992634901</v>
      </c>
      <c r="AP820" s="43">
        <f t="shared" si="439"/>
        <v>0.79900000000000004</v>
      </c>
    </row>
    <row r="821" spans="1:42" x14ac:dyDescent="0.25">
      <c r="A821" s="15">
        <v>0.8</v>
      </c>
      <c r="B821" s="6">
        <f t="shared" si="446"/>
        <v>4.4285948711763616</v>
      </c>
      <c r="C821" s="6">
        <f t="shared" si="421"/>
        <v>0.6735743588970452</v>
      </c>
      <c r="D821" s="6">
        <f t="shared" si="440"/>
        <v>2.2142974355881808</v>
      </c>
      <c r="E821" s="6">
        <f t="shared" si="422"/>
        <v>0.80000000000000016</v>
      </c>
      <c r="F821" s="6">
        <f t="shared" si="423"/>
        <v>0.84196794862130631</v>
      </c>
      <c r="G821" s="6">
        <f t="shared" si="424"/>
        <v>1.2209839743106532</v>
      </c>
      <c r="H821" s="6">
        <f t="shared" si="425"/>
        <v>0.85762151006735299</v>
      </c>
      <c r="I821" s="6">
        <f t="shared" si="419"/>
        <v>1.3114739125560495</v>
      </c>
      <c r="J821" s="6">
        <f t="shared" si="441"/>
        <v>2.4642762373920388</v>
      </c>
      <c r="K821" s="9"/>
      <c r="L821" s="15">
        <f t="shared" si="442"/>
        <v>0.8</v>
      </c>
      <c r="M821" s="6">
        <f t="shared" si="448"/>
        <v>0.45230674017996325</v>
      </c>
      <c r="N821" s="15">
        <f t="shared" si="426"/>
        <v>2.2536186968639047</v>
      </c>
      <c r="O821" s="15">
        <f t="shared" si="427"/>
        <v>4.9182544513607374</v>
      </c>
      <c r="P821" s="15">
        <f t="shared" si="443"/>
        <v>2.2536186968639047</v>
      </c>
      <c r="Q821" s="15">
        <f t="shared" si="444"/>
        <v>0.8</v>
      </c>
      <c r="S821" s="28">
        <f t="shared" si="445"/>
        <v>0.8</v>
      </c>
      <c r="T821" s="19">
        <f t="shared" si="428"/>
        <v>4.9182544513607374</v>
      </c>
      <c r="U821" s="19">
        <f t="shared" si="429"/>
        <v>6.9554621483161991</v>
      </c>
      <c r="V821" s="19">
        <f t="shared" si="430"/>
        <v>9.8365089027214747</v>
      </c>
      <c r="W821" s="19">
        <f t="shared" si="431"/>
        <v>12.047213831005831</v>
      </c>
      <c r="X821" s="19">
        <f t="shared" si="432"/>
        <v>13.910924296632398</v>
      </c>
      <c r="Y821" s="19">
        <f t="shared" si="433"/>
        <v>15.552886178561746</v>
      </c>
      <c r="Z821" s="19">
        <f t="shared" si="434"/>
        <v>17.037333188617179</v>
      </c>
      <c r="AA821" s="19">
        <f t="shared" si="435"/>
        <v>18.402423097967723</v>
      </c>
      <c r="AB821" s="19">
        <f t="shared" si="436"/>
        <v>19.673017805442949</v>
      </c>
      <c r="AC821" s="19">
        <f t="shared" si="437"/>
        <v>20.866386444948599</v>
      </c>
      <c r="AD821" s="19">
        <f t="shared" si="438"/>
        <v>21.995102567767081</v>
      </c>
      <c r="AE821" s="19">
        <f t="shared" si="450"/>
        <v>2.2536186968639047</v>
      </c>
      <c r="AF821" s="19">
        <f t="shared" si="450"/>
        <v>3.1870981255225144</v>
      </c>
      <c r="AG821" s="19">
        <f t="shared" si="450"/>
        <v>4.5072373937278094</v>
      </c>
      <c r="AH821" s="19">
        <f t="shared" si="450"/>
        <v>5.5202158821125265</v>
      </c>
      <c r="AI821" s="19">
        <f t="shared" si="450"/>
        <v>6.3741962510450287</v>
      </c>
      <c r="AJ821" s="19">
        <f t="shared" si="450"/>
        <v>7.1265680596305003</v>
      </c>
      <c r="AK821" s="19">
        <f t="shared" si="450"/>
        <v>7.8067641677108934</v>
      </c>
      <c r="AL821" s="19">
        <f t="shared" si="450"/>
        <v>8.4322690440926937</v>
      </c>
      <c r="AM821" s="19">
        <f t="shared" si="450"/>
        <v>9.0144747874556188</v>
      </c>
      <c r="AN821" s="19">
        <f t="shared" si="450"/>
        <v>9.5612943765675436</v>
      </c>
      <c r="AO821" s="19">
        <f t="shared" si="450"/>
        <v>10.078489203104365</v>
      </c>
      <c r="AP821" s="43">
        <f t="shared" si="439"/>
        <v>0.8</v>
      </c>
    </row>
    <row r="822" spans="1:42" x14ac:dyDescent="0.25">
      <c r="A822" s="15">
        <v>0.80100000000000005</v>
      </c>
      <c r="B822" s="6">
        <f t="shared" si="446"/>
        <v>4.4335995727164814</v>
      </c>
      <c r="C822" s="6">
        <f t="shared" si="421"/>
        <v>0.67437360759312615</v>
      </c>
      <c r="D822" s="6">
        <f t="shared" si="440"/>
        <v>2.2167997863582407</v>
      </c>
      <c r="E822" s="6">
        <f t="shared" si="422"/>
        <v>0.79849608640243197</v>
      </c>
      <c r="F822" s="6">
        <f t="shared" si="423"/>
        <v>0.84455468107736009</v>
      </c>
      <c r="G822" s="6">
        <f t="shared" si="424"/>
        <v>1.2232773405386801</v>
      </c>
      <c r="H822" s="6">
        <f t="shared" si="425"/>
        <v>0.85863914511328121</v>
      </c>
      <c r="I822" s="6">
        <f t="shared" si="419"/>
        <v>1.3141135573365879</v>
      </c>
      <c r="J822" s="6">
        <f t="shared" si="441"/>
        <v>2.4709873104058824</v>
      </c>
      <c r="K822" s="9"/>
      <c r="L822" s="15">
        <f t="shared" si="442"/>
        <v>0.80100000000000005</v>
      </c>
      <c r="M822" s="6">
        <f t="shared" si="448"/>
        <v>0.45232375477032483</v>
      </c>
      <c r="N822" s="15">
        <f t="shared" si="426"/>
        <v>2.2537034720740707</v>
      </c>
      <c r="O822" s="15">
        <f t="shared" si="427"/>
        <v>4.9242755765410946</v>
      </c>
      <c r="P822" s="15">
        <f t="shared" si="443"/>
        <v>2.2537034720740707</v>
      </c>
      <c r="Q822" s="15">
        <f t="shared" si="444"/>
        <v>0.80100000000000005</v>
      </c>
      <c r="S822" s="28">
        <f t="shared" si="445"/>
        <v>0.80100000000000005</v>
      </c>
      <c r="T822" s="19">
        <f t="shared" si="428"/>
        <v>4.9242755765410946</v>
      </c>
      <c r="U822" s="19">
        <f t="shared" si="429"/>
        <v>6.9639773052070097</v>
      </c>
      <c r="V822" s="19">
        <f t="shared" si="430"/>
        <v>9.8485511530821892</v>
      </c>
      <c r="W822" s="19">
        <f t="shared" si="431"/>
        <v>12.061962515375132</v>
      </c>
      <c r="X822" s="19">
        <f t="shared" si="432"/>
        <v>13.927954610414019</v>
      </c>
      <c r="Y822" s="19">
        <f t="shared" si="433"/>
        <v>15.57192664820867</v>
      </c>
      <c r="Z822" s="19">
        <f t="shared" si="434"/>
        <v>17.058190978079402</v>
      </c>
      <c r="AA822" s="19">
        <f t="shared" si="435"/>
        <v>18.4249520854755</v>
      </c>
      <c r="AB822" s="19">
        <f t="shared" si="436"/>
        <v>19.697102306164378</v>
      </c>
      <c r="AC822" s="19">
        <f t="shared" si="437"/>
        <v>20.891931915621022</v>
      </c>
      <c r="AD822" s="19">
        <f t="shared" si="438"/>
        <v>22.022029858175713</v>
      </c>
      <c r="AE822" s="19">
        <f t="shared" ref="AE822:AO831" si="451">$M822*AE$21^0.5/RMannings_n*(Diameter/1000)^(2/3)</f>
        <v>2.2537034720740707</v>
      </c>
      <c r="AF822" s="19">
        <f t="shared" si="451"/>
        <v>3.1872180157744854</v>
      </c>
      <c r="AG822" s="19">
        <f t="shared" si="451"/>
        <v>4.5074069441481415</v>
      </c>
      <c r="AH822" s="19">
        <f t="shared" si="451"/>
        <v>5.5204235381202711</v>
      </c>
      <c r="AI822" s="19">
        <f t="shared" si="451"/>
        <v>6.3744360315489708</v>
      </c>
      <c r="AJ822" s="19">
        <f t="shared" si="451"/>
        <v>7.1268361423837439</v>
      </c>
      <c r="AK822" s="19">
        <f t="shared" si="451"/>
        <v>7.8070578376533533</v>
      </c>
      <c r="AL822" s="19">
        <f t="shared" si="451"/>
        <v>8.4325862438840264</v>
      </c>
      <c r="AM822" s="19">
        <f t="shared" si="451"/>
        <v>9.0148138882962829</v>
      </c>
      <c r="AN822" s="19">
        <f t="shared" si="451"/>
        <v>9.5616540473234526</v>
      </c>
      <c r="AO822" s="19">
        <f t="shared" si="451"/>
        <v>10.078868329369842</v>
      </c>
      <c r="AP822" s="43">
        <f t="shared" si="439"/>
        <v>0.80100000000000005</v>
      </c>
    </row>
    <row r="823" spans="1:42" x14ac:dyDescent="0.25">
      <c r="A823" s="15">
        <v>0.80200000000000005</v>
      </c>
      <c r="B823" s="6">
        <f t="shared" si="446"/>
        <v>4.438613733841553</v>
      </c>
      <c r="C823" s="6">
        <f t="shared" si="421"/>
        <v>0.67517134845093196</v>
      </c>
      <c r="D823" s="6">
        <f t="shared" si="440"/>
        <v>2.2193068669207765</v>
      </c>
      <c r="E823" s="6">
        <f t="shared" si="422"/>
        <v>0.79698431603137598</v>
      </c>
      <c r="F823" s="6">
        <f t="shared" si="423"/>
        <v>0.84715763518783171</v>
      </c>
      <c r="G823" s="6">
        <f t="shared" si="424"/>
        <v>1.225578817593916</v>
      </c>
      <c r="H823" s="6">
        <f t="shared" si="425"/>
        <v>0.85965486031989058</v>
      </c>
      <c r="I823" s="6">
        <f t="shared" si="419"/>
        <v>1.3167688181319483</v>
      </c>
      <c r="J823" s="6">
        <f t="shared" si="441"/>
        <v>2.4777197468587731</v>
      </c>
      <c r="K823" s="9"/>
      <c r="L823" s="15">
        <f t="shared" si="442"/>
        <v>0.80200000000000005</v>
      </c>
      <c r="M823" s="6">
        <f t="shared" si="448"/>
        <v>0.45233941452276355</v>
      </c>
      <c r="N823" s="15">
        <f t="shared" si="426"/>
        <v>2.2537814968031959</v>
      </c>
      <c r="O823" s="15">
        <f t="shared" si="427"/>
        <v>4.9302713630856108</v>
      </c>
      <c r="P823" s="15">
        <f t="shared" si="443"/>
        <v>2.2537814968031959</v>
      </c>
      <c r="Q823" s="15">
        <f t="shared" si="444"/>
        <v>0.80200000000000005</v>
      </c>
      <c r="S823" s="28">
        <f t="shared" si="445"/>
        <v>0.80200000000000005</v>
      </c>
      <c r="T823" s="19">
        <f t="shared" si="428"/>
        <v>4.9302713630856108</v>
      </c>
      <c r="U823" s="19">
        <f t="shared" si="429"/>
        <v>6.9724566278553564</v>
      </c>
      <c r="V823" s="19">
        <f t="shared" si="430"/>
        <v>9.8605427261712215</v>
      </c>
      <c r="W823" s="19">
        <f t="shared" si="431"/>
        <v>12.076649133015843</v>
      </c>
      <c r="X823" s="19">
        <f t="shared" si="432"/>
        <v>13.944913255710713</v>
      </c>
      <c r="Y823" s="19">
        <f t="shared" si="433"/>
        <v>15.590886990053534</v>
      </c>
      <c r="Z823" s="19">
        <f t="shared" si="434"/>
        <v>17.078960991932288</v>
      </c>
      <c r="AA823" s="19">
        <f t="shared" si="435"/>
        <v>18.447386264489307</v>
      </c>
      <c r="AB823" s="19">
        <f t="shared" si="436"/>
        <v>19.721085452342443</v>
      </c>
      <c r="AC823" s="19">
        <f t="shared" si="437"/>
        <v>20.917369883566074</v>
      </c>
      <c r="AD823" s="19">
        <f t="shared" si="438"/>
        <v>22.048843830759946</v>
      </c>
      <c r="AE823" s="19">
        <f t="shared" si="451"/>
        <v>2.2537814968031959</v>
      </c>
      <c r="AF823" s="19">
        <f t="shared" si="451"/>
        <v>3.187328359404614</v>
      </c>
      <c r="AG823" s="19">
        <f t="shared" si="451"/>
        <v>4.5075629936063919</v>
      </c>
      <c r="AH823" s="19">
        <f t="shared" si="451"/>
        <v>5.5206146588939475</v>
      </c>
      <c r="AI823" s="19">
        <f t="shared" si="451"/>
        <v>6.374656718809228</v>
      </c>
      <c r="AJ823" s="19">
        <f t="shared" si="451"/>
        <v>7.1270828782415983</v>
      </c>
      <c r="AK823" s="19">
        <f t="shared" si="451"/>
        <v>7.807328123243539</v>
      </c>
      <c r="AL823" s="19">
        <f t="shared" si="451"/>
        <v>8.432878185688109</v>
      </c>
      <c r="AM823" s="19">
        <f t="shared" si="451"/>
        <v>9.0151259872127838</v>
      </c>
      <c r="AN823" s="19">
        <f t="shared" si="451"/>
        <v>9.5619850782138442</v>
      </c>
      <c r="AO823" s="19">
        <f t="shared" si="451"/>
        <v>10.079217266566342</v>
      </c>
      <c r="AP823" s="43">
        <f t="shared" si="439"/>
        <v>0.80200000000000005</v>
      </c>
    </row>
    <row r="824" spans="1:42" x14ac:dyDescent="0.25">
      <c r="A824" s="15">
        <v>0.80300000000000005</v>
      </c>
      <c r="B824" s="6">
        <f t="shared" si="446"/>
        <v>4.4436374400915231</v>
      </c>
      <c r="C824" s="6">
        <f t="shared" si="421"/>
        <v>0.67596757359133919</v>
      </c>
      <c r="D824" s="6">
        <f t="shared" si="440"/>
        <v>2.2218187200457615</v>
      </c>
      <c r="E824" s="6">
        <f t="shared" si="422"/>
        <v>0.795464644091741</v>
      </c>
      <c r="F824" s="6">
        <f t="shared" si="423"/>
        <v>0.84977701851621179</v>
      </c>
      <c r="G824" s="6">
        <f t="shared" si="424"/>
        <v>1.227888509258106</v>
      </c>
      <c r="H824" s="6">
        <f t="shared" si="425"/>
        <v>0.86066864565516932</v>
      </c>
      <c r="I824" s="6">
        <f t="shared" si="419"/>
        <v>1.3194398547366695</v>
      </c>
      <c r="J824" s="6">
        <f t="shared" si="441"/>
        <v>2.4844737765885778</v>
      </c>
      <c r="K824" s="9"/>
      <c r="L824" s="15">
        <f t="shared" si="442"/>
        <v>0.80300000000000005</v>
      </c>
      <c r="M824" s="6">
        <f t="shared" si="448"/>
        <v>0.4523537146725306</v>
      </c>
      <c r="N824" s="15">
        <f t="shared" si="426"/>
        <v>2.253852747310916</v>
      </c>
      <c r="O824" s="15">
        <f t="shared" si="427"/>
        <v>4.9362416479754652</v>
      </c>
      <c r="P824" s="15">
        <f t="shared" si="443"/>
        <v>2.253852747310916</v>
      </c>
      <c r="Q824" s="15">
        <f t="shared" si="444"/>
        <v>0.80300000000000005</v>
      </c>
      <c r="S824" s="28">
        <f t="shared" si="445"/>
        <v>0.80300000000000005</v>
      </c>
      <c r="T824" s="19">
        <f t="shared" si="428"/>
        <v>4.9362416479754652</v>
      </c>
      <c r="U824" s="19">
        <f t="shared" si="429"/>
        <v>6.9808998857178208</v>
      </c>
      <c r="V824" s="19">
        <f t="shared" si="430"/>
        <v>9.8724832959509303</v>
      </c>
      <c r="W824" s="19">
        <f t="shared" si="431"/>
        <v>12.091273284615035</v>
      </c>
      <c r="X824" s="19">
        <f t="shared" si="432"/>
        <v>13.961799771435642</v>
      </c>
      <c r="Y824" s="19">
        <f t="shared" si="433"/>
        <v>15.609766688585559</v>
      </c>
      <c r="Z824" s="19">
        <f t="shared" si="434"/>
        <v>17.099642665462063</v>
      </c>
      <c r="AA824" s="19">
        <f t="shared" si="435"/>
        <v>18.469725025048575</v>
      </c>
      <c r="AB824" s="19">
        <f t="shared" si="436"/>
        <v>19.744966591901861</v>
      </c>
      <c r="AC824" s="19">
        <f t="shared" si="437"/>
        <v>20.942699657153462</v>
      </c>
      <c r="AD824" s="19">
        <f t="shared" si="438"/>
        <v>22.075543756477455</v>
      </c>
      <c r="AE824" s="19">
        <f t="shared" si="451"/>
        <v>2.253852747310916</v>
      </c>
      <c r="AF824" s="19">
        <f t="shared" si="451"/>
        <v>3.187429122838958</v>
      </c>
      <c r="AG824" s="19">
        <f t="shared" si="451"/>
        <v>4.507705494621832</v>
      </c>
      <c r="AH824" s="19">
        <f t="shared" si="451"/>
        <v>5.5207891862817755</v>
      </c>
      <c r="AI824" s="19">
        <f t="shared" si="451"/>
        <v>6.3748582456779159</v>
      </c>
      <c r="AJ824" s="19">
        <f t="shared" si="451"/>
        <v>7.1273081921304371</v>
      </c>
      <c r="AK824" s="19">
        <f t="shared" si="451"/>
        <v>7.807574942242411</v>
      </c>
      <c r="AL824" s="19">
        <f t="shared" si="451"/>
        <v>8.4331447806766313</v>
      </c>
      <c r="AM824" s="19">
        <f t="shared" si="451"/>
        <v>9.015410989243664</v>
      </c>
      <c r="AN824" s="19">
        <f t="shared" si="451"/>
        <v>9.5622873685168734</v>
      </c>
      <c r="AO824" s="19">
        <f t="shared" si="451"/>
        <v>10.079535908523729</v>
      </c>
      <c r="AP824" s="43">
        <f t="shared" si="439"/>
        <v>0.80300000000000005</v>
      </c>
    </row>
    <row r="825" spans="1:42" x14ac:dyDescent="0.25">
      <c r="A825" s="15">
        <v>0.80400000000000005</v>
      </c>
      <c r="B825" s="6">
        <f t="shared" si="446"/>
        <v>4.4486707780652388</v>
      </c>
      <c r="C825" s="6">
        <f t="shared" si="421"/>
        <v>0.67676227509014142</v>
      </c>
      <c r="D825" s="6">
        <f t="shared" si="440"/>
        <v>2.2243353890326194</v>
      </c>
      <c r="E825" s="6">
        <f t="shared" si="422"/>
        <v>0.79393702521043807</v>
      </c>
      <c r="F825" s="6">
        <f t="shared" si="423"/>
        <v>0.85241304234521786</v>
      </c>
      <c r="G825" s="6">
        <f t="shared" si="424"/>
        <v>1.230206521172609</v>
      </c>
      <c r="H825" s="6">
        <f t="shared" si="425"/>
        <v>0.86168049102970468</v>
      </c>
      <c r="I825" s="6">
        <f t="shared" si="419"/>
        <v>1.322126829796771</v>
      </c>
      <c r="J825" s="6">
        <f t="shared" si="441"/>
        <v>2.4912496335641019</v>
      </c>
      <c r="K825" s="9"/>
      <c r="L825" s="15">
        <f t="shared" si="442"/>
        <v>0.80400000000000005</v>
      </c>
      <c r="M825" s="6">
        <f t="shared" si="448"/>
        <v>0.45236665039535395</v>
      </c>
      <c r="N825" s="15">
        <f t="shared" si="426"/>
        <v>2.2539171995602914</v>
      </c>
      <c r="O825" s="15">
        <f t="shared" si="427"/>
        <v>4.9421862671590828</v>
      </c>
      <c r="P825" s="15">
        <f t="shared" si="443"/>
        <v>2.2539171995602914</v>
      </c>
      <c r="Q825" s="15">
        <f t="shared" si="444"/>
        <v>0.80400000000000005</v>
      </c>
      <c r="S825" s="28">
        <f t="shared" si="445"/>
        <v>0.80400000000000005</v>
      </c>
      <c r="T825" s="19">
        <f t="shared" si="428"/>
        <v>4.9421862671590828</v>
      </c>
      <c r="U825" s="19">
        <f t="shared" si="429"/>
        <v>6.989306846790436</v>
      </c>
      <c r="V825" s="19">
        <f t="shared" si="430"/>
        <v>9.8843725343181656</v>
      </c>
      <c r="W825" s="19">
        <f t="shared" si="431"/>
        <v>12.105834568330058</v>
      </c>
      <c r="X825" s="19">
        <f t="shared" si="432"/>
        <v>13.978613693580872</v>
      </c>
      <c r="Y825" s="19">
        <f t="shared" si="433"/>
        <v>15.628565225028121</v>
      </c>
      <c r="Z825" s="19">
        <f t="shared" si="434"/>
        <v>17.120235430377409</v>
      </c>
      <c r="AA825" s="19">
        <f t="shared" si="435"/>
        <v>18.491967753328513</v>
      </c>
      <c r="AB825" s="19">
        <f t="shared" si="436"/>
        <v>19.768745068636331</v>
      </c>
      <c r="AC825" s="19">
        <f t="shared" si="437"/>
        <v>20.967920540371306</v>
      </c>
      <c r="AD825" s="19">
        <f t="shared" si="438"/>
        <v>22.102128901667296</v>
      </c>
      <c r="AE825" s="19">
        <f t="shared" si="451"/>
        <v>2.2539171995602914</v>
      </c>
      <c r="AF825" s="19">
        <f t="shared" si="451"/>
        <v>3.18752027208415</v>
      </c>
      <c r="AG825" s="19">
        <f t="shared" si="451"/>
        <v>4.5078343991205827</v>
      </c>
      <c r="AH825" s="19">
        <f t="shared" si="451"/>
        <v>5.5209470614055194</v>
      </c>
      <c r="AI825" s="19">
        <f t="shared" si="451"/>
        <v>6.3750405441683</v>
      </c>
      <c r="AJ825" s="19">
        <f t="shared" si="451"/>
        <v>7.1275120080387833</v>
      </c>
      <c r="AK825" s="19">
        <f t="shared" si="451"/>
        <v>7.8077982113835702</v>
      </c>
      <c r="AL825" s="19">
        <f t="shared" si="451"/>
        <v>8.4333859389115986</v>
      </c>
      <c r="AM825" s="19">
        <f t="shared" si="451"/>
        <v>9.0156687982411654</v>
      </c>
      <c r="AN825" s="19">
        <f t="shared" si="451"/>
        <v>9.5625608162524482</v>
      </c>
      <c r="AO825" s="19">
        <f t="shared" si="451"/>
        <v>10.079824147745542</v>
      </c>
      <c r="AP825" s="43">
        <f t="shared" si="439"/>
        <v>0.80400000000000005</v>
      </c>
    </row>
    <row r="826" spans="1:42" x14ac:dyDescent="0.25">
      <c r="A826" s="15">
        <v>0.80500000000000005</v>
      </c>
      <c r="B826" s="6">
        <f t="shared" si="446"/>
        <v>4.4537138354396388</v>
      </c>
      <c r="C826" s="6">
        <f t="shared" si="421"/>
        <v>0.67755544497746578</v>
      </c>
      <c r="D826" s="6">
        <f t="shared" si="440"/>
        <v>2.2268569177198194</v>
      </c>
      <c r="E826" s="6">
        <f t="shared" si="422"/>
        <v>0.7924014134263011</v>
      </c>
      <c r="F826" s="6">
        <f t="shared" si="423"/>
        <v>0.85506592176274965</v>
      </c>
      <c r="G826" s="6">
        <f t="shared" si="424"/>
        <v>1.2325329608813749</v>
      </c>
      <c r="H826" s="6">
        <f t="shared" si="425"/>
        <v>0.86269038629593908</v>
      </c>
      <c r="I826" s="6">
        <f t="shared" si="419"/>
        <v>1.324829908876624</v>
      </c>
      <c r="J826" s="6">
        <f t="shared" si="441"/>
        <v>2.4980475559768518</v>
      </c>
      <c r="K826" s="9"/>
      <c r="L826" s="15">
        <f t="shared" si="442"/>
        <v>0.80500000000000005</v>
      </c>
      <c r="M826" s="6">
        <f t="shared" si="448"/>
        <v>0.45237821680646823</v>
      </c>
      <c r="N826" s="15">
        <f t="shared" si="426"/>
        <v>2.2539748292129747</v>
      </c>
      <c r="O826" s="15">
        <f t="shared" si="427"/>
        <v>4.9481050555363106</v>
      </c>
      <c r="P826" s="15">
        <f t="shared" si="443"/>
        <v>2.2539748292129747</v>
      </c>
      <c r="Q826" s="15">
        <f t="shared" si="444"/>
        <v>0.80500000000000005</v>
      </c>
      <c r="S826" s="28">
        <f t="shared" si="445"/>
        <v>0.80500000000000005</v>
      </c>
      <c r="T826" s="19">
        <f t="shared" si="428"/>
        <v>4.9481050555363106</v>
      </c>
      <c r="U826" s="19">
        <f t="shared" si="429"/>
        <v>6.9976772775863276</v>
      </c>
      <c r="V826" s="19">
        <f t="shared" si="430"/>
        <v>9.8962101110726213</v>
      </c>
      <c r="W826" s="19">
        <f t="shared" si="431"/>
        <v>12.12033257974978</v>
      </c>
      <c r="X826" s="19">
        <f t="shared" si="432"/>
        <v>13.995354555172655</v>
      </c>
      <c r="Y826" s="19">
        <f t="shared" si="433"/>
        <v>15.64728207728869</v>
      </c>
      <c r="Z826" s="19">
        <f t="shared" si="434"/>
        <v>17.140738714754619</v>
      </c>
      <c r="AA826" s="19">
        <f t="shared" si="435"/>
        <v>18.514113831580918</v>
      </c>
      <c r="AB826" s="19">
        <f t="shared" si="436"/>
        <v>19.792420222145243</v>
      </c>
      <c r="AC826" s="19">
        <f t="shared" si="437"/>
        <v>20.993031832758977</v>
      </c>
      <c r="AD826" s="19">
        <f t="shared" si="438"/>
        <v>22.128598527979122</v>
      </c>
      <c r="AE826" s="19">
        <f t="shared" si="451"/>
        <v>2.2539748292129747</v>
      </c>
      <c r="AF826" s="19">
        <f t="shared" si="451"/>
        <v>3.1876017727205692</v>
      </c>
      <c r="AG826" s="19">
        <f t="shared" si="451"/>
        <v>4.5079496584259493</v>
      </c>
      <c r="AH826" s="19">
        <f t="shared" si="451"/>
        <v>5.5210882246486461</v>
      </c>
      <c r="AI826" s="19">
        <f t="shared" si="451"/>
        <v>6.3752035454411384</v>
      </c>
      <c r="AJ826" s="19">
        <f t="shared" si="451"/>
        <v>7.1276942490020261</v>
      </c>
      <c r="AK826" s="19">
        <f t="shared" si="451"/>
        <v>7.8079978463565087</v>
      </c>
      <c r="AL826" s="19">
        <f t="shared" si="451"/>
        <v>8.4336015693272586</v>
      </c>
      <c r="AM826" s="19">
        <f t="shared" si="451"/>
        <v>9.0158993168518986</v>
      </c>
      <c r="AN826" s="19">
        <f t="shared" si="451"/>
        <v>9.5628053181617059</v>
      </c>
      <c r="AO826" s="19">
        <f t="shared" si="451"/>
        <v>10.080081875387378</v>
      </c>
      <c r="AP826" s="43">
        <f t="shared" si="439"/>
        <v>0.80500000000000005</v>
      </c>
    </row>
    <row r="827" spans="1:42" x14ac:dyDescent="0.25">
      <c r="A827" s="15">
        <v>0.80600000000000005</v>
      </c>
      <c r="B827" s="6">
        <f t="shared" si="446"/>
        <v>4.4587667009893961</v>
      </c>
      <c r="C827" s="6">
        <f t="shared" si="421"/>
        <v>0.67834707523717996</v>
      </c>
      <c r="D827" s="6">
        <f t="shared" si="440"/>
        <v>2.229383350494698</v>
      </c>
      <c r="E827" s="6">
        <f t="shared" si="422"/>
        <v>0.7908577621797741</v>
      </c>
      <c r="F827" s="6">
        <f t="shared" si="423"/>
        <v>0.85773587575028598</v>
      </c>
      <c r="G827" s="6">
        <f t="shared" si="424"/>
        <v>1.234867937875143</v>
      </c>
      <c r="H827" s="6">
        <f t="shared" si="425"/>
        <v>0.86369832124741619</v>
      </c>
      <c r="I827" s="6">
        <f t="shared" si="419"/>
        <v>1.3275492605277304</v>
      </c>
      <c r="J827" s="6">
        <f t="shared" si="441"/>
        <v>2.5048677863353159</v>
      </c>
      <c r="K827" s="9"/>
      <c r="L827" s="15">
        <f t="shared" si="442"/>
        <v>0.80600000000000005</v>
      </c>
      <c r="M827" s="6">
        <f t="shared" si="448"/>
        <v>0.45238840895962168</v>
      </c>
      <c r="N827" s="15">
        <f t="shared" si="426"/>
        <v>2.2540256116242618</v>
      </c>
      <c r="O827" s="15">
        <f t="shared" si="427"/>
        <v>4.9539978469422454</v>
      </c>
      <c r="P827" s="15">
        <f t="shared" si="443"/>
        <v>2.2540256116242618</v>
      </c>
      <c r="Q827" s="15">
        <f t="shared" si="444"/>
        <v>0.80600000000000005</v>
      </c>
      <c r="S827" s="28">
        <f t="shared" si="445"/>
        <v>0.80600000000000005</v>
      </c>
      <c r="T827" s="19">
        <f t="shared" si="428"/>
        <v>4.9539978469422454</v>
      </c>
      <c r="U827" s="19">
        <f t="shared" si="429"/>
        <v>7.0060109431128339</v>
      </c>
      <c r="V827" s="19">
        <f t="shared" si="430"/>
        <v>9.9079956938844909</v>
      </c>
      <c r="W827" s="19">
        <f t="shared" si="431"/>
        <v>12.134766911854976</v>
      </c>
      <c r="X827" s="19">
        <f t="shared" si="432"/>
        <v>14.012021886225668</v>
      </c>
      <c r="Y827" s="19">
        <f t="shared" si="433"/>
        <v>15.66591671990771</v>
      </c>
      <c r="Z827" s="19">
        <f t="shared" si="434"/>
        <v>17.161151942981586</v>
      </c>
      <c r="AA827" s="19">
        <f t="shared" si="435"/>
        <v>18.536162638073652</v>
      </c>
      <c r="AB827" s="19">
        <f t="shared" si="436"/>
        <v>19.815991387768982</v>
      </c>
      <c r="AC827" s="19">
        <f t="shared" si="437"/>
        <v>21.018032829338502</v>
      </c>
      <c r="AD827" s="19">
        <f t="shared" si="438"/>
        <v>22.154951892300911</v>
      </c>
      <c r="AE827" s="19">
        <f t="shared" si="451"/>
        <v>2.2540256116242618</v>
      </c>
      <c r="AF827" s="19">
        <f t="shared" si="451"/>
        <v>3.1876735898953412</v>
      </c>
      <c r="AG827" s="19">
        <f t="shared" si="451"/>
        <v>4.5080512232485237</v>
      </c>
      <c r="AH827" s="19">
        <f t="shared" si="451"/>
        <v>5.5212126156442087</v>
      </c>
      <c r="AI827" s="19">
        <f t="shared" si="451"/>
        <v>6.3753471797906824</v>
      </c>
      <c r="AJ827" s="19">
        <f t="shared" si="451"/>
        <v>7.1278548370867698</v>
      </c>
      <c r="AK827" s="19">
        <f t="shared" si="451"/>
        <v>7.8081737617894706</v>
      </c>
      <c r="AL827" s="19">
        <f t="shared" si="451"/>
        <v>8.4337915797115706</v>
      </c>
      <c r="AM827" s="19">
        <f t="shared" si="451"/>
        <v>9.0161024464970474</v>
      </c>
      <c r="AN827" s="19">
        <f t="shared" si="451"/>
        <v>9.563020769686025</v>
      </c>
      <c r="AO827" s="19">
        <f t="shared" si="451"/>
        <v>10.080308981234777</v>
      </c>
      <c r="AP827" s="43">
        <f t="shared" si="439"/>
        <v>0.80600000000000005</v>
      </c>
    </row>
    <row r="828" spans="1:42" x14ac:dyDescent="0.25">
      <c r="A828" s="15">
        <v>0.80700000000000005</v>
      </c>
      <c r="B828" s="6">
        <f t="shared" si="446"/>
        <v>4.4638294646070085</v>
      </c>
      <c r="C828" s="6">
        <f t="shared" si="421"/>
        <v>0.67913715780628858</v>
      </c>
      <c r="D828" s="6">
        <f t="shared" si="440"/>
        <v>2.2319147323035042</v>
      </c>
      <c r="E828" s="6">
        <f t="shared" si="422"/>
        <v>0.78930602430236152</v>
      </c>
      <c r="F828" s="6">
        <f t="shared" si="423"/>
        <v>0.86042312727380088</v>
      </c>
      <c r="G828" s="6">
        <f t="shared" si="424"/>
        <v>1.2372115636369005</v>
      </c>
      <c r="H828" s="6">
        <f t="shared" si="425"/>
        <v>0.86470428561801127</v>
      </c>
      <c r="I828" s="6">
        <f t="shared" si="419"/>
        <v>1.3302850563594639</v>
      </c>
      <c r="J828" s="6">
        <f t="shared" si="441"/>
        <v>2.5117105715618204</v>
      </c>
      <c r="K828" s="9"/>
      <c r="L828" s="15">
        <f t="shared" si="442"/>
        <v>0.80700000000000005</v>
      </c>
      <c r="M828" s="6">
        <f t="shared" si="448"/>
        <v>0.4523972218460614</v>
      </c>
      <c r="N828" s="15">
        <f t="shared" si="426"/>
        <v>2.2540695218380384</v>
      </c>
      <c r="O828" s="15">
        <f t="shared" si="427"/>
        <v>4.9598644741307236</v>
      </c>
      <c r="P828" s="15">
        <f t="shared" si="443"/>
        <v>2.2540695218380384</v>
      </c>
      <c r="Q828" s="15">
        <f t="shared" si="444"/>
        <v>0.80700000000000005</v>
      </c>
      <c r="S828" s="28">
        <f t="shared" si="445"/>
        <v>0.80700000000000005</v>
      </c>
      <c r="T828" s="19">
        <f t="shared" si="428"/>
        <v>4.9598644741307236</v>
      </c>
      <c r="U828" s="19">
        <f t="shared" si="429"/>
        <v>7.0143076068481705</v>
      </c>
      <c r="V828" s="19">
        <f t="shared" si="430"/>
        <v>9.9197289482614472</v>
      </c>
      <c r="W828" s="19">
        <f t="shared" si="431"/>
        <v>12.149137154977891</v>
      </c>
      <c r="X828" s="19">
        <f t="shared" si="432"/>
        <v>14.028615213696341</v>
      </c>
      <c r="Y828" s="19">
        <f t="shared" si="433"/>
        <v>15.684468624006373</v>
      </c>
      <c r="Z828" s="19">
        <f t="shared" si="434"/>
        <v>17.181474535700616</v>
      </c>
      <c r="AA828" s="19">
        <f t="shared" si="435"/>
        <v>18.558113547028874</v>
      </c>
      <c r="AB828" s="19">
        <f t="shared" si="436"/>
        <v>19.839457896522894</v>
      </c>
      <c r="AC828" s="19">
        <f t="shared" si="437"/>
        <v>21.042922820544504</v>
      </c>
      <c r="AD828" s="19">
        <f t="shared" si="438"/>
        <v>22.181188246685092</v>
      </c>
      <c r="AE828" s="19">
        <f t="shared" si="451"/>
        <v>2.2540695218380384</v>
      </c>
      <c r="AF828" s="19">
        <f t="shared" si="451"/>
        <v>3.1877356883151919</v>
      </c>
      <c r="AG828" s="19">
        <f t="shared" si="451"/>
        <v>4.5081390436760769</v>
      </c>
      <c r="AH828" s="19">
        <f t="shared" si="451"/>
        <v>5.5213201732624579</v>
      </c>
      <c r="AI828" s="19">
        <f t="shared" si="451"/>
        <v>6.3754713766303839</v>
      </c>
      <c r="AJ828" s="19">
        <f t="shared" si="451"/>
        <v>7.1279936933748491</v>
      </c>
      <c r="AK828" s="19">
        <f t="shared" si="451"/>
        <v>7.8083258712319363</v>
      </c>
      <c r="AL828" s="19">
        <f t="shared" si="451"/>
        <v>8.4339558766873033</v>
      </c>
      <c r="AM828" s="19">
        <f t="shared" si="451"/>
        <v>9.0162780873521537</v>
      </c>
      <c r="AN828" s="19">
        <f t="shared" si="451"/>
        <v>9.5632070649455727</v>
      </c>
      <c r="AO828" s="19">
        <f t="shared" si="451"/>
        <v>10.080505353680602</v>
      </c>
      <c r="AP828" s="43">
        <f t="shared" si="439"/>
        <v>0.80700000000000005</v>
      </c>
    </row>
    <row r="829" spans="1:42" x14ac:dyDescent="0.25">
      <c r="A829" s="15">
        <v>0.80800000000000005</v>
      </c>
      <c r="B829" s="6">
        <f t="shared" si="446"/>
        <v>4.468902217323361</v>
      </c>
      <c r="C829" s="6">
        <f t="shared" si="421"/>
        <v>0.67992568457431868</v>
      </c>
      <c r="D829" s="6">
        <f t="shared" si="440"/>
        <v>2.2344511086616805</v>
      </c>
      <c r="E829" s="6">
        <f t="shared" si="422"/>
        <v>0.78774615200583487</v>
      </c>
      <c r="F829" s="6">
        <f t="shared" si="423"/>
        <v>0.86312790337728296</v>
      </c>
      <c r="G829" s="6">
        <f t="shared" si="424"/>
        <v>1.2395639516886416</v>
      </c>
      <c r="H829" s="6">
        <f t="shared" si="425"/>
        <v>0.8657082690811494</v>
      </c>
      <c r="I829" s="6">
        <f t="shared" si="419"/>
        <v>1.3330374711118469</v>
      </c>
      <c r="J829" s="6">
        <f t="shared" si="441"/>
        <v>2.5185761630920553</v>
      </c>
      <c r="K829" s="9"/>
      <c r="L829" s="15">
        <f t="shared" si="442"/>
        <v>0.80800000000000005</v>
      </c>
      <c r="M829" s="6">
        <f t="shared" si="448"/>
        <v>0.45240465039349625</v>
      </c>
      <c r="N829" s="15">
        <f t="shared" si="426"/>
        <v>2.2541065345816094</v>
      </c>
      <c r="O829" s="15">
        <f t="shared" si="427"/>
        <v>4.9657047687574609</v>
      </c>
      <c r="P829" s="15">
        <f t="shared" si="443"/>
        <v>2.2541065345816094</v>
      </c>
      <c r="Q829" s="15">
        <f t="shared" si="444"/>
        <v>0.80800000000000005</v>
      </c>
      <c r="S829" s="28">
        <f t="shared" si="445"/>
        <v>0.80800000000000005</v>
      </c>
      <c r="T829" s="19">
        <f t="shared" si="428"/>
        <v>4.9657047687574609</v>
      </c>
      <c r="U829" s="19">
        <f t="shared" si="429"/>
        <v>7.0225670307175552</v>
      </c>
      <c r="V829" s="19">
        <f t="shared" si="430"/>
        <v>9.9314095375149218</v>
      </c>
      <c r="W829" s="19">
        <f t="shared" si="431"/>
        <v>12.163442896760918</v>
      </c>
      <c r="X829" s="19">
        <f t="shared" si="432"/>
        <v>14.04513406143511</v>
      </c>
      <c r="Y829" s="19">
        <f t="shared" si="433"/>
        <v>15.702937257233307</v>
      </c>
      <c r="Z829" s="19">
        <f t="shared" si="434"/>
        <v>17.201705909749972</v>
      </c>
      <c r="AA829" s="19">
        <f t="shared" si="435"/>
        <v>18.579965928559943</v>
      </c>
      <c r="AB829" s="19">
        <f t="shared" si="436"/>
        <v>19.862819075029844</v>
      </c>
      <c r="AC829" s="19">
        <f t="shared" si="437"/>
        <v>21.067701092152667</v>
      </c>
      <c r="AD829" s="19">
        <f t="shared" si="438"/>
        <v>22.207306838273112</v>
      </c>
      <c r="AE829" s="19">
        <f t="shared" si="451"/>
        <v>2.2541065345816094</v>
      </c>
      <c r="AF829" s="19">
        <f t="shared" si="451"/>
        <v>3.1877880322391299</v>
      </c>
      <c r="AG829" s="19">
        <f t="shared" si="451"/>
        <v>4.5082130691632187</v>
      </c>
      <c r="AH829" s="19">
        <f t="shared" si="451"/>
        <v>5.5214108355981883</v>
      </c>
      <c r="AI829" s="19">
        <f t="shared" si="451"/>
        <v>6.3755760644782598</v>
      </c>
      <c r="AJ829" s="19">
        <f t="shared" si="451"/>
        <v>7.1281107379469857</v>
      </c>
      <c r="AK829" s="19">
        <f t="shared" si="451"/>
        <v>7.8084540871367203</v>
      </c>
      <c r="AL829" s="19">
        <f t="shared" si="451"/>
        <v>8.4340943656926903</v>
      </c>
      <c r="AM829" s="19">
        <f t="shared" si="451"/>
        <v>9.0164261383264375</v>
      </c>
      <c r="AN829" s="19">
        <f t="shared" si="451"/>
        <v>9.5633640967173896</v>
      </c>
      <c r="AO829" s="19">
        <f t="shared" si="451"/>
        <v>10.080670879701918</v>
      </c>
      <c r="AP829" s="43">
        <f t="shared" si="439"/>
        <v>0.80800000000000005</v>
      </c>
    </row>
    <row r="830" spans="1:42" x14ac:dyDescent="0.25">
      <c r="A830" s="15">
        <v>0.80900000000000005</v>
      </c>
      <c r="B830" s="6">
        <f t="shared" si="446"/>
        <v>4.4739850513287713</v>
      </c>
      <c r="C830" s="6">
        <f t="shared" si="421"/>
        <v>0.68071264738269466</v>
      </c>
      <c r="D830" s="6">
        <f t="shared" si="440"/>
        <v>2.2369925256643857</v>
      </c>
      <c r="E830" s="6">
        <f t="shared" si="422"/>
        <v>0.78617809687118601</v>
      </c>
      <c r="F830" s="6">
        <f t="shared" si="423"/>
        <v>0.86585043527895222</v>
      </c>
      <c r="G830" s="6">
        <f t="shared" si="424"/>
        <v>1.2419252176394762</v>
      </c>
      <c r="H830" s="6">
        <f t="shared" si="425"/>
        <v>0.86671026124900952</v>
      </c>
      <c r="I830" s="6">
        <f t="shared" si="419"/>
        <v>1.3358066827304285</v>
      </c>
      <c r="J830" s="6">
        <f t="shared" si="441"/>
        <v>2.5254648169773621</v>
      </c>
      <c r="K830" s="9"/>
      <c r="L830" s="15">
        <f t="shared" si="442"/>
        <v>0.80900000000000005</v>
      </c>
      <c r="M830" s="6">
        <f t="shared" si="448"/>
        <v>0.45241068946503493</v>
      </c>
      <c r="N830" s="15">
        <f t="shared" si="426"/>
        <v>2.2541366242604099</v>
      </c>
      <c r="O830" s="15">
        <f t="shared" si="427"/>
        <v>4.9715185613628057</v>
      </c>
      <c r="P830" s="15">
        <f t="shared" si="443"/>
        <v>2.2541366242604099</v>
      </c>
      <c r="Q830" s="15">
        <f t="shared" si="444"/>
        <v>0.80900000000000005</v>
      </c>
      <c r="S830" s="28">
        <f t="shared" si="445"/>
        <v>0.80900000000000005</v>
      </c>
      <c r="T830" s="19">
        <f t="shared" si="428"/>
        <v>4.9715185613628057</v>
      </c>
      <c r="U830" s="19">
        <f t="shared" si="429"/>
        <v>7.0307889750688561</v>
      </c>
      <c r="V830" s="19">
        <f t="shared" si="430"/>
        <v>9.9430371227256114</v>
      </c>
      <c r="W830" s="19">
        <f t="shared" si="431"/>
        <v>12.177683722114374</v>
      </c>
      <c r="X830" s="19">
        <f t="shared" si="432"/>
        <v>14.061577950137712</v>
      </c>
      <c r="Y830" s="19">
        <f t="shared" si="433"/>
        <v>15.721322083710037</v>
      </c>
      <c r="Z830" s="19">
        <f t="shared" si="434"/>
        <v>17.221845478104218</v>
      </c>
      <c r="AA830" s="19">
        <f t="shared" si="435"/>
        <v>18.6017191486069</v>
      </c>
      <c r="AB830" s="19">
        <f t="shared" si="436"/>
        <v>19.886074245451223</v>
      </c>
      <c r="AC830" s="19">
        <f t="shared" si="437"/>
        <v>21.092366925206569</v>
      </c>
      <c r="AD830" s="19">
        <f t="shared" si="438"/>
        <v>22.233306909218385</v>
      </c>
      <c r="AE830" s="19">
        <f t="shared" si="451"/>
        <v>2.2541366242604099</v>
      </c>
      <c r="AF830" s="19">
        <f t="shared" si="451"/>
        <v>3.187830585470977</v>
      </c>
      <c r="AG830" s="19">
        <f t="shared" si="451"/>
        <v>4.5082732485208199</v>
      </c>
      <c r="AH830" s="19">
        <f t="shared" si="451"/>
        <v>5.5214845399577728</v>
      </c>
      <c r="AI830" s="19">
        <f t="shared" si="451"/>
        <v>6.3756611709419539</v>
      </c>
      <c r="AJ830" s="19">
        <f t="shared" si="451"/>
        <v>7.1282058898660567</v>
      </c>
      <c r="AK830" s="19">
        <f t="shared" si="451"/>
        <v>7.8085583208416516</v>
      </c>
      <c r="AL830" s="19">
        <f t="shared" si="451"/>
        <v>8.4342069509616397</v>
      </c>
      <c r="AM830" s="19">
        <f t="shared" si="451"/>
        <v>9.0165464970416398</v>
      </c>
      <c r="AN830" s="19">
        <f t="shared" si="451"/>
        <v>9.5634917564129296</v>
      </c>
      <c r="AO830" s="19">
        <f t="shared" si="451"/>
        <v>10.080805444836356</v>
      </c>
      <c r="AP830" s="43">
        <f t="shared" si="439"/>
        <v>0.80900000000000005</v>
      </c>
    </row>
    <row r="831" spans="1:42" x14ac:dyDescent="0.25">
      <c r="A831" s="15">
        <v>0.81</v>
      </c>
      <c r="B831" s="6">
        <f t="shared" si="446"/>
        <v>4.4790780599945368</v>
      </c>
      <c r="C831" s="6">
        <f t="shared" si="421"/>
        <v>0.68149803802410192</v>
      </c>
      <c r="D831" s="6">
        <f t="shared" si="440"/>
        <v>2.2395390299972684</v>
      </c>
      <c r="E831" s="6">
        <f t="shared" si="422"/>
        <v>0.7846018098373212</v>
      </c>
      <c r="F831" s="6">
        <f t="shared" si="423"/>
        <v>0.86859095847026313</v>
      </c>
      <c r="G831" s="6">
        <f t="shared" si="424"/>
        <v>1.2442954792351317</v>
      </c>
      <c r="H831" s="6">
        <f t="shared" si="425"/>
        <v>0.86771025167171412</v>
      </c>
      <c r="I831" s="6">
        <f t="shared" si="419"/>
        <v>1.3385928724433407</v>
      </c>
      <c r="J831" s="6">
        <f t="shared" si="441"/>
        <v>2.53237679398987</v>
      </c>
      <c r="K831" s="9"/>
      <c r="L831" s="15">
        <f t="shared" si="442"/>
        <v>0.81</v>
      </c>
      <c r="M831" s="6">
        <f t="shared" si="448"/>
        <v>0.45241533385810029</v>
      </c>
      <c r="N831" s="15">
        <f t="shared" si="426"/>
        <v>2.2541597649525946</v>
      </c>
      <c r="O831" s="15">
        <f t="shared" si="427"/>
        <v>4.9773056813541272</v>
      </c>
      <c r="P831" s="15">
        <f t="shared" si="443"/>
        <v>2.2541597649525946</v>
      </c>
      <c r="Q831" s="15">
        <f t="shared" si="444"/>
        <v>0.81</v>
      </c>
      <c r="S831" s="28">
        <f t="shared" si="445"/>
        <v>0.81</v>
      </c>
      <c r="T831" s="19">
        <f t="shared" si="428"/>
        <v>4.9773056813541272</v>
      </c>
      <c r="U831" s="19">
        <f t="shared" si="429"/>
        <v>7.0389731986476667</v>
      </c>
      <c r="V831" s="19">
        <f t="shared" si="430"/>
        <v>9.9546113627082544</v>
      </c>
      <c r="W831" s="19">
        <f t="shared" si="431"/>
        <v>12.191859213173373</v>
      </c>
      <c r="X831" s="19">
        <f t="shared" si="432"/>
        <v>14.077946397295333</v>
      </c>
      <c r="Y831" s="19">
        <f t="shared" si="433"/>
        <v>15.739622563975312</v>
      </c>
      <c r="Z831" s="19">
        <f t="shared" si="434"/>
        <v>17.241892649813156</v>
      </c>
      <c r="AA831" s="19">
        <f t="shared" si="435"/>
        <v>18.623372568870579</v>
      </c>
      <c r="AB831" s="19">
        <f t="shared" si="436"/>
        <v>19.909222725416509</v>
      </c>
      <c r="AC831" s="19">
        <f t="shared" si="437"/>
        <v>21.116919595942996</v>
      </c>
      <c r="AD831" s="19">
        <f t="shared" si="438"/>
        <v>22.259187696607476</v>
      </c>
      <c r="AE831" s="19">
        <f t="shared" si="451"/>
        <v>2.2541597649525946</v>
      </c>
      <c r="AF831" s="19">
        <f t="shared" si="451"/>
        <v>3.1878633113517081</v>
      </c>
      <c r="AG831" s="19">
        <f t="shared" si="451"/>
        <v>4.5083195299051892</v>
      </c>
      <c r="AH831" s="19">
        <f t="shared" si="451"/>
        <v>5.5215412228459204</v>
      </c>
      <c r="AI831" s="19">
        <f t="shared" si="451"/>
        <v>6.3757266227034162</v>
      </c>
      <c r="AJ831" s="19">
        <f t="shared" si="451"/>
        <v>7.1282790671599949</v>
      </c>
      <c r="AK831" s="19">
        <f t="shared" si="451"/>
        <v>7.8086384825508244</v>
      </c>
      <c r="AL831" s="19">
        <f t="shared" si="451"/>
        <v>8.4342935355034889</v>
      </c>
      <c r="AM831" s="19">
        <f t="shared" si="451"/>
        <v>9.0166390598103785</v>
      </c>
      <c r="AN831" s="19">
        <f t="shared" si="451"/>
        <v>9.5635899340551216</v>
      </c>
      <c r="AO831" s="19">
        <f t="shared" si="451"/>
        <v>10.0809089331579</v>
      </c>
      <c r="AP831" s="43">
        <f t="shared" si="439"/>
        <v>0.81</v>
      </c>
    </row>
    <row r="832" spans="1:42" x14ac:dyDescent="0.25">
      <c r="A832" s="15">
        <v>0.81100000000000005</v>
      </c>
      <c r="B832" s="6">
        <f t="shared" si="446"/>
        <v>4.4841813378949844</v>
      </c>
      <c r="C832" s="6">
        <f t="shared" si="421"/>
        <v>0.6822818482418388</v>
      </c>
      <c r="D832" s="6">
        <f t="shared" si="440"/>
        <v>2.2420906689474922</v>
      </c>
      <c r="E832" s="6">
        <f t="shared" si="422"/>
        <v>0.7830172411894899</v>
      </c>
      <c r="F832" s="6">
        <f t="shared" si="423"/>
        <v>0.87134971281778817</v>
      </c>
      <c r="G832" s="6">
        <f t="shared" si="424"/>
        <v>1.2466748564088941</v>
      </c>
      <c r="H832" s="6">
        <f t="shared" si="425"/>
        <v>0.8687082298365042</v>
      </c>
      <c r="I832" s="6">
        <f t="shared" si="419"/>
        <v>1.3413962248405999</v>
      </c>
      <c r="J832" s="6">
        <f t="shared" si="441"/>
        <v>2.5393123597305713</v>
      </c>
      <c r="K832" s="9"/>
      <c r="L832" s="15">
        <f t="shared" si="442"/>
        <v>0.81100000000000005</v>
      </c>
      <c r="M832" s="6">
        <f t="shared" si="448"/>
        <v>0.4524185783033195</v>
      </c>
      <c r="N832" s="15">
        <f t="shared" si="426"/>
        <v>2.2541759304035098</v>
      </c>
      <c r="O832" s="15">
        <f t="shared" si="427"/>
        <v>4.9830659569878337</v>
      </c>
      <c r="P832" s="15">
        <f t="shared" si="443"/>
        <v>2.2541759304035098</v>
      </c>
      <c r="Q832" s="15">
        <f t="shared" si="444"/>
        <v>0.81100000000000005</v>
      </c>
      <c r="S832" s="28">
        <f t="shared" si="445"/>
        <v>0.81100000000000005</v>
      </c>
      <c r="T832" s="19">
        <f t="shared" si="428"/>
        <v>4.9830659569878337</v>
      </c>
      <c r="U832" s="19">
        <f t="shared" si="429"/>
        <v>7.0471194585718608</v>
      </c>
      <c r="V832" s="19">
        <f t="shared" si="430"/>
        <v>9.9661319139756674</v>
      </c>
      <c r="W832" s="19">
        <f t="shared" si="431"/>
        <v>12.205968949253739</v>
      </c>
      <c r="X832" s="19">
        <f t="shared" si="432"/>
        <v>14.094238917143722</v>
      </c>
      <c r="Y832" s="19">
        <f t="shared" si="433"/>
        <v>15.757838154928193</v>
      </c>
      <c r="Z832" s="19">
        <f t="shared" si="434"/>
        <v>17.261846829939515</v>
      </c>
      <c r="AA832" s="19">
        <f t="shared" si="435"/>
        <v>18.644925546745288</v>
      </c>
      <c r="AB832" s="19">
        <f t="shared" si="436"/>
        <v>19.932263827951335</v>
      </c>
      <c r="AC832" s="19">
        <f t="shared" si="437"/>
        <v>21.14135837571558</v>
      </c>
      <c r="AD832" s="19">
        <f t="shared" si="438"/>
        <v>22.284948432379675</v>
      </c>
      <c r="AE832" s="19">
        <f t="shared" ref="AE832:AO841" si="452">$M832*AE$21^0.5/RMannings_n*(Diameter/1000)^(2/3)</f>
        <v>2.2541759304035098</v>
      </c>
      <c r="AF832" s="19">
        <f t="shared" si="452"/>
        <v>3.1878861727516341</v>
      </c>
      <c r="AG832" s="19">
        <f t="shared" si="452"/>
        <v>4.5083518608070197</v>
      </c>
      <c r="AH832" s="19">
        <f t="shared" si="452"/>
        <v>5.5215808199521241</v>
      </c>
      <c r="AI832" s="19">
        <f t="shared" si="452"/>
        <v>6.3757723455032682</v>
      </c>
      <c r="AJ832" s="19">
        <f t="shared" si="452"/>
        <v>7.1283301868042903</v>
      </c>
      <c r="AK832" s="19">
        <f t="shared" si="452"/>
        <v>7.8086944813154489</v>
      </c>
      <c r="AL832" s="19">
        <f t="shared" si="452"/>
        <v>8.4343540210823154</v>
      </c>
      <c r="AM832" s="19">
        <f t="shared" si="452"/>
        <v>9.0167037216140393</v>
      </c>
      <c r="AN832" s="19">
        <f t="shared" si="452"/>
        <v>9.5636585182549005</v>
      </c>
      <c r="AO832" s="19">
        <f t="shared" si="452"/>
        <v>10.080981227252165</v>
      </c>
      <c r="AP832" s="43">
        <f t="shared" si="439"/>
        <v>0.81100000000000005</v>
      </c>
    </row>
    <row r="833" spans="1:42" x14ac:dyDescent="0.25">
      <c r="A833" s="15">
        <v>0.81200000000000006</v>
      </c>
      <c r="B833" s="6">
        <f t="shared" si="446"/>
        <v>4.489294980830052</v>
      </c>
      <c r="C833" s="6">
        <f t="shared" si="421"/>
        <v>0.68306406972915701</v>
      </c>
      <c r="D833" s="6">
        <f t="shared" si="440"/>
        <v>2.244647490415026</v>
      </c>
      <c r="E833" s="6">
        <f t="shared" si="422"/>
        <v>0.78142434054743903</v>
      </c>
      <c r="F833" s="6">
        <f t="shared" si="423"/>
        <v>0.87412694266808455</v>
      </c>
      <c r="G833" s="6">
        <f t="shared" si="424"/>
        <v>1.2490634713340423</v>
      </c>
      <c r="H833" s="6">
        <f t="shared" si="425"/>
        <v>0.86970418516689929</v>
      </c>
      <c r="I833" s="6">
        <f t="shared" si="419"/>
        <v>1.3442169279557366</v>
      </c>
      <c r="J833" s="6">
        <f t="shared" si="441"/>
        <v>2.5462717847404397</v>
      </c>
      <c r="K833" s="9"/>
      <c r="L833" s="15">
        <f t="shared" si="442"/>
        <v>0.81200000000000006</v>
      </c>
      <c r="M833" s="6">
        <f t="shared" si="448"/>
        <v>0.45242041746338718</v>
      </c>
      <c r="N833" s="15">
        <f t="shared" si="426"/>
        <v>2.2541850940200265</v>
      </c>
      <c r="O833" s="15">
        <f t="shared" si="427"/>
        <v>4.9887992153509551</v>
      </c>
      <c r="P833" s="15">
        <f t="shared" si="443"/>
        <v>2.2541850940200265</v>
      </c>
      <c r="Q833" s="15">
        <f t="shared" si="444"/>
        <v>0.81200000000000006</v>
      </c>
      <c r="S833" s="28">
        <f t="shared" si="445"/>
        <v>0.81200000000000006</v>
      </c>
      <c r="T833" s="19">
        <f t="shared" si="428"/>
        <v>4.9887992153509551</v>
      </c>
      <c r="U833" s="19">
        <f t="shared" si="429"/>
        <v>7.0552275103055777</v>
      </c>
      <c r="V833" s="19">
        <f t="shared" si="430"/>
        <v>9.9775984307019101</v>
      </c>
      <c r="W833" s="19">
        <f t="shared" si="431"/>
        <v>12.220012506806933</v>
      </c>
      <c r="X833" s="19">
        <f t="shared" si="432"/>
        <v>14.110455020611155</v>
      </c>
      <c r="Y833" s="19">
        <f t="shared" si="433"/>
        <v>15.775968309769864</v>
      </c>
      <c r="Z833" s="19">
        <f t="shared" si="434"/>
        <v>17.281707419495206</v>
      </c>
      <c r="AA833" s="19">
        <f t="shared" si="435"/>
        <v>18.666377435249945</v>
      </c>
      <c r="AB833" s="19">
        <f t="shared" si="436"/>
        <v>19.95519686140382</v>
      </c>
      <c r="AC833" s="19">
        <f t="shared" si="437"/>
        <v>21.165682530916726</v>
      </c>
      <c r="AD833" s="19">
        <f t="shared" si="438"/>
        <v>22.310588343244696</v>
      </c>
      <c r="AE833" s="19">
        <f t="shared" si="452"/>
        <v>2.2541850940200265</v>
      </c>
      <c r="AF833" s="19">
        <f t="shared" si="452"/>
        <v>3.1878991320623928</v>
      </c>
      <c r="AG833" s="19">
        <f t="shared" si="452"/>
        <v>4.5083701880400531</v>
      </c>
      <c r="AH833" s="19">
        <f t="shared" si="452"/>
        <v>5.5216032661367898</v>
      </c>
      <c r="AI833" s="19">
        <f t="shared" si="452"/>
        <v>6.3757982641247857</v>
      </c>
      <c r="AJ833" s="19">
        <f t="shared" si="452"/>
        <v>7.1283591647040883</v>
      </c>
      <c r="AK833" s="19">
        <f t="shared" si="452"/>
        <v>7.808726225014226</v>
      </c>
      <c r="AL833" s="19">
        <f t="shared" si="452"/>
        <v>8.4343883081957447</v>
      </c>
      <c r="AM833" s="19">
        <f t="shared" si="452"/>
        <v>9.0167403760801061</v>
      </c>
      <c r="AN833" s="19">
        <f t="shared" si="452"/>
        <v>9.5636973961871767</v>
      </c>
      <c r="AO833" s="19">
        <f t="shared" si="452"/>
        <v>10.081022208191069</v>
      </c>
      <c r="AP833" s="43">
        <f t="shared" si="439"/>
        <v>0.81200000000000006</v>
      </c>
    </row>
    <row r="834" spans="1:42" x14ac:dyDescent="0.25">
      <c r="A834" s="15">
        <v>0.81299999999999994</v>
      </c>
      <c r="B834" s="6">
        <f t="shared" si="446"/>
        <v>4.4944190858484125</v>
      </c>
      <c r="C834" s="6">
        <f t="shared" si="421"/>
        <v>0.6838446941285905</v>
      </c>
      <c r="D834" s="6">
        <f t="shared" si="440"/>
        <v>2.2472095429242063</v>
      </c>
      <c r="E834" s="6">
        <f t="shared" si="422"/>
        <v>0.77982305685328401</v>
      </c>
      <c r="F834" s="6">
        <f t="shared" si="423"/>
        <v>0.87692289695564762</v>
      </c>
      <c r="G834" s="6">
        <f t="shared" si="424"/>
        <v>1.2514614484778237</v>
      </c>
      <c r="H834" s="6">
        <f t="shared" si="425"/>
        <v>0.87069810702184314</v>
      </c>
      <c r="I834" s="6">
        <f t="shared" si="419"/>
        <v>1.347055173349837</v>
      </c>
      <c r="J834" s="6">
        <f t="shared" si="441"/>
        <v>2.5532553446146955</v>
      </c>
      <c r="K834" s="9"/>
      <c r="L834" s="15">
        <f t="shared" si="442"/>
        <v>0.81299999999999994</v>
      </c>
      <c r="M834" s="6">
        <f t="shared" si="448"/>
        <v>0.45242084593190318</v>
      </c>
      <c r="N834" s="15">
        <f t="shared" si="426"/>
        <v>2.254187228864752</v>
      </c>
      <c r="O834" s="15">
        <f t="shared" si="427"/>
        <v>4.9945052823423568</v>
      </c>
      <c r="P834" s="15">
        <f t="shared" si="443"/>
        <v>2.254187228864752</v>
      </c>
      <c r="Q834" s="15">
        <f t="shared" si="444"/>
        <v>0.81299999999999994</v>
      </c>
      <c r="S834" s="28">
        <f t="shared" si="445"/>
        <v>0.81299999999999994</v>
      </c>
      <c r="T834" s="19">
        <f t="shared" si="428"/>
        <v>4.9945052823423568</v>
      </c>
      <c r="U834" s="19">
        <f t="shared" si="429"/>
        <v>7.0632971076326259</v>
      </c>
      <c r="V834" s="19">
        <f t="shared" si="430"/>
        <v>9.9890105646847136</v>
      </c>
      <c r="W834" s="19">
        <f t="shared" si="431"/>
        <v>12.233989459374007</v>
      </c>
      <c r="X834" s="19">
        <f t="shared" si="432"/>
        <v>14.126594215265252</v>
      </c>
      <c r="Y834" s="19">
        <f t="shared" si="433"/>
        <v>15.794012477944198</v>
      </c>
      <c r="Z834" s="19">
        <f t="shared" si="434"/>
        <v>17.301473815376209</v>
      </c>
      <c r="AA834" s="19">
        <f t="shared" si="435"/>
        <v>18.687727582957752</v>
      </c>
      <c r="AB834" s="19">
        <f t="shared" si="436"/>
        <v>19.978021129369427</v>
      </c>
      <c r="AC834" s="19">
        <f t="shared" si="437"/>
        <v>21.189891322897878</v>
      </c>
      <c r="AD834" s="19">
        <f t="shared" si="438"/>
        <v>22.336106650598584</v>
      </c>
      <c r="AE834" s="19">
        <f t="shared" si="452"/>
        <v>2.254187228864752</v>
      </c>
      <c r="AF834" s="19">
        <f t="shared" si="452"/>
        <v>3.1879021511887569</v>
      </c>
      <c r="AG834" s="19">
        <f t="shared" si="452"/>
        <v>4.508374457729504</v>
      </c>
      <c r="AH834" s="19">
        <f t="shared" si="452"/>
        <v>5.5216084954170483</v>
      </c>
      <c r="AI834" s="19">
        <f t="shared" si="452"/>
        <v>6.3758043023775137</v>
      </c>
      <c r="AJ834" s="19">
        <f t="shared" si="452"/>
        <v>7.1283659156758716</v>
      </c>
      <c r="AK834" s="19">
        <f t="shared" si="452"/>
        <v>7.808733620333288</v>
      </c>
      <c r="AL834" s="19">
        <f t="shared" si="452"/>
        <v>8.4343962960532828</v>
      </c>
      <c r="AM834" s="19">
        <f t="shared" si="452"/>
        <v>9.0167489154590079</v>
      </c>
      <c r="AN834" s="19">
        <f t="shared" si="452"/>
        <v>9.5637064535662706</v>
      </c>
      <c r="AO834" s="19">
        <f t="shared" si="452"/>
        <v>10.081031755506926</v>
      </c>
      <c r="AP834" s="43">
        <f t="shared" si="439"/>
        <v>0.81299999999999994</v>
      </c>
    </row>
    <row r="835" spans="1:42" x14ac:dyDescent="0.25">
      <c r="A835" s="15">
        <v>0.81399999999999995</v>
      </c>
      <c r="B835" s="6">
        <f t="shared" si="446"/>
        <v>4.4995537512711525</v>
      </c>
      <c r="C835" s="6">
        <f t="shared" si="421"/>
        <v>0.68462371303127123</v>
      </c>
      <c r="D835" s="6">
        <f t="shared" si="440"/>
        <v>2.2497768756355763</v>
      </c>
      <c r="E835" s="6">
        <f t="shared" si="422"/>
        <v>0.77821333835909057</v>
      </c>
      <c r="F835" s="6">
        <f t="shared" si="423"/>
        <v>0.87973782931405586</v>
      </c>
      <c r="G835" s="6">
        <f t="shared" si="424"/>
        <v>1.2538689146570279</v>
      </c>
      <c r="H835" s="6">
        <f t="shared" si="425"/>
        <v>0.8716899846948325</v>
      </c>
      <c r="I835" s="6">
        <f t="shared" si="419"/>
        <v>1.3499111561980723</v>
      </c>
      <c r="J835" s="6">
        <f t="shared" si="441"/>
        <v>2.5602633201203151</v>
      </c>
      <c r="K835" s="9"/>
      <c r="L835" s="15">
        <f t="shared" si="442"/>
        <v>0.81399999999999995</v>
      </c>
      <c r="M835" s="6">
        <f t="shared" si="448"/>
        <v>0.45241985823218295</v>
      </c>
      <c r="N835" s="15">
        <f t="shared" si="426"/>
        <v>2.2541823076501015</v>
      </c>
      <c r="O835" s="15">
        <f t="shared" si="427"/>
        <v>5.0001839826535104</v>
      </c>
      <c r="P835" s="15">
        <f t="shared" si="443"/>
        <v>2.2541823076501015</v>
      </c>
      <c r="Q835" s="15">
        <f t="shared" si="444"/>
        <v>0.81399999999999995</v>
      </c>
      <c r="S835" s="28">
        <f t="shared" si="445"/>
        <v>0.81399999999999995</v>
      </c>
      <c r="T835" s="19">
        <f t="shared" si="428"/>
        <v>5.0001839826535104</v>
      </c>
      <c r="U835" s="19">
        <f t="shared" si="429"/>
        <v>7.071328002629313</v>
      </c>
      <c r="V835" s="19">
        <f t="shared" si="430"/>
        <v>10.000367965307021</v>
      </c>
      <c r="W835" s="19">
        <f t="shared" si="431"/>
        <v>12.247899377538518</v>
      </c>
      <c r="X835" s="19">
        <f t="shared" si="432"/>
        <v>14.142656005258626</v>
      </c>
      <c r="Y835" s="19">
        <f t="shared" si="433"/>
        <v>15.81197010507695</v>
      </c>
      <c r="Z835" s="19">
        <f t="shared" si="434"/>
        <v>17.321145410295959</v>
      </c>
      <c r="AA835" s="19">
        <f t="shared" si="435"/>
        <v>18.708975333924258</v>
      </c>
      <c r="AB835" s="19">
        <f t="shared" si="436"/>
        <v>20.000735930614042</v>
      </c>
      <c r="AC835" s="19">
        <f t="shared" si="437"/>
        <v>21.213984007887934</v>
      </c>
      <c r="AD835" s="19">
        <f t="shared" si="438"/>
        <v>22.361502570437761</v>
      </c>
      <c r="AE835" s="19">
        <f t="shared" si="452"/>
        <v>2.2541823076501015</v>
      </c>
      <c r="AF835" s="19">
        <f t="shared" si="452"/>
        <v>3.1878951915402549</v>
      </c>
      <c r="AG835" s="19">
        <f t="shared" si="452"/>
        <v>4.508364615300203</v>
      </c>
      <c r="AH835" s="19">
        <f t="shared" si="452"/>
        <v>5.5215964409522389</v>
      </c>
      <c r="AI835" s="19">
        <f t="shared" si="452"/>
        <v>6.3757903830805098</v>
      </c>
      <c r="AJ835" s="19">
        <f t="shared" si="452"/>
        <v>7.1283503534287203</v>
      </c>
      <c r="AK835" s="19">
        <f t="shared" si="452"/>
        <v>7.8087165727456682</v>
      </c>
      <c r="AL835" s="19">
        <f t="shared" si="452"/>
        <v>8.4343778825541325</v>
      </c>
      <c r="AM835" s="19">
        <f t="shared" si="452"/>
        <v>9.0167292306004061</v>
      </c>
      <c r="AN835" s="19">
        <f t="shared" si="452"/>
        <v>9.563685574620763</v>
      </c>
      <c r="AO835" s="19">
        <f t="shared" si="452"/>
        <v>10.081009747165943</v>
      </c>
      <c r="AP835" s="43">
        <f t="shared" si="439"/>
        <v>0.81399999999999995</v>
      </c>
    </row>
    <row r="836" spans="1:42" x14ac:dyDescent="0.25">
      <c r="A836" s="15">
        <v>0.81499999999999995</v>
      </c>
      <c r="B836" s="6">
        <f t="shared" si="446"/>
        <v>4.5046990767160269</v>
      </c>
      <c r="C836" s="6">
        <f t="shared" si="421"/>
        <v>0.68540111797623304</v>
      </c>
      <c r="D836" s="6">
        <f t="shared" si="440"/>
        <v>2.2523495383580134</v>
      </c>
      <c r="E836" s="6">
        <f t="shared" si="422"/>
        <v>0.77659513261415702</v>
      </c>
      <c r="F836" s="6">
        <f t="shared" si="423"/>
        <v>0.88257199819042287</v>
      </c>
      <c r="G836" s="6">
        <f t="shared" si="424"/>
        <v>1.2562859990952113</v>
      </c>
      <c r="H836" s="6">
        <f t="shared" si="425"/>
        <v>0.87267980741303053</v>
      </c>
      <c r="I836" s="6">
        <f t="shared" si="419"/>
        <v>1.3527850753788104</v>
      </c>
      <c r="J836" s="6">
        <f t="shared" si="441"/>
        <v>2.5672959973169021</v>
      </c>
      <c r="K836" s="9"/>
      <c r="L836" s="15">
        <f t="shared" si="442"/>
        <v>0.81499999999999995</v>
      </c>
      <c r="M836" s="6">
        <f t="shared" si="448"/>
        <v>0.45241744881603951</v>
      </c>
      <c r="N836" s="15">
        <f t="shared" si="426"/>
        <v>2.2541703027322284</v>
      </c>
      <c r="O836" s="15">
        <f t="shared" si="427"/>
        <v>5.0058351397488376</v>
      </c>
      <c r="P836" s="15">
        <f t="shared" si="443"/>
        <v>2.2541703027322284</v>
      </c>
      <c r="Q836" s="15">
        <f t="shared" si="444"/>
        <v>0.81499999999999995</v>
      </c>
      <c r="S836" s="28">
        <f t="shared" si="445"/>
        <v>0.81499999999999995</v>
      </c>
      <c r="T836" s="19">
        <f t="shared" si="428"/>
        <v>5.0058351397488376</v>
      </c>
      <c r="U836" s="19">
        <f t="shared" si="429"/>
        <v>7.079319945636624</v>
      </c>
      <c r="V836" s="19">
        <f t="shared" si="430"/>
        <v>10.011670279497675</v>
      </c>
      <c r="W836" s="19">
        <f t="shared" si="431"/>
        <v>12.261741828878375</v>
      </c>
      <c r="X836" s="19">
        <f t="shared" si="432"/>
        <v>14.158639891273248</v>
      </c>
      <c r="Y836" s="19">
        <f t="shared" si="433"/>
        <v>15.829840632913605</v>
      </c>
      <c r="Z836" s="19">
        <f t="shared" si="434"/>
        <v>17.34072159271728</v>
      </c>
      <c r="AA836" s="19">
        <f t="shared" si="435"/>
        <v>18.730120027613808</v>
      </c>
      <c r="AB836" s="19">
        <f t="shared" si="436"/>
        <v>20.023340558995351</v>
      </c>
      <c r="AC836" s="19">
        <f t="shared" si="437"/>
        <v>21.237959836909873</v>
      </c>
      <c r="AD836" s="19">
        <f t="shared" si="438"/>
        <v>22.386775313271123</v>
      </c>
      <c r="AE836" s="19">
        <f t="shared" si="452"/>
        <v>2.2541703027322284</v>
      </c>
      <c r="AF836" s="19">
        <f t="shared" si="452"/>
        <v>3.1878782140225832</v>
      </c>
      <c r="AG836" s="19">
        <f t="shared" si="452"/>
        <v>4.5083406054644568</v>
      </c>
      <c r="AH836" s="19">
        <f t="shared" si="452"/>
        <v>5.5215670350290447</v>
      </c>
      <c r="AI836" s="19">
        <f t="shared" si="452"/>
        <v>6.3757564280451664</v>
      </c>
      <c r="AJ836" s="19">
        <f t="shared" si="452"/>
        <v>7.1283123905451182</v>
      </c>
      <c r="AK836" s="19">
        <f t="shared" si="452"/>
        <v>7.8086749864902751</v>
      </c>
      <c r="AL836" s="19">
        <f t="shared" si="452"/>
        <v>8.4343329642644953</v>
      </c>
      <c r="AM836" s="19">
        <f t="shared" si="452"/>
        <v>9.0166812109289136</v>
      </c>
      <c r="AN836" s="19">
        <f t="shared" si="452"/>
        <v>9.5636346420677487</v>
      </c>
      <c r="AO836" s="19">
        <f t="shared" si="452"/>
        <v>10.080956059541085</v>
      </c>
      <c r="AP836" s="43">
        <f t="shared" si="439"/>
        <v>0.81499999999999995</v>
      </c>
    </row>
    <row r="837" spans="1:42" x14ac:dyDescent="0.25">
      <c r="A837" s="15">
        <v>0.81599999999999995</v>
      </c>
      <c r="B837" s="6">
        <f t="shared" si="446"/>
        <v>4.5098551631223014</v>
      </c>
      <c r="C837" s="6">
        <f t="shared" si="421"/>
        <v>0.68617690044970203</v>
      </c>
      <c r="D837" s="6">
        <f t="shared" si="440"/>
        <v>2.2549275815611507</v>
      </c>
      <c r="E837" s="6">
        <f t="shared" si="422"/>
        <v>0.77496838645198951</v>
      </c>
      <c r="F837" s="6">
        <f t="shared" si="423"/>
        <v>0.88542566696327007</v>
      </c>
      <c r="G837" s="6">
        <f t="shared" si="424"/>
        <v>1.2587128334816349</v>
      </c>
      <c r="H837" s="6">
        <f t="shared" si="425"/>
        <v>0.87366756433636372</v>
      </c>
      <c r="I837" s="6">
        <f t="shared" si="419"/>
        <v>1.3556771335653983</v>
      </c>
      <c r="J837" s="6">
        <f t="shared" si="441"/>
        <v>2.5743536676810299</v>
      </c>
      <c r="K837" s="9"/>
      <c r="L837" s="15">
        <f t="shared" si="442"/>
        <v>0.81599999999999995</v>
      </c>
      <c r="M837" s="6">
        <f t="shared" si="448"/>
        <v>0.45241361206253766</v>
      </c>
      <c r="N837" s="15">
        <f t="shared" si="426"/>
        <v>2.2541511861048185</v>
      </c>
      <c r="O837" s="15">
        <f t="shared" si="427"/>
        <v>5.0114585758456132</v>
      </c>
      <c r="P837" s="15">
        <f t="shared" si="443"/>
        <v>2.2541511861048185</v>
      </c>
      <c r="Q837" s="15">
        <f t="shared" si="444"/>
        <v>0.81599999999999995</v>
      </c>
      <c r="S837" s="28">
        <f t="shared" si="445"/>
        <v>0.81599999999999995</v>
      </c>
      <c r="T837" s="19">
        <f t="shared" si="428"/>
        <v>5.0114585758456132</v>
      </c>
      <c r="U837" s="19">
        <f t="shared" si="429"/>
        <v>7.0872726852318237</v>
      </c>
      <c r="V837" s="19">
        <f t="shared" si="430"/>
        <v>10.022917151691226</v>
      </c>
      <c r="W837" s="19">
        <f t="shared" si="431"/>
        <v>12.275516377916624</v>
      </c>
      <c r="X837" s="19">
        <f t="shared" si="432"/>
        <v>14.174545370463647</v>
      </c>
      <c r="Y837" s="19">
        <f t="shared" si="433"/>
        <v>15.847623499255826</v>
      </c>
      <c r="Z837" s="19">
        <f t="shared" si="434"/>
        <v>17.360201746782742</v>
      </c>
      <c r="AA837" s="19">
        <f t="shared" si="435"/>
        <v>18.751160998824361</v>
      </c>
      <c r="AB837" s="19">
        <f t="shared" si="436"/>
        <v>20.045834303382453</v>
      </c>
      <c r="AC837" s="19">
        <f t="shared" si="437"/>
        <v>21.261818055695461</v>
      </c>
      <c r="AD837" s="19">
        <f t="shared" si="438"/>
        <v>22.411924084030161</v>
      </c>
      <c r="AE837" s="19">
        <f t="shared" si="452"/>
        <v>2.2541511861048185</v>
      </c>
      <c r="AF837" s="19">
        <f t="shared" si="452"/>
        <v>3.1878511790288333</v>
      </c>
      <c r="AG837" s="19">
        <f t="shared" si="452"/>
        <v>4.5083023722096369</v>
      </c>
      <c r="AH837" s="19">
        <f t="shared" si="452"/>
        <v>5.5215202090462876</v>
      </c>
      <c r="AI837" s="19">
        <f t="shared" si="452"/>
        <v>6.3757023580576666</v>
      </c>
      <c r="AJ837" s="19">
        <f t="shared" si="452"/>
        <v>7.1282519384613225</v>
      </c>
      <c r="AK837" s="19">
        <f t="shared" si="452"/>
        <v>7.8086087645503879</v>
      </c>
      <c r="AL837" s="19">
        <f t="shared" si="452"/>
        <v>8.4342614363943369</v>
      </c>
      <c r="AM837" s="19">
        <f t="shared" si="452"/>
        <v>9.0166047444192738</v>
      </c>
      <c r="AN837" s="19">
        <f t="shared" si="452"/>
        <v>9.5635535370864968</v>
      </c>
      <c r="AO837" s="19">
        <f t="shared" si="452"/>
        <v>10.080870567384309</v>
      </c>
      <c r="AP837" s="43">
        <f t="shared" si="439"/>
        <v>0.81599999999999995</v>
      </c>
    </row>
    <row r="838" spans="1:42" x14ac:dyDescent="0.25">
      <c r="A838" s="15">
        <v>0.81699999999999995</v>
      </c>
      <c r="B838" s="6">
        <f t="shared" si="446"/>
        <v>4.5150221127762116</v>
      </c>
      <c r="C838" s="6">
        <f t="shared" si="421"/>
        <v>0.68695105188437433</v>
      </c>
      <c r="D838" s="6">
        <f t="shared" si="440"/>
        <v>2.2575110563881058</v>
      </c>
      <c r="E838" s="6">
        <f t="shared" si="422"/>
        <v>0.77333304597695829</v>
      </c>
      <c r="F838" s="6">
        <f t="shared" si="423"/>
        <v>0.88829910406394585</v>
      </c>
      <c r="G838" s="6">
        <f t="shared" si="424"/>
        <v>1.2611495520319729</v>
      </c>
      <c r="H838" s="6">
        <f t="shared" si="425"/>
        <v>0.87465324455660198</v>
      </c>
      <c r="I838" s="6">
        <f t="shared" si="419"/>
        <v>1.3585875373207115</v>
      </c>
      <c r="J838" s="6">
        <f t="shared" si="441"/>
        <v>2.5814366282341843</v>
      </c>
      <c r="K838" s="9"/>
      <c r="L838" s="15">
        <f t="shared" si="442"/>
        <v>0.81699999999999995</v>
      </c>
      <c r="M838" s="6">
        <f t="shared" si="448"/>
        <v>0.45240834227671745</v>
      </c>
      <c r="N838" s="15">
        <f t="shared" si="426"/>
        <v>2.2541249293927295</v>
      </c>
      <c r="O838" s="15">
        <f t="shared" si="427"/>
        <v>5.01705411189341</v>
      </c>
      <c r="P838" s="15">
        <f t="shared" si="443"/>
        <v>2.2541249293927295</v>
      </c>
      <c r="Q838" s="15">
        <f t="shared" si="444"/>
        <v>0.81699999999999995</v>
      </c>
      <c r="S838" s="28">
        <f t="shared" si="445"/>
        <v>0.81699999999999995</v>
      </c>
      <c r="T838" s="19">
        <f t="shared" si="428"/>
        <v>5.01705411189341</v>
      </c>
      <c r="U838" s="19">
        <f t="shared" si="429"/>
        <v>7.095185968199365</v>
      </c>
      <c r="V838" s="19">
        <f t="shared" si="430"/>
        <v>10.03410822378682</v>
      </c>
      <c r="W838" s="19">
        <f t="shared" si="431"/>
        <v>12.289222586071075</v>
      </c>
      <c r="X838" s="19">
        <f t="shared" si="432"/>
        <v>14.19037193639873</v>
      </c>
      <c r="Y838" s="19">
        <f t="shared" si="433"/>
        <v>15.865318137896439</v>
      </c>
      <c r="Z838" s="19">
        <f t="shared" si="434"/>
        <v>17.37958525224348</v>
      </c>
      <c r="AA838" s="19">
        <f t="shared" si="435"/>
        <v>18.772097577610555</v>
      </c>
      <c r="AB838" s="19">
        <f t="shared" si="436"/>
        <v>20.06821644757364</v>
      </c>
      <c r="AC838" s="19">
        <f t="shared" si="437"/>
        <v>21.28555790459809</v>
      </c>
      <c r="AD838" s="19">
        <f t="shared" si="438"/>
        <v>22.436948081977</v>
      </c>
      <c r="AE838" s="19">
        <f t="shared" si="452"/>
        <v>2.2541249293927295</v>
      </c>
      <c r="AF838" s="19">
        <f t="shared" si="452"/>
        <v>3.1878140464304936</v>
      </c>
      <c r="AG838" s="19">
        <f t="shared" si="452"/>
        <v>4.5082498587854589</v>
      </c>
      <c r="AH838" s="19">
        <f t="shared" si="452"/>
        <v>5.5214558934993461</v>
      </c>
      <c r="AI838" s="19">
        <f t="shared" si="452"/>
        <v>6.3756280928609872</v>
      </c>
      <c r="AJ838" s="19">
        <f t="shared" si="452"/>
        <v>7.1281689074472538</v>
      </c>
      <c r="AK838" s="19">
        <f t="shared" si="452"/>
        <v>7.808517808631632</v>
      </c>
      <c r="AL838" s="19">
        <f t="shared" si="452"/>
        <v>8.4341631927735961</v>
      </c>
      <c r="AM838" s="19">
        <f t="shared" si="452"/>
        <v>9.0164997175709178</v>
      </c>
      <c r="AN838" s="19">
        <f t="shared" si="452"/>
        <v>9.5634421392914781</v>
      </c>
      <c r="AO838" s="19">
        <f t="shared" si="452"/>
        <v>10.080753143798113</v>
      </c>
      <c r="AP838" s="43">
        <f t="shared" si="439"/>
        <v>0.81699999999999995</v>
      </c>
    </row>
    <row r="839" spans="1:42" x14ac:dyDescent="0.25">
      <c r="A839" s="15">
        <v>0.81799999999999995</v>
      </c>
      <c r="B839" s="6">
        <f t="shared" si="446"/>
        <v>4.5202000293370439</v>
      </c>
      <c r="C839" s="6">
        <f t="shared" si="421"/>
        <v>0.68772356365868048</v>
      </c>
      <c r="D839" s="6">
        <f t="shared" si="440"/>
        <v>2.260100014668522</v>
      </c>
      <c r="E839" s="6">
        <f t="shared" si="422"/>
        <v>0.77168905655062925</v>
      </c>
      <c r="F839" s="6">
        <f t="shared" si="423"/>
        <v>0.89119258310171467</v>
      </c>
      <c r="G839" s="6">
        <f t="shared" si="424"/>
        <v>1.2635962915508574</v>
      </c>
      <c r="H839" s="6">
        <f t="shared" si="425"/>
        <v>0.87563683709642204</v>
      </c>
      <c r="I839" s="6">
        <f t="shared" si="419"/>
        <v>1.3615164971945681</v>
      </c>
      <c r="J839" s="6">
        <f t="shared" si="441"/>
        <v>2.5885451816744172</v>
      </c>
      <c r="K839" s="9"/>
      <c r="L839" s="15">
        <f t="shared" si="442"/>
        <v>0.81799999999999995</v>
      </c>
      <c r="M839" s="6">
        <f t="shared" si="448"/>
        <v>0.45240163368828823</v>
      </c>
      <c r="N839" s="15">
        <f t="shared" si="426"/>
        <v>2.254091503845483</v>
      </c>
      <c r="O839" s="15">
        <f t="shared" si="427"/>
        <v>5.0226215675530792</v>
      </c>
      <c r="P839" s="15">
        <f t="shared" si="443"/>
        <v>2.254091503845483</v>
      </c>
      <c r="Q839" s="15">
        <f t="shared" si="444"/>
        <v>0.81799999999999995</v>
      </c>
      <c r="S839" s="28">
        <f t="shared" si="445"/>
        <v>0.81799999999999995</v>
      </c>
      <c r="T839" s="19">
        <f t="shared" si="428"/>
        <v>5.0226215675530792</v>
      </c>
      <c r="U839" s="19">
        <f t="shared" si="429"/>
        <v>7.1030595395011797</v>
      </c>
      <c r="V839" s="19">
        <f t="shared" si="430"/>
        <v>10.045243135106158</v>
      </c>
      <c r="W839" s="19">
        <f t="shared" si="431"/>
        <v>12.302860011602835</v>
      </c>
      <c r="X839" s="19">
        <f t="shared" si="432"/>
        <v>14.206119079002359</v>
      </c>
      <c r="Y839" s="19">
        <f t="shared" si="433"/>
        <v>15.88292397855299</v>
      </c>
      <c r="Z839" s="19">
        <f t="shared" si="434"/>
        <v>17.398871484386344</v>
      </c>
      <c r="AA839" s="19">
        <f t="shared" si="435"/>
        <v>18.792929089205092</v>
      </c>
      <c r="AB839" s="19">
        <f t="shared" si="436"/>
        <v>20.090486270212317</v>
      </c>
      <c r="AC839" s="19">
        <f t="shared" si="437"/>
        <v>21.309178618503537</v>
      </c>
      <c r="AD839" s="19">
        <f t="shared" si="438"/>
        <v>22.461846500610473</v>
      </c>
      <c r="AE839" s="19">
        <f t="shared" si="452"/>
        <v>2.254091503845483</v>
      </c>
      <c r="AF839" s="19">
        <f t="shared" si="452"/>
        <v>3.1877667755682482</v>
      </c>
      <c r="AG839" s="19">
        <f t="shared" si="452"/>
        <v>4.5081830076909659</v>
      </c>
      <c r="AH839" s="19">
        <f t="shared" si="452"/>
        <v>5.5213740179642201</v>
      </c>
      <c r="AI839" s="19">
        <f t="shared" si="452"/>
        <v>6.3755335511364963</v>
      </c>
      <c r="AJ839" s="19">
        <f t="shared" si="452"/>
        <v>7.1280632065859182</v>
      </c>
      <c r="AK839" s="19">
        <f t="shared" si="452"/>
        <v>7.8084020191394297</v>
      </c>
      <c r="AL839" s="19">
        <f t="shared" si="452"/>
        <v>8.4340381258278345</v>
      </c>
      <c r="AM839" s="19">
        <f t="shared" si="452"/>
        <v>9.0163660153819318</v>
      </c>
      <c r="AN839" s="19">
        <f t="shared" si="452"/>
        <v>9.5633003267047432</v>
      </c>
      <c r="AO839" s="19">
        <f t="shared" si="452"/>
        <v>10.080603660206458</v>
      </c>
      <c r="AP839" s="43">
        <f t="shared" si="439"/>
        <v>0.81799999999999995</v>
      </c>
    </row>
    <row r="840" spans="1:42" x14ac:dyDescent="0.25">
      <c r="A840" s="15">
        <v>0.81899999999999995</v>
      </c>
      <c r="B840" s="6">
        <f t="shared" si="446"/>
        <v>4.5253890178638621</v>
      </c>
      <c r="C840" s="6">
        <f t="shared" si="421"/>
        <v>0.68849442709603526</v>
      </c>
      <c r="D840" s="6">
        <f t="shared" si="440"/>
        <v>2.262694508931931</v>
      </c>
      <c r="E840" s="6">
        <f t="shared" si="422"/>
        <v>0.77003636277775889</v>
      </c>
      <c r="F840" s="6">
        <f t="shared" si="423"/>
        <v>0.89410638299264633</v>
      </c>
      <c r="G840" s="6">
        <f t="shared" si="424"/>
        <v>1.2660531914963231</v>
      </c>
      <c r="H840" s="6">
        <f t="shared" si="425"/>
        <v>0.87661833090845265</v>
      </c>
      <c r="I840" s="6">
        <f t="shared" si="419"/>
        <v>1.3644642278241104</v>
      </c>
      <c r="J840" s="6">
        <f t="shared" si="441"/>
        <v>2.5956796365118446</v>
      </c>
      <c r="K840" s="9"/>
      <c r="L840" s="15">
        <f t="shared" si="442"/>
        <v>0.81899999999999995</v>
      </c>
      <c r="M840" s="6">
        <f t="shared" si="448"/>
        <v>0.45239348045029099</v>
      </c>
      <c r="N840" s="15">
        <f t="shared" si="426"/>
        <v>2.2540508803306021</v>
      </c>
      <c r="O840" s="15">
        <f t="shared" si="427"/>
        <v>5.0281607611752435</v>
      </c>
      <c r="P840" s="15">
        <f t="shared" si="443"/>
        <v>2.2540508803306021</v>
      </c>
      <c r="Q840" s="15">
        <f t="shared" si="444"/>
        <v>0.81899999999999995</v>
      </c>
      <c r="S840" s="28">
        <f t="shared" si="445"/>
        <v>0.81899999999999995</v>
      </c>
      <c r="T840" s="19">
        <f t="shared" si="428"/>
        <v>5.0281607611752435</v>
      </c>
      <c r="U840" s="19">
        <f t="shared" si="429"/>
        <v>7.1108931422462538</v>
      </c>
      <c r="V840" s="19">
        <f t="shared" si="430"/>
        <v>10.056321522350487</v>
      </c>
      <c r="W840" s="19">
        <f t="shared" si="431"/>
        <v>12.316428209563616</v>
      </c>
      <c r="X840" s="19">
        <f t="shared" si="432"/>
        <v>14.221786284492508</v>
      </c>
      <c r="Y840" s="19">
        <f t="shared" si="433"/>
        <v>15.900440446799708</v>
      </c>
      <c r="Z840" s="19">
        <f t="shared" si="434"/>
        <v>17.418059813959445</v>
      </c>
      <c r="AA840" s="19">
        <f t="shared" si="435"/>
        <v>18.813654853938232</v>
      </c>
      <c r="AB840" s="19">
        <f t="shared" si="436"/>
        <v>20.112643044700974</v>
      </c>
      <c r="AC840" s="19">
        <f t="shared" si="437"/>
        <v>21.332679426738757</v>
      </c>
      <c r="AD840" s="19">
        <f t="shared" si="438"/>
        <v>22.48661852756986</v>
      </c>
      <c r="AE840" s="19">
        <f t="shared" si="452"/>
        <v>2.2540508803306021</v>
      </c>
      <c r="AF840" s="19">
        <f t="shared" si="452"/>
        <v>3.1877093252425519</v>
      </c>
      <c r="AG840" s="19">
        <f t="shared" si="452"/>
        <v>4.5081017606612042</v>
      </c>
      <c r="AH840" s="19">
        <f t="shared" si="452"/>
        <v>5.5212745110812032</v>
      </c>
      <c r="AI840" s="19">
        <f t="shared" si="452"/>
        <v>6.3754186504851038</v>
      </c>
      <c r="AJ840" s="19">
        <f t="shared" si="452"/>
        <v>7.1279347437523324</v>
      </c>
      <c r="AK840" s="19">
        <f t="shared" si="452"/>
        <v>7.8082612951559174</v>
      </c>
      <c r="AL840" s="19">
        <f t="shared" si="452"/>
        <v>8.4338861265533023</v>
      </c>
      <c r="AM840" s="19">
        <f t="shared" si="452"/>
        <v>9.0162035213224083</v>
      </c>
      <c r="AN840" s="19">
        <f t="shared" si="452"/>
        <v>9.5631279757276531</v>
      </c>
      <c r="AO840" s="19">
        <f t="shared" si="452"/>
        <v>10.080421986324939</v>
      </c>
      <c r="AP840" s="43">
        <f t="shared" si="439"/>
        <v>0.81899999999999995</v>
      </c>
    </row>
    <row r="841" spans="1:42" x14ac:dyDescent="0.25">
      <c r="A841" s="15">
        <v>0.82</v>
      </c>
      <c r="B841" s="6">
        <f t="shared" si="446"/>
        <v>4.5305891848429045</v>
      </c>
      <c r="C841" s="6">
        <f t="shared" si="421"/>
        <v>0.68926363346407382</v>
      </c>
      <c r="D841" s="6">
        <f t="shared" si="440"/>
        <v>2.2652945924214523</v>
      </c>
      <c r="E841" s="6">
        <f t="shared" si="422"/>
        <v>0.76837490849194212</v>
      </c>
      <c r="F841" s="6">
        <f t="shared" si="423"/>
        <v>0.89704078809244725</v>
      </c>
      <c r="G841" s="6">
        <f t="shared" si="424"/>
        <v>1.2685203940462235</v>
      </c>
      <c r="H841" s="6">
        <f t="shared" si="425"/>
        <v>0.87759771487430138</v>
      </c>
      <c r="I841" s="6">
        <f t="shared" si="419"/>
        <v>1.3674309480372624</v>
      </c>
      <c r="J841" s="6">
        <f t="shared" si="441"/>
        <v>2.6028403072081314</v>
      </c>
      <c r="K841" s="9"/>
      <c r="L841" s="15">
        <f t="shared" si="442"/>
        <v>0.82</v>
      </c>
      <c r="M841" s="6">
        <f t="shared" si="448"/>
        <v>0.45238387663772772</v>
      </c>
      <c r="N841" s="15">
        <f t="shared" si="426"/>
        <v>2.2540030293267783</v>
      </c>
      <c r="O841" s="15">
        <f t="shared" si="427"/>
        <v>5.0336715097782871</v>
      </c>
      <c r="P841" s="15">
        <f t="shared" si="443"/>
        <v>2.2540030293267783</v>
      </c>
      <c r="Q841" s="15">
        <f t="shared" si="444"/>
        <v>0.82</v>
      </c>
      <c r="S841" s="28">
        <f t="shared" si="445"/>
        <v>0.82</v>
      </c>
      <c r="T841" s="19">
        <f t="shared" si="428"/>
        <v>5.0336715097782871</v>
      </c>
      <c r="U841" s="19">
        <f t="shared" si="429"/>
        <v>7.1186865176595084</v>
      </c>
      <c r="V841" s="19">
        <f t="shared" si="430"/>
        <v>10.067343019556574</v>
      </c>
      <c r="W841" s="19">
        <f t="shared" si="431"/>
        <v>12.329926731741828</v>
      </c>
      <c r="X841" s="19">
        <f t="shared" si="432"/>
        <v>14.237373035319017</v>
      </c>
      <c r="Y841" s="19">
        <f t="shared" si="433"/>
        <v>15.917866963997914</v>
      </c>
      <c r="Z841" s="19">
        <f t="shared" si="434"/>
        <v>17.437149607095868</v>
      </c>
      <c r="AA841" s="19">
        <f t="shared" si="435"/>
        <v>18.834274187155465</v>
      </c>
      <c r="AB841" s="19">
        <f t="shared" si="436"/>
        <v>20.134686039113149</v>
      </c>
      <c r="AC841" s="19">
        <f t="shared" si="437"/>
        <v>21.356059552978518</v>
      </c>
      <c r="AD841" s="19">
        <f t="shared" si="438"/>
        <v>22.511263344536498</v>
      </c>
      <c r="AE841" s="19">
        <f t="shared" si="452"/>
        <v>2.2540030293267783</v>
      </c>
      <c r="AF841" s="19">
        <f t="shared" si="452"/>
        <v>3.1876416537039716</v>
      </c>
      <c r="AG841" s="19">
        <f t="shared" si="452"/>
        <v>4.5080060586535566</v>
      </c>
      <c r="AH841" s="19">
        <f t="shared" si="452"/>
        <v>5.5211573005381549</v>
      </c>
      <c r="AI841" s="19">
        <f t="shared" si="452"/>
        <v>6.3752833074079431</v>
      </c>
      <c r="AJ841" s="19">
        <f t="shared" si="452"/>
        <v>7.1277834255919235</v>
      </c>
      <c r="AK841" s="19">
        <f t="shared" si="452"/>
        <v>7.8080955344162861</v>
      </c>
      <c r="AL841" s="19">
        <f t="shared" si="452"/>
        <v>8.4337070844913811</v>
      </c>
      <c r="AM841" s="19">
        <f t="shared" si="452"/>
        <v>9.0160121173071133</v>
      </c>
      <c r="AN841" s="19">
        <f t="shared" si="452"/>
        <v>9.5629249611119125</v>
      </c>
      <c r="AO841" s="19">
        <f t="shared" si="452"/>
        <v>10.080207990130258</v>
      </c>
      <c r="AP841" s="43">
        <f t="shared" si="439"/>
        <v>0.82</v>
      </c>
    </row>
    <row r="842" spans="1:42" x14ac:dyDescent="0.25">
      <c r="A842" s="15">
        <v>0.82099999999999995</v>
      </c>
      <c r="B842" s="6">
        <f t="shared" si="446"/>
        <v>4.5358006382156644</v>
      </c>
      <c r="C842" s="6">
        <f t="shared" si="421"/>
        <v>0.69003117397387292</v>
      </c>
      <c r="D842" s="6">
        <f t="shared" si="440"/>
        <v>2.2679003191078322</v>
      </c>
      <c r="E842" s="6">
        <f t="shared" si="422"/>
        <v>0.76670463674090317</v>
      </c>
      <c r="F842" s="6">
        <f t="shared" si="423"/>
        <v>0.89999608833337352</v>
      </c>
      <c r="G842" s="6">
        <f t="shared" si="424"/>
        <v>1.2709980441666868</v>
      </c>
      <c r="H842" s="6">
        <f t="shared" si="425"/>
        <v>0.87857497780356386</v>
      </c>
      <c r="I842" s="6">
        <f t="shared" si="419"/>
        <v>1.370416880959372</v>
      </c>
      <c r="J842" s="6">
        <f t="shared" si="441"/>
        <v>2.6100275143200844</v>
      </c>
      <c r="K842" s="9"/>
      <c r="L842" s="15">
        <f t="shared" si="442"/>
        <v>0.82099999999999995</v>
      </c>
      <c r="M842" s="6">
        <f t="shared" si="448"/>
        <v>0.45237281624615877</v>
      </c>
      <c r="N842" s="15">
        <f t="shared" si="426"/>
        <v>2.2539479209168869</v>
      </c>
      <c r="O842" s="15">
        <f t="shared" si="427"/>
        <v>5.039153629025849</v>
      </c>
      <c r="P842" s="15">
        <f t="shared" si="443"/>
        <v>2.2539479209168869</v>
      </c>
      <c r="Q842" s="15">
        <f t="shared" si="444"/>
        <v>0.82099999999999995</v>
      </c>
      <c r="S842" s="28">
        <f t="shared" si="445"/>
        <v>0.82099999999999995</v>
      </c>
      <c r="T842" s="19">
        <f t="shared" si="428"/>
        <v>5.039153629025849</v>
      </c>
      <c r="U842" s="19">
        <f t="shared" si="429"/>
        <v>7.1264394050499558</v>
      </c>
      <c r="V842" s="19">
        <f t="shared" si="430"/>
        <v>10.078307258051698</v>
      </c>
      <c r="W842" s="19">
        <f t="shared" si="431"/>
        <v>12.343355126607445</v>
      </c>
      <c r="X842" s="19">
        <f t="shared" si="432"/>
        <v>14.252878810099912</v>
      </c>
      <c r="Y842" s="19">
        <f t="shared" si="433"/>
        <v>15.935202947224861</v>
      </c>
      <c r="Z842" s="19">
        <f t="shared" si="434"/>
        <v>17.456140225235725</v>
      </c>
      <c r="AA842" s="19">
        <f t="shared" si="435"/>
        <v>18.854786399133285</v>
      </c>
      <c r="AB842" s="19">
        <f t="shared" si="436"/>
        <v>20.156614516103396</v>
      </c>
      <c r="AC842" s="19">
        <f t="shared" si="437"/>
        <v>21.379318215149869</v>
      </c>
      <c r="AD842" s="19">
        <f t="shared" si="438"/>
        <v>22.535780127133116</v>
      </c>
      <c r="AE842" s="19">
        <f t="shared" ref="AE842:AO851" si="453">$M842*AE$21^0.5/RMannings_n*(Diameter/1000)^(2/3)</f>
        <v>2.2539479209168869</v>
      </c>
      <c r="AF842" s="19">
        <f t="shared" si="453"/>
        <v>3.1875637186433021</v>
      </c>
      <c r="AG842" s="19">
        <f t="shared" si="453"/>
        <v>4.5078958418337738</v>
      </c>
      <c r="AH842" s="19">
        <f t="shared" si="453"/>
        <v>5.5210223130533844</v>
      </c>
      <c r="AI842" s="19">
        <f t="shared" si="453"/>
        <v>6.3751274372866042</v>
      </c>
      <c r="AJ842" s="19">
        <f t="shared" si="453"/>
        <v>7.127609157498437</v>
      </c>
      <c r="AK842" s="19">
        <f t="shared" si="453"/>
        <v>7.8079046332845738</v>
      </c>
      <c r="AL842" s="19">
        <f t="shared" si="453"/>
        <v>8.4335008877024382</v>
      </c>
      <c r="AM842" s="19">
        <f t="shared" si="453"/>
        <v>9.0157916836675476</v>
      </c>
      <c r="AN842" s="19">
        <f t="shared" si="453"/>
        <v>9.5626911559299064</v>
      </c>
      <c r="AO842" s="19">
        <f t="shared" si="453"/>
        <v>10.079961537828961</v>
      </c>
      <c r="AP842" s="43">
        <f t="shared" si="439"/>
        <v>0.82099999999999995</v>
      </c>
    </row>
    <row r="843" spans="1:42" x14ac:dyDescent="0.25">
      <c r="A843" s="15">
        <v>0.82199999999999995</v>
      </c>
      <c r="B843" s="6">
        <f t="shared" si="446"/>
        <v>4.5410234874076796</v>
      </c>
      <c r="C843" s="6">
        <f t="shared" si="421"/>
        <v>0.69079703977915852</v>
      </c>
      <c r="D843" s="6">
        <f t="shared" si="440"/>
        <v>2.2705117437038398</v>
      </c>
      <c r="E843" s="6">
        <f t="shared" si="422"/>
        <v>0.7650254897714196</v>
      </c>
      <c r="F843" s="6">
        <f t="shared" si="423"/>
        <v>0.90297257936537556</v>
      </c>
      <c r="G843" s="6">
        <f t="shared" si="424"/>
        <v>1.2734862896826877</v>
      </c>
      <c r="H843" s="6">
        <f t="shared" si="425"/>
        <v>0.87955010843281389</v>
      </c>
      <c r="I843" s="6">
        <f t="shared" si="419"/>
        <v>1.3734222541231615</v>
      </c>
      <c r="J843" s="6">
        <f t="shared" si="441"/>
        <v>2.6172415846475241</v>
      </c>
      <c r="K843" s="9"/>
      <c r="L843" s="15">
        <f t="shared" si="442"/>
        <v>0.82199999999999995</v>
      </c>
      <c r="M843" s="6">
        <f t="shared" si="448"/>
        <v>0.45236029319026561</v>
      </c>
      <c r="N843" s="15">
        <f t="shared" si="426"/>
        <v>2.2538855247808236</v>
      </c>
      <c r="O843" s="15">
        <f t="shared" si="427"/>
        <v>5.0446069332037897</v>
      </c>
      <c r="P843" s="15">
        <f t="shared" si="443"/>
        <v>2.2538855247808236</v>
      </c>
      <c r="Q843" s="15">
        <f t="shared" si="444"/>
        <v>0.82199999999999995</v>
      </c>
      <c r="S843" s="28">
        <f t="shared" si="445"/>
        <v>0.82199999999999995</v>
      </c>
      <c r="T843" s="19">
        <f t="shared" si="428"/>
        <v>5.0446069332037897</v>
      </c>
      <c r="U843" s="19">
        <f t="shared" si="429"/>
        <v>7.1341515417781469</v>
      </c>
      <c r="V843" s="19">
        <f t="shared" si="430"/>
        <v>10.089213866407579</v>
      </c>
      <c r="W843" s="19">
        <f t="shared" si="431"/>
        <v>12.356712939255589</v>
      </c>
      <c r="X843" s="19">
        <f t="shared" si="432"/>
        <v>14.268303083556294</v>
      </c>
      <c r="Y843" s="19">
        <f t="shared" si="433"/>
        <v>15.952447809200864</v>
      </c>
      <c r="Z843" s="19">
        <f t="shared" si="434"/>
        <v>17.475031025046366</v>
      </c>
      <c r="AA843" s="19">
        <f t="shared" si="435"/>
        <v>18.875190794993003</v>
      </c>
      <c r="AB843" s="19">
        <f t="shared" si="436"/>
        <v>20.178427732815159</v>
      </c>
      <c r="AC843" s="19">
        <f t="shared" si="437"/>
        <v>21.402454625334439</v>
      </c>
      <c r="AD843" s="19">
        <f t="shared" si="438"/>
        <v>22.560168044820827</v>
      </c>
      <c r="AE843" s="19">
        <f t="shared" si="453"/>
        <v>2.2538855247808236</v>
      </c>
      <c r="AF843" s="19">
        <f t="shared" si="453"/>
        <v>3.187475477181442</v>
      </c>
      <c r="AG843" s="19">
        <f t="shared" si="453"/>
        <v>4.5077710495616472</v>
      </c>
      <c r="AH843" s="19">
        <f t="shared" si="453"/>
        <v>5.5208694743581086</v>
      </c>
      <c r="AI843" s="19">
        <f t="shared" si="453"/>
        <v>6.3749509543628839</v>
      </c>
      <c r="AJ843" s="19">
        <f t="shared" si="453"/>
        <v>7.1274118435912817</v>
      </c>
      <c r="AK843" s="19">
        <f t="shared" si="453"/>
        <v>7.8076884867288578</v>
      </c>
      <c r="AL843" s="19">
        <f t="shared" si="453"/>
        <v>8.4332674227390303</v>
      </c>
      <c r="AM843" s="19">
        <f t="shared" si="453"/>
        <v>9.0155420991232944</v>
      </c>
      <c r="AN843" s="19">
        <f t="shared" si="453"/>
        <v>9.5624264315443241</v>
      </c>
      <c r="AO843" s="19">
        <f t="shared" si="453"/>
        <v>10.079682493825416</v>
      </c>
      <c r="AP843" s="43">
        <f t="shared" si="439"/>
        <v>0.82199999999999995</v>
      </c>
    </row>
    <row r="844" spans="1:42" x14ac:dyDescent="0.25">
      <c r="A844" s="15">
        <v>0.82299999999999995</v>
      </c>
      <c r="B844" s="6">
        <f t="shared" si="446"/>
        <v>4.5462578433580534</v>
      </c>
      <c r="C844" s="6">
        <f t="shared" si="421"/>
        <v>0.69156122197549574</v>
      </c>
      <c r="D844" s="6">
        <f t="shared" si="440"/>
        <v>2.2731289216790267</v>
      </c>
      <c r="E844" s="6">
        <f t="shared" si="422"/>
        <v>0.7633374090138646</v>
      </c>
      <c r="F844" s="6">
        <f t="shared" si="423"/>
        <v>0.90597056270163068</v>
      </c>
      <c r="G844" s="6">
        <f t="shared" si="424"/>
        <v>1.2759852813508152</v>
      </c>
      <c r="H844" s="6">
        <f t="shared" si="425"/>
        <v>0.88052309542457297</v>
      </c>
      <c r="I844" s="6">
        <f t="shared" si="419"/>
        <v>1.3764472995820964</v>
      </c>
      <c r="J844" s="6">
        <f t="shared" si="441"/>
        <v>2.624482851385554</v>
      </c>
      <c r="K844" s="9"/>
      <c r="L844" s="15">
        <f t="shared" si="442"/>
        <v>0.82299999999999995</v>
      </c>
      <c r="M844" s="6">
        <f t="shared" si="448"/>
        <v>0.45234630130237702</v>
      </c>
      <c r="N844" s="15">
        <f t="shared" si="426"/>
        <v>2.2538158101881614</v>
      </c>
      <c r="O844" s="15">
        <f t="shared" si="427"/>
        <v>5.0500312351965908</v>
      </c>
      <c r="P844" s="15">
        <f t="shared" si="443"/>
        <v>2.2538158101881614</v>
      </c>
      <c r="Q844" s="15">
        <f t="shared" si="444"/>
        <v>0.82299999999999995</v>
      </c>
      <c r="S844" s="28">
        <f t="shared" si="445"/>
        <v>0.82299999999999995</v>
      </c>
      <c r="T844" s="19">
        <f t="shared" si="428"/>
        <v>5.0500312351965908</v>
      </c>
      <c r="U844" s="19">
        <f t="shared" si="429"/>
        <v>7.1418226632227721</v>
      </c>
      <c r="V844" s="19">
        <f t="shared" si="430"/>
        <v>10.100062470393182</v>
      </c>
      <c r="W844" s="19">
        <f t="shared" si="431"/>
        <v>12.369999711348711</v>
      </c>
      <c r="X844" s="19">
        <f t="shared" si="432"/>
        <v>14.283645326445544</v>
      </c>
      <c r="Y844" s="19">
        <f t="shared" si="433"/>
        <v>15.969600958214706</v>
      </c>
      <c r="Z844" s="19">
        <f t="shared" si="434"/>
        <v>17.493821358340618</v>
      </c>
      <c r="AA844" s="19">
        <f t="shared" si="435"/>
        <v>18.895486674612457</v>
      </c>
      <c r="AB844" s="19">
        <f t="shared" si="436"/>
        <v>20.200124940786363</v>
      </c>
      <c r="AC844" s="19">
        <f t="shared" si="437"/>
        <v>21.425467989668313</v>
      </c>
      <c r="AD844" s="19">
        <f t="shared" si="438"/>
        <v>22.584426260793613</v>
      </c>
      <c r="AE844" s="19">
        <f t="shared" si="453"/>
        <v>2.2538158101881614</v>
      </c>
      <c r="AF844" s="19">
        <f t="shared" si="453"/>
        <v>3.1873768858590035</v>
      </c>
      <c r="AG844" s="19">
        <f t="shared" si="453"/>
        <v>4.5076316203763227</v>
      </c>
      <c r="AH844" s="19">
        <f t="shared" si="453"/>
        <v>5.5206987091784594</v>
      </c>
      <c r="AI844" s="19">
        <f t="shared" si="453"/>
        <v>6.3747537717180069</v>
      </c>
      <c r="AJ844" s="19">
        <f t="shared" si="453"/>
        <v>7.1271913866923189</v>
      </c>
      <c r="AK844" s="19">
        <f t="shared" si="453"/>
        <v>7.8074469882958164</v>
      </c>
      <c r="AL844" s="19">
        <f t="shared" si="453"/>
        <v>8.43300657461843</v>
      </c>
      <c r="AM844" s="19">
        <f t="shared" si="453"/>
        <v>9.0152632407526454</v>
      </c>
      <c r="AN844" s="19">
        <f t="shared" si="453"/>
        <v>9.5621306575770078</v>
      </c>
      <c r="AO844" s="19">
        <f t="shared" si="453"/>
        <v>10.079370720688983</v>
      </c>
      <c r="AP844" s="43">
        <f t="shared" si="439"/>
        <v>0.82299999999999995</v>
      </c>
    </row>
    <row r="845" spans="1:42" x14ac:dyDescent="0.25">
      <c r="A845" s="15">
        <v>0.82399999999999995</v>
      </c>
      <c r="B845" s="6">
        <f t="shared" si="446"/>
        <v>4.5515038185497207</v>
      </c>
      <c r="C845" s="6">
        <f t="shared" si="421"/>
        <v>0.69232371159946571</v>
      </c>
      <c r="D845" s="6">
        <f t="shared" si="440"/>
        <v>2.2757519092748604</v>
      </c>
      <c r="E845" s="6">
        <f t="shared" si="422"/>
        <v>0.76164033506636197</v>
      </c>
      <c r="F845" s="6">
        <f t="shared" si="423"/>
        <v>0.90899034586862226</v>
      </c>
      <c r="G845" s="6">
        <f t="shared" si="424"/>
        <v>1.278495172934311</v>
      </c>
      <c r="H845" s="6">
        <f t="shared" si="425"/>
        <v>0.88149392736626186</v>
      </c>
      <c r="I845" s="6">
        <f t="shared" ref="I845:I908" si="454">cc*(1.811*$J845)^2+Y+SCorr*Slope</f>
        <v>1.3794922540273102</v>
      </c>
      <c r="J845" s="6">
        <f t="shared" si="441"/>
        <v>2.6317516542814201</v>
      </c>
      <c r="K845" s="9"/>
      <c r="L845" s="15">
        <f t="shared" si="442"/>
        <v>0.82399999999999995</v>
      </c>
      <c r="M845" s="6">
        <f t="shared" si="448"/>
        <v>0.4523308343309615</v>
      </c>
      <c r="N845" s="15">
        <f t="shared" si="426"/>
        <v>2.2537387459906388</v>
      </c>
      <c r="O845" s="15">
        <f t="shared" si="427"/>
        <v>5.0554263464632374</v>
      </c>
      <c r="P845" s="15">
        <f t="shared" si="443"/>
        <v>2.2537387459906388</v>
      </c>
      <c r="Q845" s="15">
        <f t="shared" si="444"/>
        <v>0.82399999999999995</v>
      </c>
      <c r="S845" s="28">
        <f t="shared" si="445"/>
        <v>0.82399999999999995</v>
      </c>
      <c r="T845" s="19">
        <f t="shared" si="428"/>
        <v>5.0554263464632374</v>
      </c>
      <c r="U845" s="19">
        <f t="shared" si="429"/>
        <v>7.1494525027465761</v>
      </c>
      <c r="V845" s="19">
        <f t="shared" si="430"/>
        <v>10.110852692926475</v>
      </c>
      <c r="W845" s="19">
        <f t="shared" si="431"/>
        <v>12.383214981057538</v>
      </c>
      <c r="X845" s="19">
        <f t="shared" si="432"/>
        <v>14.298905005493152</v>
      </c>
      <c r="Y845" s="19">
        <f t="shared" si="433"/>
        <v>15.986661798047345</v>
      </c>
      <c r="Z845" s="19">
        <f t="shared" si="434"/>
        <v>17.512510571993261</v>
      </c>
      <c r="AA845" s="19">
        <f t="shared" si="435"/>
        <v>18.915673332535775</v>
      </c>
      <c r="AB845" s="19">
        <f t="shared" si="436"/>
        <v>20.22170538585295</v>
      </c>
      <c r="AC845" s="19">
        <f t="shared" si="437"/>
        <v>21.448357508239727</v>
      </c>
      <c r="AD845" s="19">
        <f t="shared" si="438"/>
        <v>22.608553931870404</v>
      </c>
      <c r="AE845" s="19">
        <f t="shared" si="453"/>
        <v>2.2537387459906388</v>
      </c>
      <c r="AF845" s="19">
        <f t="shared" si="453"/>
        <v>3.1872679006256934</v>
      </c>
      <c r="AG845" s="19">
        <f t="shared" si="453"/>
        <v>4.5074774919812777</v>
      </c>
      <c r="AH845" s="19">
        <f t="shared" si="453"/>
        <v>5.5205099412170924</v>
      </c>
      <c r="AI845" s="19">
        <f t="shared" si="453"/>
        <v>6.3745358012513869</v>
      </c>
      <c r="AJ845" s="19">
        <f t="shared" si="453"/>
        <v>7.1269476883020948</v>
      </c>
      <c r="AK845" s="19">
        <f t="shared" si="453"/>
        <v>7.8071800300847105</v>
      </c>
      <c r="AL845" s="19">
        <f t="shared" si="453"/>
        <v>8.4327182267945151</v>
      </c>
      <c r="AM845" s="19">
        <f t="shared" si="453"/>
        <v>9.0149549839625553</v>
      </c>
      <c r="AN845" s="19">
        <f t="shared" si="453"/>
        <v>9.5618037018770803</v>
      </c>
      <c r="AO845" s="19">
        <f t="shared" si="453"/>
        <v>10.0790260791204</v>
      </c>
      <c r="AP845" s="43">
        <f t="shared" si="439"/>
        <v>0.82399999999999995</v>
      </c>
    </row>
    <row r="846" spans="1:42" x14ac:dyDescent="0.25">
      <c r="A846" s="15">
        <v>0.82499999999999996</v>
      </c>
      <c r="B846" s="6">
        <f t="shared" si="446"/>
        <v>4.5567615270405035</v>
      </c>
      <c r="C846" s="6">
        <f t="shared" si="421"/>
        <v>0.69308449962782459</v>
      </c>
      <c r="D846" s="6">
        <f t="shared" si="440"/>
        <v>2.2783807635202518</v>
      </c>
      <c r="E846" s="6">
        <f t="shared" si="422"/>
        <v>0.75993420767853348</v>
      </c>
      <c r="F846" s="6">
        <f t="shared" si="423"/>
        <v>0.91203224256094073</v>
      </c>
      <c r="G846" s="6">
        <f t="shared" si="424"/>
        <v>1.2810161212804703</v>
      </c>
      <c r="H846" s="6">
        <f t="shared" si="425"/>
        <v>0.88246259276912942</v>
      </c>
      <c r="I846" s="6">
        <f t="shared" si="454"/>
        <v>1.382557358908211</v>
      </c>
      <c r="J846" s="6">
        <f t="shared" si="441"/>
        <v>2.6390483397960924</v>
      </c>
      <c r="K846" s="9"/>
      <c r="L846" s="15">
        <f t="shared" si="442"/>
        <v>0.82499999999999996</v>
      </c>
      <c r="M846" s="6">
        <f t="shared" si="448"/>
        <v>0.45231388593907895</v>
      </c>
      <c r="N846" s="15">
        <f t="shared" si="426"/>
        <v>2.253654300614448</v>
      </c>
      <c r="O846" s="15">
        <f t="shared" si="427"/>
        <v>5.0607920770124899</v>
      </c>
      <c r="P846" s="15">
        <f t="shared" si="443"/>
        <v>2.253654300614448</v>
      </c>
      <c r="Q846" s="15">
        <f t="shared" si="444"/>
        <v>0.82499999999999996</v>
      </c>
      <c r="S846" s="28">
        <f t="shared" si="445"/>
        <v>0.82499999999999996</v>
      </c>
      <c r="T846" s="19">
        <f t="shared" si="428"/>
        <v>5.0607920770124899</v>
      </c>
      <c r="U846" s="19">
        <f t="shared" si="429"/>
        <v>7.1570407916613688</v>
      </c>
      <c r="V846" s="19">
        <f t="shared" si="430"/>
        <v>10.12158415402498</v>
      </c>
      <c r="W846" s="19">
        <f t="shared" si="431"/>
        <v>12.396358283000469</v>
      </c>
      <c r="X846" s="19">
        <f t="shared" si="432"/>
        <v>14.314081583322738</v>
      </c>
      <c r="Y846" s="19">
        <f t="shared" si="433"/>
        <v>16.003629727893724</v>
      </c>
      <c r="Z846" s="19">
        <f t="shared" si="434"/>
        <v>17.531098007855316</v>
      </c>
      <c r="AA846" s="19">
        <f t="shared" si="435"/>
        <v>18.935750057880821</v>
      </c>
      <c r="AB846" s="19">
        <f t="shared" si="436"/>
        <v>20.24316830804996</v>
      </c>
      <c r="AC846" s="19">
        <f t="shared" si="437"/>
        <v>21.471122374984102</v>
      </c>
      <c r="AD846" s="19">
        <f t="shared" si="438"/>
        <v>22.632550208384554</v>
      </c>
      <c r="AE846" s="19">
        <f t="shared" si="453"/>
        <v>2.253654300614448</v>
      </c>
      <c r="AF846" s="19">
        <f t="shared" si="453"/>
        <v>3.1871484768294049</v>
      </c>
      <c r="AG846" s="19">
        <f t="shared" si="453"/>
        <v>4.5073086012288961</v>
      </c>
      <c r="AH846" s="19">
        <f t="shared" si="453"/>
        <v>5.5203030931342871</v>
      </c>
      <c r="AI846" s="19">
        <f t="shared" si="453"/>
        <v>6.3742969536588099</v>
      </c>
      <c r="AJ846" s="19">
        <f t="shared" si="453"/>
        <v>7.1266806485754604</v>
      </c>
      <c r="AK846" s="19">
        <f t="shared" si="453"/>
        <v>7.8068875027206559</v>
      </c>
      <c r="AL846" s="19">
        <f t="shared" si="453"/>
        <v>8.4324022611289102</v>
      </c>
      <c r="AM846" s="19">
        <f t="shared" si="453"/>
        <v>9.0146172024577922</v>
      </c>
      <c r="AN846" s="19">
        <f t="shared" si="453"/>
        <v>9.561445430488213</v>
      </c>
      <c r="AO846" s="19">
        <f t="shared" si="453"/>
        <v>10.078648427917303</v>
      </c>
      <c r="AP846" s="43">
        <f t="shared" si="439"/>
        <v>0.82499999999999996</v>
      </c>
    </row>
    <row r="847" spans="1:42" x14ac:dyDescent="0.25">
      <c r="A847" s="15">
        <v>0.82599999999999996</v>
      </c>
      <c r="B847" s="6">
        <f t="shared" si="446"/>
        <v>4.5620310844949561</v>
      </c>
      <c r="C847" s="6">
        <f t="shared" si="421"/>
        <v>0.69384357697664734</v>
      </c>
      <c r="D847" s="6">
        <f t="shared" si="440"/>
        <v>2.281015542247478</v>
      </c>
      <c r="E847" s="6">
        <f t="shared" si="422"/>
        <v>0.75821896573483316</v>
      </c>
      <c r="F847" s="6">
        <f t="shared" si="423"/>
        <v>0.91509657280097711</v>
      </c>
      <c r="G847" s="6">
        <f t="shared" si="424"/>
        <v>1.2835482864004886</v>
      </c>
      <c r="H847" s="6">
        <f t="shared" si="425"/>
        <v>0.88342908006716325</v>
      </c>
      <c r="I847" s="6">
        <f t="shared" si="454"/>
        <v>1.3856428605569087</v>
      </c>
      <c r="J847" s="6">
        <f t="shared" si="441"/>
        <v>2.6463732612707656</v>
      </c>
      <c r="K847" s="9"/>
      <c r="L847" s="15">
        <f t="shared" si="442"/>
        <v>0.82599999999999996</v>
      </c>
      <c r="M847" s="6">
        <f t="shared" si="448"/>
        <v>0.45229544970279739</v>
      </c>
      <c r="N847" s="15">
        <f t="shared" si="426"/>
        <v>2.2535624420523415</v>
      </c>
      <c r="O847" s="15">
        <f t="shared" si="427"/>
        <v>5.0661282353775938</v>
      </c>
      <c r="P847" s="15">
        <f t="shared" si="443"/>
        <v>2.2535624420523415</v>
      </c>
      <c r="Q847" s="15">
        <f t="shared" si="444"/>
        <v>0.82599999999999996</v>
      </c>
      <c r="S847" s="28">
        <f t="shared" si="445"/>
        <v>0.82599999999999996</v>
      </c>
      <c r="T847" s="19">
        <f t="shared" si="428"/>
        <v>5.0661282353775938</v>
      </c>
      <c r="U847" s="19">
        <f t="shared" si="429"/>
        <v>7.1645872591922686</v>
      </c>
      <c r="V847" s="19">
        <f t="shared" si="430"/>
        <v>10.132256470755188</v>
      </c>
      <c r="W847" s="19">
        <f t="shared" si="431"/>
        <v>12.40942914818166</v>
      </c>
      <c r="X847" s="19">
        <f t="shared" si="432"/>
        <v>14.329174518384537</v>
      </c>
      <c r="Y847" s="19">
        <f t="shared" si="433"/>
        <v>16.020504142282821</v>
      </c>
      <c r="Z847" s="19">
        <f t="shared" si="434"/>
        <v>17.549583002666509</v>
      </c>
      <c r="AA847" s="19">
        <f t="shared" si="435"/>
        <v>18.955716134244611</v>
      </c>
      <c r="AB847" s="19">
        <f t="shared" si="436"/>
        <v>20.264512941510375</v>
      </c>
      <c r="AC847" s="19">
        <f t="shared" si="437"/>
        <v>21.493761777576808</v>
      </c>
      <c r="AD847" s="19">
        <f t="shared" si="438"/>
        <v>22.656414234070709</v>
      </c>
      <c r="AE847" s="19">
        <f t="shared" si="453"/>
        <v>2.2535624420523415</v>
      </c>
      <c r="AF847" s="19">
        <f t="shared" si="453"/>
        <v>3.1870185692050534</v>
      </c>
      <c r="AG847" s="19">
        <f t="shared" si="453"/>
        <v>4.5071248841046829</v>
      </c>
      <c r="AH847" s="19">
        <f t="shared" si="453"/>
        <v>5.5200780865286214</v>
      </c>
      <c r="AI847" s="19">
        <f t="shared" si="453"/>
        <v>6.3740371384101069</v>
      </c>
      <c r="AJ847" s="19">
        <f t="shared" si="453"/>
        <v>7.126390166296618</v>
      </c>
      <c r="AK847" s="19">
        <f t="shared" si="453"/>
        <v>7.8065692953273</v>
      </c>
      <c r="AL847" s="19">
        <f t="shared" si="453"/>
        <v>8.4320585578614669</v>
      </c>
      <c r="AM847" s="19">
        <f t="shared" si="453"/>
        <v>9.0142497682093659</v>
      </c>
      <c r="AN847" s="19">
        <f t="shared" si="453"/>
        <v>9.5610557076151608</v>
      </c>
      <c r="AO847" s="19">
        <f t="shared" si="453"/>
        <v>10.078237623938932</v>
      </c>
      <c r="AP847" s="43">
        <f t="shared" si="439"/>
        <v>0.82599999999999996</v>
      </c>
    </row>
    <row r="848" spans="1:42" x14ac:dyDescent="0.25">
      <c r="A848" s="15">
        <v>0.82699999999999996</v>
      </c>
      <c r="B848" s="6">
        <f t="shared" si="446"/>
        <v>4.5673126082170352</v>
      </c>
      <c r="C848" s="6">
        <f t="shared" si="421"/>
        <v>0.69460093450045313</v>
      </c>
      <c r="D848" s="6">
        <f t="shared" si="440"/>
        <v>2.2836563041085176</v>
      </c>
      <c r="E848" s="6">
        <f t="shared" si="422"/>
        <v>0.7564945472374538</v>
      </c>
      <c r="F848" s="6">
        <f t="shared" si="423"/>
        <v>0.91818366310369048</v>
      </c>
      <c r="G848" s="6">
        <f t="shared" si="424"/>
        <v>1.2860918315518453</v>
      </c>
      <c r="H848" s="6">
        <f t="shared" si="425"/>
        <v>0.88439337761597558</v>
      </c>
      <c r="I848" s="6">
        <f t="shared" si="454"/>
        <v>1.3887490103166034</v>
      </c>
      <c r="J848" s="6">
        <f t="shared" si="441"/>
        <v>2.6537267790984278</v>
      </c>
      <c r="K848" s="9"/>
      <c r="L848" s="15">
        <f t="shared" si="442"/>
        <v>0.82699999999999996</v>
      </c>
      <c r="M848" s="6">
        <f t="shared" si="448"/>
        <v>0.45227551910956654</v>
      </c>
      <c r="N848" s="15">
        <f t="shared" si="426"/>
        <v>2.2534631378555332</v>
      </c>
      <c r="O848" s="15">
        <f t="shared" si="427"/>
        <v>5.0714346285903567</v>
      </c>
      <c r="P848" s="15">
        <f t="shared" si="443"/>
        <v>2.2534631378555332</v>
      </c>
      <c r="Q848" s="15">
        <f t="shared" si="444"/>
        <v>0.82699999999999996</v>
      </c>
      <c r="S848" s="28">
        <f t="shared" si="445"/>
        <v>0.82699999999999996</v>
      </c>
      <c r="T848" s="19">
        <f t="shared" si="428"/>
        <v>5.0714346285903567</v>
      </c>
      <c r="U848" s="19">
        <f t="shared" si="429"/>
        <v>7.1720916324410426</v>
      </c>
      <c r="V848" s="19">
        <f t="shared" si="430"/>
        <v>10.142869257180713</v>
      </c>
      <c r="W848" s="19">
        <f t="shared" si="431"/>
        <v>12.422427103927495</v>
      </c>
      <c r="X848" s="19">
        <f t="shared" si="432"/>
        <v>14.344183264882085</v>
      </c>
      <c r="Y848" s="19">
        <f t="shared" si="433"/>
        <v>16.037284430995605</v>
      </c>
      <c r="Z848" s="19">
        <f t="shared" si="434"/>
        <v>17.567964887965395</v>
      </c>
      <c r="AA848" s="19">
        <f t="shared" si="435"/>
        <v>18.975570839606267</v>
      </c>
      <c r="AB848" s="19">
        <f t="shared" si="436"/>
        <v>20.285738514361427</v>
      </c>
      <c r="AC848" s="19">
        <f t="shared" si="437"/>
        <v>21.516274897323125</v>
      </c>
      <c r="AD848" s="19">
        <f t="shared" si="438"/>
        <v>22.680145145948867</v>
      </c>
      <c r="AE848" s="19">
        <f t="shared" si="453"/>
        <v>2.2534631378555332</v>
      </c>
      <c r="AF848" s="19">
        <f t="shared" si="453"/>
        <v>3.1868781318631263</v>
      </c>
      <c r="AG848" s="19">
        <f t="shared" si="453"/>
        <v>4.5069262757110664</v>
      </c>
      <c r="AH848" s="19">
        <f t="shared" si="453"/>
        <v>5.519834841917123</v>
      </c>
      <c r="AI848" s="19">
        <f t="shared" si="453"/>
        <v>6.3737562637262526</v>
      </c>
      <c r="AJ848" s="19">
        <f t="shared" si="453"/>
        <v>7.126076138853489</v>
      </c>
      <c r="AK848" s="19">
        <f t="shared" si="453"/>
        <v>7.8062252954987459</v>
      </c>
      <c r="AL848" s="19">
        <f t="shared" si="453"/>
        <v>8.4316869955799394</v>
      </c>
      <c r="AM848" s="19">
        <f t="shared" si="453"/>
        <v>9.0138525514221328</v>
      </c>
      <c r="AN848" s="19">
        <f t="shared" si="453"/>
        <v>9.5606343955893784</v>
      </c>
      <c r="AO848" s="19">
        <f t="shared" si="453"/>
        <v>10.077793522069902</v>
      </c>
      <c r="AP848" s="43">
        <f t="shared" si="439"/>
        <v>0.82699999999999996</v>
      </c>
    </row>
    <row r="849" spans="1:42" x14ac:dyDescent="0.25">
      <c r="A849" s="15">
        <v>0.82799999999999996</v>
      </c>
      <c r="B849" s="6">
        <f t="shared" si="446"/>
        <v>4.5726062171836341</v>
      </c>
      <c r="C849" s="6">
        <f t="shared" si="421"/>
        <v>0.69535656299131532</v>
      </c>
      <c r="D849" s="6">
        <f t="shared" si="440"/>
        <v>2.2863031085918171</v>
      </c>
      <c r="E849" s="6">
        <f t="shared" si="422"/>
        <v>0.75476088928878682</v>
      </c>
      <c r="F849" s="6">
        <f t="shared" si="423"/>
        <v>0.92129384664665337</v>
      </c>
      <c r="G849" s="6">
        <f t="shared" si="424"/>
        <v>1.2886469233233266</v>
      </c>
      <c r="H849" s="6">
        <f t="shared" si="425"/>
        <v>0.88535547369166978</v>
      </c>
      <c r="I849" s="6">
        <f t="shared" si="454"/>
        <v>1.3918760646740957</v>
      </c>
      <c r="J849" s="6">
        <f t="shared" si="441"/>
        <v>2.6611092609007199</v>
      </c>
      <c r="K849" s="9"/>
      <c r="L849" s="15">
        <f t="shared" si="442"/>
        <v>0.82799999999999996</v>
      </c>
      <c r="M849" s="6">
        <f t="shared" si="448"/>
        <v>0.45225408755655261</v>
      </c>
      <c r="N849" s="15">
        <f t="shared" si="426"/>
        <v>2.2533563551253981</v>
      </c>
      <c r="O849" s="15">
        <f t="shared" si="427"/>
        <v>5.076711062154617</v>
      </c>
      <c r="P849" s="15">
        <f t="shared" si="443"/>
        <v>2.2533563551253981</v>
      </c>
      <c r="Q849" s="15">
        <f t="shared" si="444"/>
        <v>0.82799999999999996</v>
      </c>
      <c r="S849" s="28">
        <f t="shared" si="445"/>
        <v>0.82799999999999996</v>
      </c>
      <c r="T849" s="19">
        <f t="shared" si="428"/>
        <v>5.076711062154617</v>
      </c>
      <c r="U849" s="19">
        <f t="shared" si="429"/>
        <v>7.1795536363485777</v>
      </c>
      <c r="V849" s="19">
        <f t="shared" si="430"/>
        <v>10.153422124309234</v>
      </c>
      <c r="W849" s="19">
        <f t="shared" si="431"/>
        <v>12.435351673821627</v>
      </c>
      <c r="X849" s="19">
        <f t="shared" si="432"/>
        <v>14.359107272697155</v>
      </c>
      <c r="Y849" s="19">
        <f t="shared" si="433"/>
        <v>16.053969978981225</v>
      </c>
      <c r="Z849" s="19">
        <f t="shared" si="434"/>
        <v>17.586242989997512</v>
      </c>
      <c r="AA849" s="19">
        <f t="shared" si="435"/>
        <v>18.995313446227797</v>
      </c>
      <c r="AB849" s="19">
        <f t="shared" si="436"/>
        <v>20.306844248618468</v>
      </c>
      <c r="AC849" s="19">
        <f t="shared" si="437"/>
        <v>21.538660909045735</v>
      </c>
      <c r="AD849" s="19">
        <f t="shared" si="438"/>
        <v>22.703742074205763</v>
      </c>
      <c r="AE849" s="19">
        <f t="shared" si="453"/>
        <v>2.2533563551253981</v>
      </c>
      <c r="AF849" s="19">
        <f t="shared" si="453"/>
        <v>3.186727118277942</v>
      </c>
      <c r="AG849" s="19">
        <f t="shared" si="453"/>
        <v>4.5067127102507962</v>
      </c>
      <c r="AH849" s="19">
        <f t="shared" si="453"/>
        <v>5.519573278714951</v>
      </c>
      <c r="AI849" s="19">
        <f t="shared" si="453"/>
        <v>6.3734542365558839</v>
      </c>
      <c r="AJ849" s="19">
        <f t="shared" si="453"/>
        <v>7.1257384622114905</v>
      </c>
      <c r="AK849" s="19">
        <f t="shared" si="453"/>
        <v>7.8058553892708149</v>
      </c>
      <c r="AL849" s="19">
        <f t="shared" si="453"/>
        <v>8.4312874511889486</v>
      </c>
      <c r="AM849" s="19">
        <f t="shared" si="453"/>
        <v>9.0134254205015925</v>
      </c>
      <c r="AN849" s="19">
        <f t="shared" si="453"/>
        <v>9.5601813548338246</v>
      </c>
      <c r="AO849" s="19">
        <f t="shared" si="453"/>
        <v>10.077315975183092</v>
      </c>
      <c r="AP849" s="43">
        <f t="shared" si="439"/>
        <v>0.82799999999999996</v>
      </c>
    </row>
    <row r="850" spans="1:42" x14ac:dyDescent="0.25">
      <c r="A850" s="15">
        <v>0.82899999999999996</v>
      </c>
      <c r="B850" s="6">
        <f t="shared" si="446"/>
        <v>4.5779120320789843</v>
      </c>
      <c r="C850" s="6">
        <f t="shared" si="421"/>
        <v>0.69611045317795217</v>
      </c>
      <c r="D850" s="6">
        <f t="shared" si="440"/>
        <v>2.2889560160394922</v>
      </c>
      <c r="E850" s="6">
        <f t="shared" si="422"/>
        <v>0.75301792807342927</v>
      </c>
      <c r="F850" s="6">
        <f t="shared" si="423"/>
        <v>0.92442746344556104</v>
      </c>
      <c r="G850" s="6">
        <f t="shared" si="424"/>
        <v>1.2912137317227805</v>
      </c>
      <c r="H850" s="6">
        <f t="shared" si="425"/>
        <v>0.88631535648968363</v>
      </c>
      <c r="I850" s="6">
        <f t="shared" si="454"/>
        <v>1.3950242853965595</v>
      </c>
      <c r="J850" s="6">
        <f t="shared" si="441"/>
        <v>2.6685210817102427</v>
      </c>
      <c r="K850" s="9"/>
      <c r="L850" s="15">
        <f t="shared" si="442"/>
        <v>0.82899999999999996</v>
      </c>
      <c r="M850" s="6">
        <f t="shared" si="448"/>
        <v>0.45223114834892997</v>
      </c>
      <c r="N850" s="15">
        <f t="shared" si="426"/>
        <v>2.2532420605049612</v>
      </c>
      <c r="O850" s="15">
        <f t="shared" si="427"/>
        <v>5.0819573400190494</v>
      </c>
      <c r="P850" s="15">
        <f t="shared" si="443"/>
        <v>2.2532420605049612</v>
      </c>
      <c r="Q850" s="15">
        <f t="shared" si="444"/>
        <v>0.82899999999999996</v>
      </c>
      <c r="S850" s="28">
        <f t="shared" si="445"/>
        <v>0.82899999999999996</v>
      </c>
      <c r="T850" s="19">
        <f t="shared" si="428"/>
        <v>5.0819573400190494</v>
      </c>
      <c r="U850" s="19">
        <f t="shared" si="429"/>
        <v>7.1869729936564397</v>
      </c>
      <c r="V850" s="19">
        <f t="shared" si="430"/>
        <v>10.163914680038099</v>
      </c>
      <c r="W850" s="19">
        <f t="shared" si="431"/>
        <v>12.448202377638347</v>
      </c>
      <c r="X850" s="19">
        <f t="shared" si="432"/>
        <v>14.373945987312879</v>
      </c>
      <c r="Y850" s="19">
        <f t="shared" si="433"/>
        <v>16.070560166270962</v>
      </c>
      <c r="Z850" s="19">
        <f t="shared" si="434"/>
        <v>17.604416629621163</v>
      </c>
      <c r="AA850" s="19">
        <f t="shared" si="435"/>
        <v>19.014943220552333</v>
      </c>
      <c r="AB850" s="19">
        <f t="shared" si="436"/>
        <v>20.327829360076198</v>
      </c>
      <c r="AC850" s="19">
        <f t="shared" si="437"/>
        <v>21.560918980969319</v>
      </c>
      <c r="AD850" s="19">
        <f t="shared" si="438"/>
        <v>22.727204142073216</v>
      </c>
      <c r="AE850" s="19">
        <f t="shared" si="453"/>
        <v>2.2532420605049612</v>
      </c>
      <c r="AF850" s="19">
        <f t="shared" si="453"/>
        <v>3.1865654812756143</v>
      </c>
      <c r="AG850" s="19">
        <f t="shared" si="453"/>
        <v>4.5064841210099225</v>
      </c>
      <c r="AH850" s="19">
        <f t="shared" si="453"/>
        <v>5.5192933152145365</v>
      </c>
      <c r="AI850" s="19">
        <f t="shared" si="453"/>
        <v>6.3731309625512287</v>
      </c>
      <c r="AJ850" s="19">
        <f t="shared" si="453"/>
        <v>7.1253770308866065</v>
      </c>
      <c r="AK850" s="19">
        <f t="shared" si="453"/>
        <v>7.8054594610915604</v>
      </c>
      <c r="AL850" s="19">
        <f t="shared" si="453"/>
        <v>8.4308597998781263</v>
      </c>
      <c r="AM850" s="19">
        <f t="shared" si="453"/>
        <v>9.0129682420198449</v>
      </c>
      <c r="AN850" s="19">
        <f t="shared" si="453"/>
        <v>9.5596964438268444</v>
      </c>
      <c r="AO850" s="19">
        <f t="shared" si="453"/>
        <v>10.076804834101575</v>
      </c>
      <c r="AP850" s="43">
        <f t="shared" si="439"/>
        <v>0.82899999999999996</v>
      </c>
    </row>
    <row r="851" spans="1:42" x14ac:dyDescent="0.25">
      <c r="A851" s="15">
        <v>0.83</v>
      </c>
      <c r="B851" s="6">
        <f t="shared" si="446"/>
        <v>4.5832301753299722</v>
      </c>
      <c r="C851" s="6">
        <f t="shared" si="421"/>
        <v>0.69686259572480003</v>
      </c>
      <c r="D851" s="6">
        <f t="shared" si="440"/>
        <v>2.2916150876649861</v>
      </c>
      <c r="E851" s="6">
        <f t="shared" si="422"/>
        <v>0.751265598839718</v>
      </c>
      <c r="F851" s="6">
        <f t="shared" si="423"/>
        <v>0.92758486053542188</v>
      </c>
      <c r="G851" s="6">
        <f t="shared" si="424"/>
        <v>1.2937924302677108</v>
      </c>
      <c r="H851" s="6">
        <f t="shared" si="425"/>
        <v>0.88727301412360815</v>
      </c>
      <c r="I851" s="6">
        <f t="shared" si="454"/>
        <v>1.3981939396727538</v>
      </c>
      <c r="J851" s="6">
        <f t="shared" si="441"/>
        <v>2.6759626241585344</v>
      </c>
      <c r="K851" s="9"/>
      <c r="L851" s="15">
        <f t="shared" si="442"/>
        <v>0.83</v>
      </c>
      <c r="M851" s="6">
        <f t="shared" si="448"/>
        <v>0.45220669469812874</v>
      </c>
      <c r="N851" s="15">
        <f t="shared" si="426"/>
        <v>2.2531202201701692</v>
      </c>
      <c r="O851" s="15">
        <f t="shared" si="427"/>
        <v>5.0871732645493282</v>
      </c>
      <c r="P851" s="15">
        <f t="shared" si="443"/>
        <v>2.2531202201701692</v>
      </c>
      <c r="Q851" s="15">
        <f t="shared" si="444"/>
        <v>0.83</v>
      </c>
      <c r="S851" s="28">
        <f t="shared" si="445"/>
        <v>0.83</v>
      </c>
      <c r="T851" s="19">
        <f t="shared" si="428"/>
        <v>5.0871732645493282</v>
      </c>
      <c r="U851" s="19">
        <f t="shared" si="429"/>
        <v>7.1943494248674726</v>
      </c>
      <c r="V851" s="19">
        <f t="shared" si="430"/>
        <v>10.174346529098656</v>
      </c>
      <c r="W851" s="19">
        <f t="shared" si="431"/>
        <v>12.460978731274393</v>
      </c>
      <c r="X851" s="19">
        <f t="shared" si="432"/>
        <v>14.388698849734945</v>
      </c>
      <c r="Y851" s="19">
        <f t="shared" si="433"/>
        <v>16.087054367890183</v>
      </c>
      <c r="Z851" s="19">
        <f t="shared" si="434"/>
        <v>17.622485122210932</v>
      </c>
      <c r="AA851" s="19">
        <f t="shared" si="435"/>
        <v>19.0344594230999</v>
      </c>
      <c r="AB851" s="19">
        <f t="shared" si="436"/>
        <v>20.348693058197313</v>
      </c>
      <c r="AC851" s="19">
        <f t="shared" si="437"/>
        <v>21.583048274602419</v>
      </c>
      <c r="AD851" s="19">
        <f t="shared" si="438"/>
        <v>22.750530465703637</v>
      </c>
      <c r="AE851" s="19">
        <f t="shared" si="453"/>
        <v>2.2531202201701692</v>
      </c>
      <c r="AF851" s="19">
        <f t="shared" si="453"/>
        <v>3.1863931730217074</v>
      </c>
      <c r="AG851" s="19">
        <f t="shared" si="453"/>
        <v>4.5062404403403384</v>
      </c>
      <c r="AH851" s="19">
        <f t="shared" si="453"/>
        <v>5.5189948685642056</v>
      </c>
      <c r="AI851" s="19">
        <f t="shared" si="453"/>
        <v>6.3727863460434149</v>
      </c>
      <c r="AJ851" s="19">
        <f t="shared" si="453"/>
        <v>7.1249917379177861</v>
      </c>
      <c r="AK851" s="19">
        <f t="shared" si="453"/>
        <v>7.805037393791018</v>
      </c>
      <c r="AL851" s="19">
        <f t="shared" si="453"/>
        <v>8.4304039150894443</v>
      </c>
      <c r="AM851" s="19">
        <f t="shared" si="453"/>
        <v>9.0124808806806769</v>
      </c>
      <c r="AN851" s="19">
        <f t="shared" si="453"/>
        <v>9.5591795190651236</v>
      </c>
      <c r="AO851" s="19">
        <f t="shared" si="453"/>
        <v>10.076259947559583</v>
      </c>
      <c r="AP851" s="43">
        <f t="shared" si="439"/>
        <v>0.83</v>
      </c>
    </row>
    <row r="852" spans="1:42" x14ac:dyDescent="0.25">
      <c r="A852" s="15">
        <v>0.83099999999999996</v>
      </c>
      <c r="B852" s="6">
        <f t="shared" si="446"/>
        <v>4.5885607711423884</v>
      </c>
      <c r="C852" s="6">
        <f t="shared" si="421"/>
        <v>0.6976129812310673</v>
      </c>
      <c r="D852" s="6">
        <f t="shared" si="440"/>
        <v>2.2942803855711942</v>
      </c>
      <c r="E852" s="6">
        <f t="shared" si="422"/>
        <v>0.74950383588077818</v>
      </c>
      <c r="F852" s="6">
        <f t="shared" si="423"/>
        <v>0.93076639215764467</v>
      </c>
      <c r="G852" s="6">
        <f t="shared" si="424"/>
        <v>1.2963831960788224</v>
      </c>
      <c r="H852" s="6">
        <f t="shared" si="425"/>
        <v>0.88822843462398371</v>
      </c>
      <c r="I852" s="6">
        <f t="shared" si="454"/>
        <v>1.4013853002588359</v>
      </c>
      <c r="J852" s="6">
        <f t="shared" si="441"/>
        <v>2.6834342786699192</v>
      </c>
      <c r="K852" s="9"/>
      <c r="L852" s="15">
        <f t="shared" si="442"/>
        <v>0.83099999999999996</v>
      </c>
      <c r="M852" s="6">
        <f t="shared" si="448"/>
        <v>0.4521807197200382</v>
      </c>
      <c r="N852" s="15">
        <f t="shared" si="426"/>
        <v>2.2529907998209344</v>
      </c>
      <c r="O852" s="15">
        <f t="shared" si="427"/>
        <v>5.0923586364995668</v>
      </c>
      <c r="P852" s="15">
        <f t="shared" si="443"/>
        <v>2.2529907998209344</v>
      </c>
      <c r="Q852" s="15">
        <f t="shared" si="444"/>
        <v>0.83099999999999996</v>
      </c>
      <c r="S852" s="28">
        <f t="shared" si="445"/>
        <v>0.83099999999999996</v>
      </c>
      <c r="T852" s="19">
        <f t="shared" si="428"/>
        <v>5.0923586364995668</v>
      </c>
      <c r="U852" s="19">
        <f t="shared" si="429"/>
        <v>7.2016826482054483</v>
      </c>
      <c r="V852" s="19">
        <f t="shared" si="430"/>
        <v>10.184717272999134</v>
      </c>
      <c r="W852" s="19">
        <f t="shared" si="431"/>
        <v>12.473680246679017</v>
      </c>
      <c r="X852" s="19">
        <f t="shared" si="432"/>
        <v>14.403365296410897</v>
      </c>
      <c r="Y852" s="19">
        <f t="shared" si="433"/>
        <v>16.103451953768086</v>
      </c>
      <c r="Z852" s="19">
        <f t="shared" si="434"/>
        <v>17.64044777755884</v>
      </c>
      <c r="AA852" s="19">
        <f t="shared" si="435"/>
        <v>19.053861308360677</v>
      </c>
      <c r="AB852" s="19">
        <f t="shared" si="436"/>
        <v>20.369434545998267</v>
      </c>
      <c r="AC852" s="19">
        <f t="shared" si="437"/>
        <v>21.605047944616345</v>
      </c>
      <c r="AD852" s="19">
        <f t="shared" si="438"/>
        <v>22.773720154042341</v>
      </c>
      <c r="AE852" s="19">
        <f t="shared" ref="AE852:AO861" si="455">$M852*AE$21^0.5/RMannings_n*(Diameter/1000)^(2/3)</f>
        <v>2.2529907998209344</v>
      </c>
      <c r="AF852" s="19">
        <f t="shared" si="455"/>
        <v>3.1862101450085722</v>
      </c>
      <c r="AG852" s="19">
        <f t="shared" si="455"/>
        <v>4.5059815996418688</v>
      </c>
      <c r="AH852" s="19">
        <f t="shared" si="455"/>
        <v>5.5186778547462465</v>
      </c>
      <c r="AI852" s="19">
        <f t="shared" si="455"/>
        <v>6.3724202900171445</v>
      </c>
      <c r="AJ852" s="19">
        <f t="shared" si="455"/>
        <v>7.1245824748386291</v>
      </c>
      <c r="AK852" s="19">
        <f t="shared" si="455"/>
        <v>7.8045890685502002</v>
      </c>
      <c r="AL852" s="19">
        <f t="shared" si="455"/>
        <v>8.4299196684837288</v>
      </c>
      <c r="AM852" s="19">
        <f t="shared" si="455"/>
        <v>9.0119631992837377</v>
      </c>
      <c r="AN852" s="19">
        <f t="shared" si="455"/>
        <v>9.5586304350257159</v>
      </c>
      <c r="AO852" s="19">
        <f t="shared" si="455"/>
        <v>10.075681162162459</v>
      </c>
      <c r="AP852" s="43">
        <f t="shared" si="439"/>
        <v>0.83099999999999996</v>
      </c>
    </row>
    <row r="853" spans="1:42" x14ac:dyDescent="0.25">
      <c r="A853" s="15">
        <v>0.83199999999999996</v>
      </c>
      <c r="B853" s="6">
        <f t="shared" si="446"/>
        <v>4.5939039455381536</v>
      </c>
      <c r="C853" s="6">
        <f t="shared" si="421"/>
        <v>0.69836160022977034</v>
      </c>
      <c r="D853" s="6">
        <f t="shared" si="440"/>
        <v>2.2969519727690768</v>
      </c>
      <c r="E853" s="6">
        <f t="shared" si="422"/>
        <v>0.7477325725150672</v>
      </c>
      <c r="F853" s="6">
        <f t="shared" si="423"/>
        <v>0.93397241995325542</v>
      </c>
      <c r="G853" s="6">
        <f t="shared" si="424"/>
        <v>1.2989862099766276</v>
      </c>
      <c r="H853" s="6">
        <f t="shared" si="425"/>
        <v>0.88918160593707252</v>
      </c>
      <c r="I853" s="6">
        <f t="shared" si="454"/>
        <v>1.404598645628961</v>
      </c>
      <c r="J853" s="6">
        <f t="shared" si="441"/>
        <v>2.6909364436614598</v>
      </c>
      <c r="K853" s="9"/>
      <c r="L853" s="15">
        <f t="shared" si="442"/>
        <v>0.83199999999999996</v>
      </c>
      <c r="M853" s="6">
        <f t="shared" si="448"/>
        <v>0.45215321643316347</v>
      </c>
      <c r="N853" s="15">
        <f t="shared" si="426"/>
        <v>2.2528537646719524</v>
      </c>
      <c r="O853" s="15">
        <f t="shared" si="427"/>
        <v>5.0975132549830944</v>
      </c>
      <c r="P853" s="15">
        <f t="shared" si="443"/>
        <v>2.2528537646719524</v>
      </c>
      <c r="Q853" s="15">
        <f t="shared" si="444"/>
        <v>0.83199999999999996</v>
      </c>
      <c r="S853" s="28">
        <f t="shared" si="445"/>
        <v>0.83199999999999996</v>
      </c>
      <c r="T853" s="19">
        <f t="shared" si="428"/>
        <v>5.0975132549830944</v>
      </c>
      <c r="U853" s="19">
        <f t="shared" si="429"/>
        <v>7.2089723795737113</v>
      </c>
      <c r="V853" s="19">
        <f t="shared" si="430"/>
        <v>10.195026509966189</v>
      </c>
      <c r="W853" s="19">
        <f t="shared" si="431"/>
        <v>12.486306431782383</v>
      </c>
      <c r="X853" s="19">
        <f t="shared" si="432"/>
        <v>14.417944759147423</v>
      </c>
      <c r="Y853" s="19">
        <f t="shared" si="433"/>
        <v>16.119752288645234</v>
      </c>
      <c r="Z853" s="19">
        <f t="shared" si="434"/>
        <v>17.658303899773049</v>
      </c>
      <c r="AA853" s="19">
        <f t="shared" si="435"/>
        <v>19.073148124685574</v>
      </c>
      <c r="AB853" s="19">
        <f t="shared" si="436"/>
        <v>20.390053019932378</v>
      </c>
      <c r="AC853" s="19">
        <f t="shared" si="437"/>
        <v>21.62691713872114</v>
      </c>
      <c r="AD853" s="19">
        <f t="shared" si="438"/>
        <v>22.796772308696831</v>
      </c>
      <c r="AE853" s="19">
        <f t="shared" si="455"/>
        <v>2.2528537646719524</v>
      </c>
      <c r="AF853" s="19">
        <f t="shared" si="455"/>
        <v>3.1860163480423598</v>
      </c>
      <c r="AG853" s="19">
        <f t="shared" si="455"/>
        <v>4.5057075293439048</v>
      </c>
      <c r="AH853" s="19">
        <f t="shared" si="455"/>
        <v>5.5183421885544162</v>
      </c>
      <c r="AI853" s="19">
        <f t="shared" si="455"/>
        <v>6.3720326960847196</v>
      </c>
      <c r="AJ853" s="19">
        <f t="shared" si="455"/>
        <v>7.1241491316483456</v>
      </c>
      <c r="AK853" s="19">
        <f t="shared" si="455"/>
        <v>7.8041143648692817</v>
      </c>
      <c r="AL853" s="19">
        <f t="shared" si="455"/>
        <v>8.4294069299062944</v>
      </c>
      <c r="AM853" s="19">
        <f t="shared" si="455"/>
        <v>9.0114150586878097</v>
      </c>
      <c r="AN853" s="19">
        <f t="shared" si="455"/>
        <v>9.5580490441270811</v>
      </c>
      <c r="AO853" s="19">
        <f t="shared" si="455"/>
        <v>10.075068322345599</v>
      </c>
      <c r="AP853" s="43">
        <f t="shared" si="439"/>
        <v>0.83199999999999996</v>
      </c>
    </row>
    <row r="854" spans="1:42" x14ac:dyDescent="0.25">
      <c r="A854" s="15">
        <v>0.83299999999999996</v>
      </c>
      <c r="B854" s="6">
        <f t="shared" si="446"/>
        <v>4.5992598263935314</v>
      </c>
      <c r="C854" s="6">
        <f t="shared" ref="C854:C917" si="456">$B854/8+($A854/2-0.25)*SIN($B854/2)</f>
        <v>0.69910844318674781</v>
      </c>
      <c r="D854" s="6">
        <f t="shared" si="440"/>
        <v>2.2996299131967657</v>
      </c>
      <c r="E854" s="6">
        <f t="shared" ref="E854:E917" si="457">SIN(B854/2)</f>
        <v>0.74595174106640461</v>
      </c>
      <c r="F854" s="6">
        <f t="shared" ref="F854:F917" si="458">C854/E854</f>
        <v>0.93720331316247063</v>
      </c>
      <c r="G854" s="6">
        <f t="shared" ref="G854:G917" si="459">A854+F854/2</f>
        <v>1.3016016565812354</v>
      </c>
      <c r="H854" s="6">
        <f t="shared" ref="H854:H917" si="460">C854/$C$1021</f>
        <v>0.89013251592360321</v>
      </c>
      <c r="I854" s="6">
        <f t="shared" si="454"/>
        <v>1.4078342601308451</v>
      </c>
      <c r="J854" s="6">
        <f t="shared" si="441"/>
        <v>2.6984695257492151</v>
      </c>
      <c r="K854" s="9"/>
      <c r="L854" s="15">
        <f t="shared" si="442"/>
        <v>0.83299999999999996</v>
      </c>
      <c r="M854" s="6">
        <f t="shared" si="448"/>
        <v>0.45212417775673341</v>
      </c>
      <c r="N854" s="15">
        <f t="shared" ref="N854:N917" si="461">M854*(Slope^0.5)/(RMannings_n)*((Diameter/1000)^(2/3))</f>
        <v>2.2527090794432754</v>
      </c>
      <c r="O854" s="15">
        <f t="shared" ref="O854:O917" si="462">C854*N854*(Diameter/1000)^2</f>
        <v>5.1026369174424575</v>
      </c>
      <c r="P854" s="15">
        <f t="shared" si="443"/>
        <v>2.2527090794432754</v>
      </c>
      <c r="Q854" s="15">
        <f t="shared" si="444"/>
        <v>0.83299999999999996</v>
      </c>
      <c r="S854" s="28">
        <f t="shared" si="445"/>
        <v>0.83299999999999996</v>
      </c>
      <c r="T854" s="19">
        <f t="shared" ref="T854:T917" si="463">$C854*AE854*((Diameter/1000)^2)</f>
        <v>5.1026369174424575</v>
      </c>
      <c r="U854" s="19">
        <f t="shared" ref="U854:U917" si="464">$C854*AF854*((Diameter/1000)^2)</f>
        <v>7.2162183325127689</v>
      </c>
      <c r="V854" s="19">
        <f t="shared" ref="V854:V917" si="465">$C854*AG854*((Diameter/1000)^2)</f>
        <v>10.205273834884915</v>
      </c>
      <c r="W854" s="19">
        <f t="shared" ref="W854:W917" si="466">$C854*AH854*((Diameter/1000)^2)</f>
        <v>12.498856790422078</v>
      </c>
      <c r="X854" s="19">
        <f t="shared" ref="X854:X917" si="467">$C854*AI854*((Diameter/1000)^2)</f>
        <v>14.432436665025538</v>
      </c>
      <c r="Y854" s="19">
        <f t="shared" ref="Y854:Y917" si="468">$C854*AJ854*((Diameter/1000)^2)</f>
        <v>16.135954731978732</v>
      </c>
      <c r="Z854" s="19">
        <f t="shared" ref="Z854:Z917" si="469">$C854*AK854*((Diameter/1000)^2)</f>
        <v>17.676052787173955</v>
      </c>
      <c r="AA854" s="19">
        <f t="shared" ref="AA854:AA917" si="470">$C854*AL854*((Diameter/1000)^2)</f>
        <v>19.092319114173986</v>
      </c>
      <c r="AB854" s="19">
        <f t="shared" ref="AB854:AB917" si="471">$C854*AM854*((Diameter/1000)^2)</f>
        <v>20.41054766976983</v>
      </c>
      <c r="AC854" s="19">
        <f t="shared" ref="AC854:AC917" si="472">$C854*AN854*((Diameter/1000)^2)</f>
        <v>21.648654997538301</v>
      </c>
      <c r="AD854" s="19">
        <f t="shared" ref="AD854:AD917" si="473">$C854*AO854*((Diameter/1000)^2)</f>
        <v>22.819686023802639</v>
      </c>
      <c r="AE854" s="19">
        <f t="shared" si="455"/>
        <v>2.2527090794432754</v>
      </c>
      <c r="AF854" s="19">
        <f t="shared" si="455"/>
        <v>3.1858117322296908</v>
      </c>
      <c r="AG854" s="19">
        <f t="shared" si="455"/>
        <v>4.5054181588865507</v>
      </c>
      <c r="AH854" s="19">
        <f t="shared" si="455"/>
        <v>5.51798778357084</v>
      </c>
      <c r="AI854" s="19">
        <f t="shared" si="455"/>
        <v>6.3716234644593817</v>
      </c>
      <c r="AJ854" s="19">
        <f t="shared" si="455"/>
        <v>7.1236915967819456</v>
      </c>
      <c r="AK854" s="19">
        <f t="shared" si="455"/>
        <v>7.8036131605349359</v>
      </c>
      <c r="AL854" s="19">
        <f t="shared" si="455"/>
        <v>8.4288655673516573</v>
      </c>
      <c r="AM854" s="19">
        <f t="shared" si="455"/>
        <v>9.0108363177731015</v>
      </c>
      <c r="AN854" s="19">
        <f t="shared" si="455"/>
        <v>9.5574351966890703</v>
      </c>
      <c r="AO854" s="19">
        <f t="shared" si="455"/>
        <v>10.074421270332277</v>
      </c>
      <c r="AP854" s="43">
        <f t="shared" ref="AP854:AP917" si="474">S854</f>
        <v>0.83299999999999996</v>
      </c>
    </row>
    <row r="855" spans="1:42" x14ac:dyDescent="0.25">
      <c r="A855" s="15">
        <v>0.83399999999999996</v>
      </c>
      <c r="B855" s="6">
        <f t="shared" si="446"/>
        <v>4.6046285434783885</v>
      </c>
      <c r="C855" s="6">
        <f t="shared" si="456"/>
        <v>0.69985350049965656</v>
      </c>
      <c r="D855" s="6">
        <f t="shared" ref="D855:D918" si="475">B855/2</f>
        <v>2.3023142717391942</v>
      </c>
      <c r="E855" s="6">
        <f t="shared" si="457"/>
        <v>0.74416127284346112</v>
      </c>
      <c r="F855" s="6">
        <f t="shared" si="458"/>
        <v>0.94045944883089205</v>
      </c>
      <c r="G855" s="6">
        <f t="shared" si="459"/>
        <v>1.3042297244154459</v>
      </c>
      <c r="H855" s="6">
        <f t="shared" si="460"/>
        <v>0.89108115235749275</v>
      </c>
      <c r="I855" s="6">
        <f t="shared" si="454"/>
        <v>1.4110924341464974</v>
      </c>
      <c r="J855" s="6">
        <f t="shared" ref="J855:J918" si="476">H855*(9.806*F855)^0.5</f>
        <v>2.706033939961074</v>
      </c>
      <c r="K855" s="9"/>
      <c r="L855" s="15">
        <f t="shared" ref="L855:L918" si="477">A855</f>
        <v>0.83399999999999996</v>
      </c>
      <c r="M855" s="6">
        <f t="shared" si="448"/>
        <v>0.4520935965087603</v>
      </c>
      <c r="N855" s="15">
        <f t="shared" si="461"/>
        <v>2.2525567083506446</v>
      </c>
      <c r="O855" s="15">
        <f t="shared" si="462"/>
        <v>5.1077294196187122</v>
      </c>
      <c r="P855" s="15">
        <f t="shared" ref="P855:P918" si="478">N855</f>
        <v>2.2525567083506446</v>
      </c>
      <c r="Q855" s="15">
        <f t="shared" ref="Q855:Q918" si="479">L855</f>
        <v>0.83399999999999996</v>
      </c>
      <c r="S855" s="28">
        <f t="shared" ref="S855:S918" si="480">A855</f>
        <v>0.83399999999999996</v>
      </c>
      <c r="T855" s="19">
        <f t="shared" si="463"/>
        <v>5.1077294196187122</v>
      </c>
      <c r="U855" s="19">
        <f t="shared" si="464"/>
        <v>7.2234202181568401</v>
      </c>
      <c r="V855" s="19">
        <f t="shared" si="465"/>
        <v>10.215458839237424</v>
      </c>
      <c r="W855" s="19">
        <f t="shared" si="466"/>
        <v>12.51133082226791</v>
      </c>
      <c r="X855" s="19">
        <f t="shared" si="467"/>
        <v>14.44684043631368</v>
      </c>
      <c r="Y855" s="19">
        <f t="shared" si="468"/>
        <v>16.152058637845052</v>
      </c>
      <c r="Z855" s="19">
        <f t="shared" si="469"/>
        <v>17.693693732187807</v>
      </c>
      <c r="AA855" s="19">
        <f t="shared" si="470"/>
        <v>19.111373512558927</v>
      </c>
      <c r="AB855" s="19">
        <f t="shared" si="471"/>
        <v>20.430917678474849</v>
      </c>
      <c r="AC855" s="19">
        <f t="shared" si="472"/>
        <v>21.670260654470521</v>
      </c>
      <c r="AD855" s="19">
        <f t="shared" si="473"/>
        <v>22.842460385885975</v>
      </c>
      <c r="AE855" s="19">
        <f t="shared" si="455"/>
        <v>2.2525567083506446</v>
      </c>
      <c r="AF855" s="19">
        <f t="shared" si="455"/>
        <v>3.185596246963978</v>
      </c>
      <c r="AG855" s="19">
        <f t="shared" si="455"/>
        <v>4.5051134167012892</v>
      </c>
      <c r="AH855" s="19">
        <f t="shared" si="455"/>
        <v>5.5176145521423425</v>
      </c>
      <c r="AI855" s="19">
        <f t="shared" si="455"/>
        <v>6.3711924939279561</v>
      </c>
      <c r="AJ855" s="19">
        <f t="shared" si="455"/>
        <v>7.1232097570796622</v>
      </c>
      <c r="AK855" s="19">
        <f t="shared" si="455"/>
        <v>7.8030853315868516</v>
      </c>
      <c r="AL855" s="19">
        <f t="shared" si="455"/>
        <v>8.4282954469273843</v>
      </c>
      <c r="AM855" s="19">
        <f t="shared" si="455"/>
        <v>9.0102268334025784</v>
      </c>
      <c r="AN855" s="19">
        <f t="shared" si="455"/>
        <v>9.5567887408919336</v>
      </c>
      <c r="AO855" s="19">
        <f t="shared" si="455"/>
        <v>10.073739846090419</v>
      </c>
      <c r="AP855" s="43">
        <f t="shared" si="474"/>
        <v>0.83399999999999996</v>
      </c>
    </row>
    <row r="856" spans="1:42" x14ac:dyDescent="0.25">
      <c r="A856" s="15">
        <v>0.83499999999999996</v>
      </c>
      <c r="B856" s="6">
        <f t="shared" ref="B856:B919" si="481">2*ACOS((0.5-A856)/0.5)</f>
        <v>4.6100102284965105</v>
      </c>
      <c r="C856" s="6">
        <f t="shared" si="456"/>
        <v>0.7005967624969458</v>
      </c>
      <c r="D856" s="6">
        <f t="shared" si="475"/>
        <v>2.3050051142482553</v>
      </c>
      <c r="E856" s="6">
        <f t="shared" si="457"/>
        <v>0.74236109811869877</v>
      </c>
      <c r="F856" s="6">
        <f t="shared" si="458"/>
        <v>0.94374121202256867</v>
      </c>
      <c r="G856" s="6">
        <f t="shared" si="459"/>
        <v>1.3068706060112842</v>
      </c>
      <c r="H856" s="6">
        <f t="shared" si="460"/>
        <v>0.89202750292454025</v>
      </c>
      <c r="I856" s="6">
        <f t="shared" si="454"/>
        <v>1.4143734642583159</v>
      </c>
      <c r="J856" s="6">
        <f t="shared" si="476"/>
        <v>2.7136301099563958</v>
      </c>
      <c r="K856" s="9"/>
      <c r="L856" s="15">
        <f t="shared" si="477"/>
        <v>0.83499999999999996</v>
      </c>
      <c r="M856" s="6">
        <f t="shared" si="448"/>
        <v>0.45206146540404762</v>
      </c>
      <c r="N856" s="15">
        <f t="shared" si="461"/>
        <v>2.2523966150955617</v>
      </c>
      <c r="O856" s="15">
        <f t="shared" si="462"/>
        <v>5.1127905555198971</v>
      </c>
      <c r="P856" s="15">
        <f t="shared" si="478"/>
        <v>2.2523966150955617</v>
      </c>
      <c r="Q856" s="15">
        <f t="shared" si="479"/>
        <v>0.83499999999999996</v>
      </c>
      <c r="S856" s="28">
        <f t="shared" si="480"/>
        <v>0.83499999999999996</v>
      </c>
      <c r="T856" s="19">
        <f t="shared" si="463"/>
        <v>5.1127905555198971</v>
      </c>
      <c r="U856" s="19">
        <f t="shared" si="464"/>
        <v>7.2305777451893096</v>
      </c>
      <c r="V856" s="19">
        <f t="shared" si="465"/>
        <v>10.225581111039794</v>
      </c>
      <c r="W856" s="19">
        <f t="shared" si="466"/>
        <v>12.523728022744695</v>
      </c>
      <c r="X856" s="19">
        <f t="shared" si="467"/>
        <v>14.461155490378619</v>
      </c>
      <c r="Y856" s="19">
        <f t="shared" si="468"/>
        <v>16.168063354840449</v>
      </c>
      <c r="Z856" s="19">
        <f t="shared" si="469"/>
        <v>17.711226021237533</v>
      </c>
      <c r="AA856" s="19">
        <f t="shared" si="470"/>
        <v>19.130310549089071</v>
      </c>
      <c r="AB856" s="19">
        <f t="shared" si="471"/>
        <v>20.451162222079589</v>
      </c>
      <c r="AC856" s="19">
        <f t="shared" si="472"/>
        <v>21.691733235567927</v>
      </c>
      <c r="AD856" s="19">
        <f t="shared" si="473"/>
        <v>22.865094473722806</v>
      </c>
      <c r="AE856" s="19">
        <f t="shared" si="455"/>
        <v>2.2523966150955617</v>
      </c>
      <c r="AF856" s="19">
        <f t="shared" si="455"/>
        <v>3.1853698409113953</v>
      </c>
      <c r="AG856" s="19">
        <f t="shared" si="455"/>
        <v>4.5047932301911233</v>
      </c>
      <c r="AH856" s="19">
        <f t="shared" si="455"/>
        <v>5.5172224053561285</v>
      </c>
      <c r="AI856" s="19">
        <f t="shared" si="455"/>
        <v>6.3707396818227906</v>
      </c>
      <c r="AJ856" s="19">
        <f t="shared" si="455"/>
        <v>7.1227034977555705</v>
      </c>
      <c r="AK856" s="19">
        <f t="shared" si="455"/>
        <v>7.8025307522833467</v>
      </c>
      <c r="AL856" s="19">
        <f t="shared" si="455"/>
        <v>8.4276964328169317</v>
      </c>
      <c r="AM856" s="19">
        <f t="shared" si="455"/>
        <v>9.0095864603822466</v>
      </c>
      <c r="AN856" s="19">
        <f t="shared" si="455"/>
        <v>9.5561095227341859</v>
      </c>
      <c r="AO856" s="19">
        <f t="shared" si="455"/>
        <v>10.07302388728821</v>
      </c>
      <c r="AP856" s="43">
        <f t="shared" si="474"/>
        <v>0.83499999999999996</v>
      </c>
    </row>
    <row r="857" spans="1:42" x14ac:dyDescent="0.25">
      <c r="A857" s="15">
        <v>0.83599999999999997</v>
      </c>
      <c r="B857" s="6">
        <f t="shared" si="481"/>
        <v>4.6154050151270285</v>
      </c>
      <c r="C857" s="6">
        <f t="shared" si="456"/>
        <v>0.70133821943681018</v>
      </c>
      <c r="D857" s="6">
        <f t="shared" si="475"/>
        <v>2.3077025075635142</v>
      </c>
      <c r="E857" s="6">
        <f t="shared" si="457"/>
        <v>0.740551146106736</v>
      </c>
      <c r="F857" s="6">
        <f t="shared" si="458"/>
        <v>0.94704899604020865</v>
      </c>
      <c r="G857" s="6">
        <f t="shared" si="459"/>
        <v>1.3095244980201044</v>
      </c>
      <c r="H857" s="6">
        <f t="shared" si="460"/>
        <v>0.89297155522109384</v>
      </c>
      <c r="I857" s="6">
        <f t="shared" si="454"/>
        <v>1.4176776534207611</v>
      </c>
      <c r="J857" s="6">
        <f t="shared" si="476"/>
        <v>2.7212584682527128</v>
      </c>
      <c r="K857" s="9"/>
      <c r="L857" s="15">
        <f t="shared" si="477"/>
        <v>0.83599999999999997</v>
      </c>
      <c r="M857" s="6">
        <f t="shared" ref="M857:M920" si="482">(C857/D857)^(2/3)</f>
        <v>0.45202777705214514</v>
      </c>
      <c r="N857" s="15">
        <f t="shared" si="461"/>
        <v>2.2522287628551023</v>
      </c>
      <c r="O857" s="15">
        <f t="shared" si="462"/>
        <v>5.1178201173887423</v>
      </c>
      <c r="P857" s="15">
        <f t="shared" si="478"/>
        <v>2.2522287628551023</v>
      </c>
      <c r="Q857" s="15">
        <f t="shared" si="479"/>
        <v>0.83599999999999997</v>
      </c>
      <c r="S857" s="28">
        <f t="shared" si="480"/>
        <v>0.83599999999999997</v>
      </c>
      <c r="T857" s="19">
        <f t="shared" si="463"/>
        <v>5.1178201173887423</v>
      </c>
      <c r="U857" s="19">
        <f t="shared" si="464"/>
        <v>7.2376906197970259</v>
      </c>
      <c r="V857" s="19">
        <f t="shared" si="465"/>
        <v>10.235640234777485</v>
      </c>
      <c r="W857" s="19">
        <f t="shared" si="466"/>
        <v>12.536047882953126</v>
      </c>
      <c r="X857" s="19">
        <f t="shared" si="467"/>
        <v>14.475381239594052</v>
      </c>
      <c r="Y857" s="19">
        <f t="shared" si="468"/>
        <v>16.183968225978731</v>
      </c>
      <c r="Z857" s="19">
        <f t="shared" si="469"/>
        <v>17.72864893463084</v>
      </c>
      <c r="AA857" s="19">
        <f t="shared" si="470"/>
        <v>19.149129446407869</v>
      </c>
      <c r="AB857" s="19">
        <f t="shared" si="471"/>
        <v>20.471280469554969</v>
      </c>
      <c r="AC857" s="19">
        <f t="shared" si="472"/>
        <v>21.713071859391075</v>
      </c>
      <c r="AD857" s="19">
        <f t="shared" si="473"/>
        <v>22.887587358194363</v>
      </c>
      <c r="AE857" s="19">
        <f t="shared" si="455"/>
        <v>2.2522287628551023</v>
      </c>
      <c r="AF857" s="19">
        <f t="shared" si="455"/>
        <v>3.1851324619964632</v>
      </c>
      <c r="AG857" s="19">
        <f t="shared" si="455"/>
        <v>4.5044575257102046</v>
      </c>
      <c r="AH857" s="19">
        <f t="shared" si="455"/>
        <v>5.5168112530148203</v>
      </c>
      <c r="AI857" s="19">
        <f t="shared" si="455"/>
        <v>6.3702649239929263</v>
      </c>
      <c r="AJ857" s="19">
        <f t="shared" si="455"/>
        <v>7.1221727023653569</v>
      </c>
      <c r="AK857" s="19">
        <f t="shared" si="455"/>
        <v>7.801949295066068</v>
      </c>
      <c r="AL857" s="19">
        <f t="shared" si="455"/>
        <v>8.4270683872415297</v>
      </c>
      <c r="AM857" s="19">
        <f t="shared" si="455"/>
        <v>9.0089150514204093</v>
      </c>
      <c r="AN857" s="19">
        <f t="shared" si="455"/>
        <v>9.555397385989389</v>
      </c>
      <c r="AO857" s="19">
        <f t="shared" si="455"/>
        <v>10.072273229248525</v>
      </c>
      <c r="AP857" s="43">
        <f t="shared" si="474"/>
        <v>0.83599999999999997</v>
      </c>
    </row>
    <row r="858" spans="1:42" x14ac:dyDescent="0.25">
      <c r="A858" s="15">
        <v>0.83699999999999997</v>
      </c>
      <c r="B858" s="6">
        <f t="shared" si="481"/>
        <v>4.6208130390669817</v>
      </c>
      <c r="C858" s="6">
        <f t="shared" si="456"/>
        <v>0.70207786150612073</v>
      </c>
      <c r="D858" s="6">
        <f t="shared" si="475"/>
        <v>2.3104065195334909</v>
      </c>
      <c r="E858" s="6">
        <f t="shared" si="457"/>
        <v>0.73873134494212456</v>
      </c>
      <c r="F858" s="6">
        <f t="shared" si="458"/>
        <v>0.95038320265281906</v>
      </c>
      <c r="G858" s="6">
        <f t="shared" si="459"/>
        <v>1.3121916013264094</v>
      </c>
      <c r="H858" s="6">
        <f t="shared" si="460"/>
        <v>0.89391329675268982</v>
      </c>
      <c r="I858" s="6">
        <f t="shared" si="454"/>
        <v>1.4210053111378387</v>
      </c>
      <c r="J858" s="6">
        <f t="shared" si="476"/>
        <v>2.728919456459789</v>
      </c>
      <c r="K858" s="9"/>
      <c r="L858" s="15">
        <f t="shared" si="477"/>
        <v>0.83699999999999997</v>
      </c>
      <c r="M858" s="6">
        <f t="shared" si="482"/>
        <v>0.45199252395524958</v>
      </c>
      <c r="N858" s="15">
        <f t="shared" si="461"/>
        <v>2.2520531142714564</v>
      </c>
      <c r="O858" s="15">
        <f t="shared" si="462"/>
        <v>5.1228178956695274</v>
      </c>
      <c r="P858" s="15">
        <f t="shared" si="478"/>
        <v>2.2520531142714564</v>
      </c>
      <c r="Q858" s="15">
        <f t="shared" si="479"/>
        <v>0.83699999999999997</v>
      </c>
      <c r="S858" s="28">
        <f t="shared" si="480"/>
        <v>0.83699999999999997</v>
      </c>
      <c r="T858" s="19">
        <f t="shared" si="463"/>
        <v>5.1228178956695274</v>
      </c>
      <c r="U858" s="19">
        <f t="shared" si="464"/>
        <v>7.244758545623446</v>
      </c>
      <c r="V858" s="19">
        <f t="shared" si="465"/>
        <v>10.245635791339055</v>
      </c>
      <c r="W858" s="19">
        <f t="shared" si="466"/>
        <v>12.548289889588613</v>
      </c>
      <c r="X858" s="19">
        <f t="shared" si="467"/>
        <v>14.489517091246892</v>
      </c>
      <c r="Y858" s="19">
        <f t="shared" si="468"/>
        <v>16.19977258858653</v>
      </c>
      <c r="Z858" s="19">
        <f t="shared" si="469"/>
        <v>17.745961746445403</v>
      </c>
      <c r="AA858" s="19">
        <f t="shared" si="470"/>
        <v>19.167829420429626</v>
      </c>
      <c r="AB858" s="19">
        <f t="shared" si="471"/>
        <v>20.49127158267811</v>
      </c>
      <c r="AC858" s="19">
        <f t="shared" si="472"/>
        <v>21.734275636870333</v>
      </c>
      <c r="AD858" s="19">
        <f t="shared" si="473"/>
        <v>22.90993810213898</v>
      </c>
      <c r="AE858" s="19">
        <f t="shared" si="455"/>
        <v>2.2520531142714564</v>
      </c>
      <c r="AF858" s="19">
        <f t="shared" si="455"/>
        <v>3.1848840573872597</v>
      </c>
      <c r="AG858" s="19">
        <f t="shared" si="455"/>
        <v>4.5041062285429128</v>
      </c>
      <c r="AH858" s="19">
        <f t="shared" si="455"/>
        <v>5.5163810036108449</v>
      </c>
      <c r="AI858" s="19">
        <f t="shared" si="455"/>
        <v>6.3697681147745193</v>
      </c>
      <c r="AJ858" s="19">
        <f t="shared" si="455"/>
        <v>7.1216172527732517</v>
      </c>
      <c r="AK858" s="19">
        <f t="shared" si="455"/>
        <v>7.8013408305237615</v>
      </c>
      <c r="AL858" s="19">
        <f t="shared" si="455"/>
        <v>8.4264111704210549</v>
      </c>
      <c r="AM858" s="19">
        <f t="shared" si="455"/>
        <v>9.0082124570858255</v>
      </c>
      <c r="AN858" s="19">
        <f t="shared" si="455"/>
        <v>9.5546521721617772</v>
      </c>
      <c r="AO858" s="19">
        <f t="shared" si="455"/>
        <v>10.071487704902157</v>
      </c>
      <c r="AP858" s="43">
        <f t="shared" si="474"/>
        <v>0.83699999999999997</v>
      </c>
    </row>
    <row r="859" spans="1:42" x14ac:dyDescent="0.25">
      <c r="A859" s="15">
        <v>0.83799999999999997</v>
      </c>
      <c r="B859" s="6">
        <f t="shared" si="481"/>
        <v>4.62623443807506</v>
      </c>
      <c r="C859" s="6">
        <f t="shared" si="456"/>
        <v>0.70281567881933338</v>
      </c>
      <c r="D859" s="6">
        <f t="shared" si="475"/>
        <v>2.31311721903753</v>
      </c>
      <c r="E859" s="6">
        <f t="shared" si="457"/>
        <v>0.73690162165651396</v>
      </c>
      <c r="F859" s="6">
        <f t="shared" si="458"/>
        <v>0.95374424233107635</v>
      </c>
      <c r="G859" s="6">
        <f t="shared" si="459"/>
        <v>1.3148721211655381</v>
      </c>
      <c r="H859" s="6">
        <f t="shared" si="460"/>
        <v>0.89485271493266239</v>
      </c>
      <c r="I859" s="6">
        <f t="shared" si="454"/>
        <v>1.4243567536466064</v>
      </c>
      <c r="J859" s="6">
        <f t="shared" si="476"/>
        <v>2.7366135255212898</v>
      </c>
      <c r="K859" s="9"/>
      <c r="L859" s="15">
        <f t="shared" si="477"/>
        <v>0.83799999999999997</v>
      </c>
      <c r="M859" s="6">
        <f t="shared" si="482"/>
        <v>0.45195569850604894</v>
      </c>
      <c r="N859" s="15">
        <f t="shared" si="461"/>
        <v>2.2518696314411852</v>
      </c>
      <c r="O859" s="15">
        <f t="shared" si="462"/>
        <v>5.1277836789740912</v>
      </c>
      <c r="P859" s="15">
        <f t="shared" si="478"/>
        <v>2.2518696314411852</v>
      </c>
      <c r="Q859" s="15">
        <f t="shared" si="479"/>
        <v>0.83799999999999997</v>
      </c>
      <c r="S859" s="28">
        <f t="shared" si="480"/>
        <v>0.83799999999999997</v>
      </c>
      <c r="T859" s="19">
        <f t="shared" si="463"/>
        <v>5.1277836789740912</v>
      </c>
      <c r="U859" s="19">
        <f t="shared" si="464"/>
        <v>7.251781223720565</v>
      </c>
      <c r="V859" s="19">
        <f t="shared" si="465"/>
        <v>10.255567357948182</v>
      </c>
      <c r="W859" s="19">
        <f t="shared" si="466"/>
        <v>12.560453524858023</v>
      </c>
      <c r="X859" s="19">
        <f t="shared" si="467"/>
        <v>14.50356244744113</v>
      </c>
      <c r="Y859" s="19">
        <f t="shared" si="468"/>
        <v>16.215475774195792</v>
      </c>
      <c r="Z859" s="19">
        <f t="shared" si="469"/>
        <v>17.763163724411168</v>
      </c>
      <c r="AA859" s="19">
        <f t="shared" si="470"/>
        <v>19.186409680212265</v>
      </c>
      <c r="AB859" s="19">
        <f t="shared" si="471"/>
        <v>20.511134715896365</v>
      </c>
      <c r="AC859" s="19">
        <f t="shared" si="472"/>
        <v>21.755343671161693</v>
      </c>
      <c r="AD859" s="19">
        <f t="shared" si="473"/>
        <v>22.932145760200054</v>
      </c>
      <c r="AE859" s="19">
        <f t="shared" si="455"/>
        <v>2.2518696314411852</v>
      </c>
      <c r="AF859" s="19">
        <f t="shared" si="455"/>
        <v>3.1846245734802272</v>
      </c>
      <c r="AG859" s="19">
        <f t="shared" si="455"/>
        <v>4.5037392628823705</v>
      </c>
      <c r="AH859" s="19">
        <f t="shared" si="455"/>
        <v>5.5159315643001179</v>
      </c>
      <c r="AI859" s="19">
        <f t="shared" si="455"/>
        <v>6.3692491469604544</v>
      </c>
      <c r="AJ859" s="19">
        <f t="shared" si="455"/>
        <v>7.1210370291180602</v>
      </c>
      <c r="AK859" s="19">
        <f t="shared" si="455"/>
        <v>7.8007052273550705</v>
      </c>
      <c r="AL859" s="19">
        <f t="shared" si="455"/>
        <v>8.425724640533824</v>
      </c>
      <c r="AM859" s="19">
        <f t="shared" si="455"/>
        <v>9.007478525764741</v>
      </c>
      <c r="AN859" s="19">
        <f t="shared" si="455"/>
        <v>9.5538737204406807</v>
      </c>
      <c r="AO859" s="19">
        <f t="shared" si="455"/>
        <v>10.070667144739776</v>
      </c>
      <c r="AP859" s="43">
        <f t="shared" si="474"/>
        <v>0.83799999999999997</v>
      </c>
    </row>
    <row r="860" spans="1:42" x14ac:dyDescent="0.25">
      <c r="A860" s="15">
        <v>0.83899999999999997</v>
      </c>
      <c r="B860" s="6">
        <f t="shared" si="481"/>
        <v>4.6316693520165648</v>
      </c>
      <c r="C860" s="6">
        <f t="shared" si="456"/>
        <v>0.70355166141737457</v>
      </c>
      <c r="D860" s="6">
        <f t="shared" si="475"/>
        <v>2.3158346760082824</v>
      </c>
      <c r="E860" s="6">
        <f t="shared" si="457"/>
        <v>0.73506190215518596</v>
      </c>
      <c r="F860" s="6">
        <f t="shared" si="458"/>
        <v>0.9571325344907361</v>
      </c>
      <c r="G860" s="6">
        <f t="shared" si="459"/>
        <v>1.3175662672453681</v>
      </c>
      <c r="H860" s="6">
        <f t="shared" si="460"/>
        <v>0.89578979708072537</v>
      </c>
      <c r="I860" s="6">
        <f t="shared" si="454"/>
        <v>1.4277323041069696</v>
      </c>
      <c r="J860" s="6">
        <f t="shared" si="476"/>
        <v>2.7443411359643846</v>
      </c>
      <c r="K860" s="9"/>
      <c r="L860" s="15">
        <f t="shared" si="477"/>
        <v>0.83899999999999997</v>
      </c>
      <c r="M860" s="6">
        <f t="shared" si="482"/>
        <v>0.45191729298550848</v>
      </c>
      <c r="N860" s="15">
        <f t="shared" si="461"/>
        <v>2.251678275904192</v>
      </c>
      <c r="O860" s="15">
        <f t="shared" si="462"/>
        <v>5.1327172540469652</v>
      </c>
      <c r="P860" s="15">
        <f t="shared" si="478"/>
        <v>2.251678275904192</v>
      </c>
      <c r="Q860" s="15">
        <f t="shared" si="479"/>
        <v>0.83899999999999997</v>
      </c>
      <c r="S860" s="28">
        <f t="shared" si="480"/>
        <v>0.83899999999999997</v>
      </c>
      <c r="T860" s="19">
        <f t="shared" si="463"/>
        <v>5.1327172540469652</v>
      </c>
      <c r="U860" s="19">
        <f t="shared" si="464"/>
        <v>7.2587583524996075</v>
      </c>
      <c r="V860" s="19">
        <f t="shared" si="465"/>
        <v>10.26543450809393</v>
      </c>
      <c r="W860" s="19">
        <f t="shared" si="466"/>
        <v>12.572538266394281</v>
      </c>
      <c r="X860" s="19">
        <f t="shared" si="467"/>
        <v>14.517516704999215</v>
      </c>
      <c r="Y860" s="19">
        <f t="shared" si="468"/>
        <v>16.231077108433507</v>
      </c>
      <c r="Z860" s="19">
        <f t="shared" si="469"/>
        <v>17.780254129789515</v>
      </c>
      <c r="AA860" s="19">
        <f t="shared" si="470"/>
        <v>19.204869427826885</v>
      </c>
      <c r="AB860" s="19">
        <f t="shared" si="471"/>
        <v>20.530869016187861</v>
      </c>
      <c r="AC860" s="19">
        <f t="shared" si="472"/>
        <v>21.776275057498822</v>
      </c>
      <c r="AD860" s="19">
        <f t="shared" si="473"/>
        <v>22.954209378670139</v>
      </c>
      <c r="AE860" s="19">
        <f t="shared" si="455"/>
        <v>2.251678275904192</v>
      </c>
      <c r="AF860" s="19">
        <f t="shared" si="455"/>
        <v>3.1843539558845761</v>
      </c>
      <c r="AG860" s="19">
        <f t="shared" si="455"/>
        <v>4.503356551808384</v>
      </c>
      <c r="AH860" s="19">
        <f t="shared" si="455"/>
        <v>5.5154628408750295</v>
      </c>
      <c r="AI860" s="19">
        <f t="shared" si="455"/>
        <v>6.3687079117691523</v>
      </c>
      <c r="AJ860" s="19">
        <f t="shared" si="455"/>
        <v>7.1204319097782784</v>
      </c>
      <c r="AK860" s="19">
        <f t="shared" si="455"/>
        <v>7.8000423523303075</v>
      </c>
      <c r="AL860" s="19">
        <f t="shared" si="455"/>
        <v>8.4250086536753326</v>
      </c>
      <c r="AM860" s="19">
        <f t="shared" si="455"/>
        <v>9.006713103616768</v>
      </c>
      <c r="AN860" s="19">
        <f t="shared" si="455"/>
        <v>9.553061867653728</v>
      </c>
      <c r="AO860" s="19">
        <f t="shared" si="455"/>
        <v>10.069811376762599</v>
      </c>
      <c r="AP860" s="43">
        <f t="shared" si="474"/>
        <v>0.83899999999999997</v>
      </c>
    </row>
    <row r="861" spans="1:42" x14ac:dyDescent="0.25">
      <c r="A861" s="15">
        <v>0.84</v>
      </c>
      <c r="B861" s="6">
        <f t="shared" si="481"/>
        <v>4.637117922909634</v>
      </c>
      <c r="C861" s="6">
        <f t="shared" si="456"/>
        <v>0.70428579926650314</v>
      </c>
      <c r="D861" s="6">
        <f t="shared" si="475"/>
        <v>2.318558961454817</v>
      </c>
      <c r="E861" s="6">
        <f t="shared" si="457"/>
        <v>0.7332121111929345</v>
      </c>
      <c r="F861" s="6">
        <f t="shared" si="458"/>
        <v>0.96054850774441203</v>
      </c>
      <c r="G861" s="6">
        <f t="shared" si="459"/>
        <v>1.3202742538722059</v>
      </c>
      <c r="H861" s="6">
        <f t="shared" si="460"/>
        <v>0.89672453042152267</v>
      </c>
      <c r="I861" s="6">
        <f t="shared" si="454"/>
        <v>1.4311322927980061</v>
      </c>
      <c r="J861" s="6">
        <f t="shared" si="476"/>
        <v>2.752102758157585</v>
      </c>
      <c r="K861" s="9"/>
      <c r="L861" s="15">
        <f t="shared" si="477"/>
        <v>0.84</v>
      </c>
      <c r="M861" s="6">
        <f t="shared" si="482"/>
        <v>0.45187729956059719</v>
      </c>
      <c r="N861" s="15">
        <f t="shared" si="461"/>
        <v>2.2514790086323937</v>
      </c>
      <c r="O861" s="15">
        <f t="shared" si="462"/>
        <v>5.137618405729599</v>
      </c>
      <c r="P861" s="15">
        <f t="shared" si="478"/>
        <v>2.2514790086323937</v>
      </c>
      <c r="Q861" s="15">
        <f t="shared" si="479"/>
        <v>0.84</v>
      </c>
      <c r="S861" s="28">
        <f t="shared" si="480"/>
        <v>0.84</v>
      </c>
      <c r="T861" s="19">
        <f t="shared" si="463"/>
        <v>5.137618405729599</v>
      </c>
      <c r="U861" s="19">
        <f t="shared" si="464"/>
        <v>7.2656896276804375</v>
      </c>
      <c r="V861" s="19">
        <f t="shared" si="465"/>
        <v>10.275236811459198</v>
      </c>
      <c r="W861" s="19">
        <f t="shared" si="466"/>
        <v>12.584543587168717</v>
      </c>
      <c r="X861" s="19">
        <f t="shared" si="467"/>
        <v>14.531379255360875</v>
      </c>
      <c r="Y861" s="19">
        <f t="shared" si="468"/>
        <v>16.246575910908597</v>
      </c>
      <c r="Z861" s="19">
        <f t="shared" si="469"/>
        <v>17.797232217249363</v>
      </c>
      <c r="AA861" s="19">
        <f t="shared" si="470"/>
        <v>19.223207858223915</v>
      </c>
      <c r="AB861" s="19">
        <f t="shared" si="471"/>
        <v>20.550473622918396</v>
      </c>
      <c r="AC861" s="19">
        <f t="shared" si="472"/>
        <v>21.797068883041309</v>
      </c>
      <c r="AD861" s="19">
        <f t="shared" si="473"/>
        <v>22.976127995330959</v>
      </c>
      <c r="AE861" s="19">
        <f t="shared" si="455"/>
        <v>2.2514790086323937</v>
      </c>
      <c r="AF861" s="19">
        <f t="shared" si="455"/>
        <v>3.1840721494062616</v>
      </c>
      <c r="AG861" s="19">
        <f t="shared" si="455"/>
        <v>4.5029580172647874</v>
      </c>
      <c r="AH861" s="19">
        <f t="shared" si="455"/>
        <v>5.5149747377366864</v>
      </c>
      <c r="AI861" s="19">
        <f t="shared" si="455"/>
        <v>6.3681442988125232</v>
      </c>
      <c r="AJ861" s="19">
        <f t="shared" si="455"/>
        <v>7.1198017713362667</v>
      </c>
      <c r="AK861" s="19">
        <f t="shared" si="455"/>
        <v>7.7993520702522261</v>
      </c>
      <c r="AL861" s="19">
        <f t="shared" si="455"/>
        <v>8.4242630638158662</v>
      </c>
      <c r="AM861" s="19">
        <f t="shared" si="455"/>
        <v>9.0059160345295748</v>
      </c>
      <c r="AN861" s="19">
        <f t="shared" si="455"/>
        <v>9.5522164482187826</v>
      </c>
      <c r="AO861" s="19">
        <f t="shared" si="455"/>
        <v>10.068920226431736</v>
      </c>
      <c r="AP861" s="43">
        <f t="shared" si="474"/>
        <v>0.84</v>
      </c>
    </row>
    <row r="862" spans="1:42" x14ac:dyDescent="0.25">
      <c r="A862" s="15">
        <v>0.84099999999999997</v>
      </c>
      <c r="B862" s="6">
        <f t="shared" si="481"/>
        <v>4.642580294972765</v>
      </c>
      <c r="C862" s="6">
        <f t="shared" si="456"/>
        <v>0.70501808225714668</v>
      </c>
      <c r="D862" s="6">
        <f t="shared" si="475"/>
        <v>2.3212901474863825</v>
      </c>
      <c r="E862" s="6">
        <f t="shared" si="457"/>
        <v>0.73135217234927286</v>
      </c>
      <c r="F862" s="6">
        <f t="shared" si="458"/>
        <v>0.96399260016206012</v>
      </c>
      <c r="G862" s="6">
        <f t="shared" si="459"/>
        <v>1.3229963000810301</v>
      </c>
      <c r="H862" s="6">
        <f t="shared" si="460"/>
        <v>0.89765690208314697</v>
      </c>
      <c r="I862" s="6">
        <f t="shared" si="454"/>
        <v>1.4345570573210873</v>
      </c>
      <c r="J862" s="6">
        <f t="shared" si="476"/>
        <v>2.7598988725771232</v>
      </c>
      <c r="K862" s="9"/>
      <c r="L862" s="15">
        <f t="shared" si="477"/>
        <v>0.84099999999999997</v>
      </c>
      <c r="M862" s="6">
        <f t="shared" si="482"/>
        <v>0.45183571028195085</v>
      </c>
      <c r="N862" s="15">
        <f t="shared" si="461"/>
        <v>2.2512717900180763</v>
      </c>
      <c r="O862" s="15">
        <f t="shared" si="462"/>
        <v>5.142486916923632</v>
      </c>
      <c r="P862" s="15">
        <f t="shared" si="478"/>
        <v>2.2512717900180763</v>
      </c>
      <c r="Q862" s="15">
        <f t="shared" si="479"/>
        <v>0.84099999999999997</v>
      </c>
      <c r="S862" s="28">
        <f t="shared" si="480"/>
        <v>0.84099999999999997</v>
      </c>
      <c r="T862" s="19">
        <f t="shared" si="463"/>
        <v>5.142486916923632</v>
      </c>
      <c r="U862" s="19">
        <f t="shared" si="464"/>
        <v>7.2725747422396054</v>
      </c>
      <c r="V862" s="19">
        <f t="shared" si="465"/>
        <v>10.284973833847264</v>
      </c>
      <c r="W862" s="19">
        <f t="shared" si="466"/>
        <v>12.596468955401123</v>
      </c>
      <c r="X862" s="19">
        <f t="shared" si="467"/>
        <v>14.545149484479211</v>
      </c>
      <c r="Y862" s="19">
        <f t="shared" si="468"/>
        <v>16.261971495095768</v>
      </c>
      <c r="Z862" s="19">
        <f t="shared" si="469"/>
        <v>17.814097234739929</v>
      </c>
      <c r="AA862" s="19">
        <f t="shared" si="470"/>
        <v>19.241424159095661</v>
      </c>
      <c r="AB862" s="19">
        <f t="shared" si="471"/>
        <v>20.569947667694528</v>
      </c>
      <c r="AC862" s="19">
        <f t="shared" si="472"/>
        <v>21.817724226718813</v>
      </c>
      <c r="AD862" s="19">
        <f t="shared" si="473"/>
        <v>22.99790063928911</v>
      </c>
      <c r="AE862" s="19">
        <f t="shared" ref="AE862:AO871" si="483">$M862*AE$21^0.5/RMannings_n*(Diameter/1000)^(2/3)</f>
        <v>2.2512717900180763</v>
      </c>
      <c r="AF862" s="19">
        <f t="shared" si="483"/>
        <v>3.1837790980315184</v>
      </c>
      <c r="AG862" s="19">
        <f t="shared" si="483"/>
        <v>4.5025435800361526</v>
      </c>
      <c r="AH862" s="19">
        <f t="shared" si="483"/>
        <v>5.5144671578664015</v>
      </c>
      <c r="AI862" s="19">
        <f t="shared" si="483"/>
        <v>6.3675581960630367</v>
      </c>
      <c r="AJ862" s="19">
        <f t="shared" si="483"/>
        <v>7.1191464885414408</v>
      </c>
      <c r="AK862" s="19">
        <f t="shared" si="483"/>
        <v>7.7986342439156831</v>
      </c>
      <c r="AL862" s="19">
        <f t="shared" si="483"/>
        <v>8.4234877227569296</v>
      </c>
      <c r="AM862" s="19">
        <f t="shared" si="483"/>
        <v>9.0050871600723053</v>
      </c>
      <c r="AN862" s="19">
        <f t="shared" si="483"/>
        <v>9.5513372940945533</v>
      </c>
      <c r="AO862" s="19">
        <f t="shared" si="483"/>
        <v>10.067993516616102</v>
      </c>
      <c r="AP862" s="43">
        <f t="shared" si="474"/>
        <v>0.84099999999999997</v>
      </c>
    </row>
    <row r="863" spans="1:42" x14ac:dyDescent="0.25">
      <c r="A863" s="15">
        <v>0.84199999999999997</v>
      </c>
      <c r="B863" s="6">
        <f t="shared" si="481"/>
        <v>4.6480566146736946</v>
      </c>
      <c r="C863" s="6">
        <f t="shared" si="456"/>
        <v>0.7057485002027144</v>
      </c>
      <c r="D863" s="6">
        <f t="shared" si="475"/>
        <v>2.3240283073368473</v>
      </c>
      <c r="E863" s="6">
        <f t="shared" si="457"/>
        <v>0.72948200800293916</v>
      </c>
      <c r="F863" s="6">
        <f t="shared" si="458"/>
        <v>0.96746525954053531</v>
      </c>
      <c r="G863" s="6">
        <f t="shared" si="459"/>
        <v>1.3257326297702676</v>
      </c>
      <c r="H863" s="6">
        <f t="shared" si="460"/>
        <v>0.89858689909562794</v>
      </c>
      <c r="I863" s="6">
        <f t="shared" si="454"/>
        <v>1.4380069428100897</v>
      </c>
      <c r="J863" s="6">
        <f t="shared" si="476"/>
        <v>2.7677299700822493</v>
      </c>
      <c r="K863" s="9"/>
      <c r="L863" s="15">
        <f t="shared" si="477"/>
        <v>0.84199999999999997</v>
      </c>
      <c r="M863" s="6">
        <f t="shared" si="482"/>
        <v>0.451792517081472</v>
      </c>
      <c r="N863" s="15">
        <f t="shared" si="461"/>
        <v>2.2510565798619382</v>
      </c>
      <c r="O863" s="15">
        <f t="shared" si="462"/>
        <v>5.147322568553208</v>
      </c>
      <c r="P863" s="15">
        <f t="shared" si="478"/>
        <v>2.2510565798619382</v>
      </c>
      <c r="Q863" s="15">
        <f t="shared" si="479"/>
        <v>0.84199999999999997</v>
      </c>
      <c r="S863" s="28">
        <f t="shared" si="480"/>
        <v>0.84199999999999997</v>
      </c>
      <c r="T863" s="19">
        <f t="shared" si="463"/>
        <v>5.147322568553208</v>
      </c>
      <c r="U863" s="19">
        <f t="shared" si="464"/>
        <v>7.2794133863570618</v>
      </c>
      <c r="V863" s="19">
        <f t="shared" si="465"/>
        <v>10.294645137106416</v>
      </c>
      <c r="W863" s="19">
        <f t="shared" si="466"/>
        <v>12.608313834467443</v>
      </c>
      <c r="X863" s="19">
        <f t="shared" si="467"/>
        <v>14.558826772714124</v>
      </c>
      <c r="Y863" s="19">
        <f t="shared" si="468"/>
        <v>16.277263168216326</v>
      </c>
      <c r="Z863" s="19">
        <f t="shared" si="469"/>
        <v>17.830848423360184</v>
      </c>
      <c r="AA863" s="19">
        <f t="shared" si="470"/>
        <v>19.259517510735325</v>
      </c>
      <c r="AB863" s="19">
        <f t="shared" si="471"/>
        <v>20.589290274212832</v>
      </c>
      <c r="AC863" s="19">
        <f t="shared" si="472"/>
        <v>21.838240159071184</v>
      </c>
      <c r="AD863" s="19">
        <f t="shared" si="473"/>
        <v>23.019526330807583</v>
      </c>
      <c r="AE863" s="19">
        <f t="shared" si="483"/>
        <v>2.2510565798619382</v>
      </c>
      <c r="AF863" s="19">
        <f t="shared" si="483"/>
        <v>3.183474744909947</v>
      </c>
      <c r="AG863" s="19">
        <f t="shared" si="483"/>
        <v>4.5021131597238764</v>
      </c>
      <c r="AH863" s="19">
        <f t="shared" si="483"/>
        <v>5.5139400027963985</v>
      </c>
      <c r="AI863" s="19">
        <f t="shared" si="483"/>
        <v>6.3669494898198939</v>
      </c>
      <c r="AJ863" s="19">
        <f t="shared" si="483"/>
        <v>7.118465934272443</v>
      </c>
      <c r="AK863" s="19">
        <f t="shared" si="483"/>
        <v>7.79788873406621</v>
      </c>
      <c r="AL863" s="19">
        <f t="shared" si="483"/>
        <v>8.4226824800865057</v>
      </c>
      <c r="AM863" s="19">
        <f t="shared" si="483"/>
        <v>9.0042263194477528</v>
      </c>
      <c r="AN863" s="19">
        <f t="shared" si="483"/>
        <v>9.5504242347298405</v>
      </c>
      <c r="AO863" s="19">
        <f t="shared" si="483"/>
        <v>10.067031067538954</v>
      </c>
      <c r="AP863" s="43">
        <f t="shared" si="474"/>
        <v>0.84199999999999997</v>
      </c>
    </row>
    <row r="864" spans="1:42" x14ac:dyDescent="0.25">
      <c r="A864" s="15">
        <v>0.84299999999999997</v>
      </c>
      <c r="B864" s="6">
        <f t="shared" si="481"/>
        <v>4.6535470307796647</v>
      </c>
      <c r="C864" s="6">
        <f t="shared" si="456"/>
        <v>0.70647704283838286</v>
      </c>
      <c r="D864" s="6">
        <f t="shared" si="475"/>
        <v>2.3267735153898323</v>
      </c>
      <c r="E864" s="6">
        <f t="shared" si="457"/>
        <v>0.72760153930568372</v>
      </c>
      <c r="F864" s="6">
        <f t="shared" si="458"/>
        <v>0.97096694368258352</v>
      </c>
      <c r="G864" s="6">
        <f t="shared" si="459"/>
        <v>1.3284834718412917</v>
      </c>
      <c r="H864" s="6">
        <f t="shared" si="460"/>
        <v>0.89951450838938662</v>
      </c>
      <c r="I864" s="6">
        <f t="shared" si="454"/>
        <v>1.4414823021489696</v>
      </c>
      <c r="J864" s="6">
        <f t="shared" si="476"/>
        <v>2.7755965521997634</v>
      </c>
      <c r="K864" s="9"/>
      <c r="L864" s="15">
        <f t="shared" si="477"/>
        <v>0.84299999999999997</v>
      </c>
      <c r="M864" s="6">
        <f t="shared" si="482"/>
        <v>0.451747711769863</v>
      </c>
      <c r="N864" s="15">
        <f t="shared" si="461"/>
        <v>2.2508333373607963</v>
      </c>
      <c r="O864" s="15">
        <f t="shared" si="462"/>
        <v>5.1521251395262793</v>
      </c>
      <c r="P864" s="15">
        <f t="shared" si="478"/>
        <v>2.2508333373607963</v>
      </c>
      <c r="Q864" s="15">
        <f t="shared" si="479"/>
        <v>0.84299999999999997</v>
      </c>
      <c r="S864" s="28">
        <f t="shared" si="480"/>
        <v>0.84299999999999997</v>
      </c>
      <c r="T864" s="19">
        <f t="shared" si="463"/>
        <v>5.1521251395262793</v>
      </c>
      <c r="U864" s="19">
        <f t="shared" si="464"/>
        <v>7.2862052473614396</v>
      </c>
      <c r="V864" s="19">
        <f t="shared" si="465"/>
        <v>10.304250279052559</v>
      </c>
      <c r="W864" s="19">
        <f t="shared" si="466"/>
        <v>12.620077682804974</v>
      </c>
      <c r="X864" s="19">
        <f t="shared" si="467"/>
        <v>14.572410494722879</v>
      </c>
      <c r="Y864" s="19">
        <f t="shared" si="468"/>
        <v>16.292450231115847</v>
      </c>
      <c r="Z864" s="19">
        <f t="shared" si="469"/>
        <v>17.84748501722482</v>
      </c>
      <c r="AA864" s="19">
        <f t="shared" si="470"/>
        <v>19.277487085892229</v>
      </c>
      <c r="AB864" s="19">
        <f t="shared" si="471"/>
        <v>20.608500558105117</v>
      </c>
      <c r="AC864" s="19">
        <f t="shared" si="472"/>
        <v>21.858615742084321</v>
      </c>
      <c r="AD864" s="19">
        <f t="shared" si="473"/>
        <v>23.041004081132709</v>
      </c>
      <c r="AE864" s="19">
        <f t="shared" si="483"/>
        <v>2.2508333373607963</v>
      </c>
      <c r="AF864" s="19">
        <f t="shared" si="483"/>
        <v>3.1831590323371346</v>
      </c>
      <c r="AG864" s="19">
        <f t="shared" si="483"/>
        <v>4.5016666747215925</v>
      </c>
      <c r="AH864" s="19">
        <f t="shared" si="483"/>
        <v>5.5133931725796996</v>
      </c>
      <c r="AI864" s="19">
        <f t="shared" si="483"/>
        <v>6.3663180646742692</v>
      </c>
      <c r="AJ864" s="19">
        <f t="shared" si="483"/>
        <v>7.1177599794982829</v>
      </c>
      <c r="AK864" s="19">
        <f t="shared" si="483"/>
        <v>7.7971153993574385</v>
      </c>
      <c r="AL864" s="19">
        <f t="shared" si="483"/>
        <v>8.4218471831330675</v>
      </c>
      <c r="AM864" s="19">
        <f t="shared" si="483"/>
        <v>9.0033333494431851</v>
      </c>
      <c r="AN864" s="19">
        <f t="shared" si="483"/>
        <v>9.5494770970114029</v>
      </c>
      <c r="AO864" s="19">
        <f t="shared" si="483"/>
        <v>10.066032696722917</v>
      </c>
      <c r="AP864" s="43">
        <f t="shared" si="474"/>
        <v>0.84299999999999997</v>
      </c>
    </row>
    <row r="865" spans="1:42" x14ac:dyDescent="0.25">
      <c r="A865" s="15">
        <v>0.84399999999999997</v>
      </c>
      <c r="B865" s="6">
        <f t="shared" si="481"/>
        <v>4.6590516944091487</v>
      </c>
      <c r="C865" s="6">
        <f t="shared" si="456"/>
        <v>0.70720369981985565</v>
      </c>
      <c r="D865" s="6">
        <f t="shared" si="475"/>
        <v>2.3295258472045743</v>
      </c>
      <c r="E865" s="6">
        <f t="shared" si="457"/>
        <v>0.72571068615530265</v>
      </c>
      <c r="F865" s="6">
        <f t="shared" si="458"/>
        <v>0.97449812068567709</v>
      </c>
      <c r="G865" s="6">
        <f t="shared" si="459"/>
        <v>1.3312490603428384</v>
      </c>
      <c r="H865" s="6">
        <f t="shared" si="460"/>
        <v>0.90043971679365564</v>
      </c>
      <c r="I865" s="6">
        <f t="shared" si="454"/>
        <v>1.4449834961970249</v>
      </c>
      <c r="J865" s="6">
        <f t="shared" si="476"/>
        <v>2.7834991314181758</v>
      </c>
      <c r="K865" s="9"/>
      <c r="L865" s="15">
        <f t="shared" si="477"/>
        <v>0.84399999999999997</v>
      </c>
      <c r="M865" s="6">
        <f t="shared" si="482"/>
        <v>0.45170128603409015</v>
      </c>
      <c r="N865" s="15">
        <f t="shared" si="461"/>
        <v>2.2506020210949553</v>
      </c>
      <c r="O865" s="15">
        <f t="shared" si="462"/>
        <v>5.1568944066948879</v>
      </c>
      <c r="P865" s="15">
        <f t="shared" si="478"/>
        <v>2.2506020210949553</v>
      </c>
      <c r="Q865" s="15">
        <f t="shared" si="479"/>
        <v>0.84399999999999997</v>
      </c>
      <c r="S865" s="28">
        <f t="shared" si="480"/>
        <v>0.84399999999999997</v>
      </c>
      <c r="T865" s="19">
        <f t="shared" si="463"/>
        <v>5.1568944066948879</v>
      </c>
      <c r="U865" s="19">
        <f t="shared" si="464"/>
        <v>7.2929500096738655</v>
      </c>
      <c r="V865" s="19">
        <f t="shared" si="465"/>
        <v>10.313788813389776</v>
      </c>
      <c r="W865" s="19">
        <f t="shared" si="466"/>
        <v>12.631759953815068</v>
      </c>
      <c r="X865" s="19">
        <f t="shared" si="467"/>
        <v>14.585900019347731</v>
      </c>
      <c r="Y865" s="19">
        <f t="shared" si="468"/>
        <v>16.30753197813851</v>
      </c>
      <c r="Z865" s="19">
        <f t="shared" si="469"/>
        <v>17.86400624332661</v>
      </c>
      <c r="AA865" s="19">
        <f t="shared" si="470"/>
        <v>19.295332049623145</v>
      </c>
      <c r="AB865" s="19">
        <f t="shared" si="471"/>
        <v>20.627577626779551</v>
      </c>
      <c r="AC865" s="19">
        <f t="shared" si="472"/>
        <v>21.878850029021592</v>
      </c>
      <c r="AD865" s="19">
        <f t="shared" si="473"/>
        <v>23.062332892316427</v>
      </c>
      <c r="AE865" s="19">
        <f t="shared" si="483"/>
        <v>2.2506020210949553</v>
      </c>
      <c r="AF865" s="19">
        <f t="shared" si="483"/>
        <v>3.1828319017367845</v>
      </c>
      <c r="AG865" s="19">
        <f t="shared" si="483"/>
        <v>4.5012040421899107</v>
      </c>
      <c r="AH865" s="19">
        <f t="shared" si="483"/>
        <v>5.5128265657591822</v>
      </c>
      <c r="AI865" s="19">
        <f t="shared" si="483"/>
        <v>6.3656638034735691</v>
      </c>
      <c r="AJ865" s="19">
        <f t="shared" si="483"/>
        <v>7.1170284932383803</v>
      </c>
      <c r="AK865" s="19">
        <f t="shared" si="483"/>
        <v>7.796314096307329</v>
      </c>
      <c r="AL865" s="19">
        <f t="shared" si="483"/>
        <v>8.4209816769183004</v>
      </c>
      <c r="AM865" s="19">
        <f t="shared" si="483"/>
        <v>9.0024080843798213</v>
      </c>
      <c r="AN865" s="19">
        <f t="shared" si="483"/>
        <v>9.5484957052103514</v>
      </c>
      <c r="AO865" s="19">
        <f t="shared" si="483"/>
        <v>10.064998218933471</v>
      </c>
      <c r="AP865" s="43">
        <f t="shared" si="474"/>
        <v>0.84399999999999997</v>
      </c>
    </row>
    <row r="866" spans="1:42" x14ac:dyDescent="0.25">
      <c r="A866" s="15">
        <v>0.84499999999999997</v>
      </c>
      <c r="B866" s="6">
        <f t="shared" si="481"/>
        <v>4.6645707590850591</v>
      </c>
      <c r="C866" s="6">
        <f t="shared" si="456"/>
        <v>0.7079284607220957</v>
      </c>
      <c r="D866" s="6">
        <f t="shared" si="475"/>
        <v>2.3322853795425296</v>
      </c>
      <c r="E866" s="6">
        <f t="shared" si="457"/>
        <v>0.72380936716790301</v>
      </c>
      <c r="F866" s="6">
        <f t="shared" si="458"/>
        <v>0.97805926924109099</v>
      </c>
      <c r="G866" s="6">
        <f t="shared" si="459"/>
        <v>1.3340296346205456</v>
      </c>
      <c r="H866" s="6">
        <f t="shared" si="460"/>
        <v>0.90136251103486564</v>
      </c>
      <c r="I866" s="6">
        <f t="shared" si="454"/>
        <v>1.4485108940221565</v>
      </c>
      <c r="J866" s="6">
        <f t="shared" si="476"/>
        <v>2.7914382314918802</v>
      </c>
      <c r="K866" s="9"/>
      <c r="L866" s="15">
        <f t="shared" si="477"/>
        <v>0.84499999999999997</v>
      </c>
      <c r="M866" s="6">
        <f t="shared" si="482"/>
        <v>0.45165323143477659</v>
      </c>
      <c r="N866" s="15">
        <f t="shared" si="461"/>
        <v>2.2503625890152117</v>
      </c>
      <c r="O866" s="15">
        <f t="shared" si="462"/>
        <v>5.161630144814338</v>
      </c>
      <c r="P866" s="15">
        <f t="shared" si="478"/>
        <v>2.2503625890152117</v>
      </c>
      <c r="Q866" s="15">
        <f t="shared" si="479"/>
        <v>0.84499999999999997</v>
      </c>
      <c r="S866" s="28">
        <f t="shared" si="480"/>
        <v>0.84499999999999997</v>
      </c>
      <c r="T866" s="19">
        <f t="shared" si="463"/>
        <v>5.161630144814338</v>
      </c>
      <c r="U866" s="19">
        <f t="shared" si="464"/>
        <v>7.2996473547502392</v>
      </c>
      <c r="V866" s="19">
        <f t="shared" si="465"/>
        <v>10.323260289628676</v>
      </c>
      <c r="W866" s="19">
        <f t="shared" si="466"/>
        <v>12.643360095763169</v>
      </c>
      <c r="X866" s="19">
        <f t="shared" si="467"/>
        <v>14.599294709500478</v>
      </c>
      <c r="Y866" s="19">
        <f t="shared" si="468"/>
        <v>16.322507696998056</v>
      </c>
      <c r="Z866" s="19">
        <f t="shared" si="469"/>
        <v>17.880411321395069</v>
      </c>
      <c r="AA866" s="19">
        <f t="shared" si="470"/>
        <v>19.313051559139613</v>
      </c>
      <c r="AB866" s="19">
        <f t="shared" si="471"/>
        <v>20.646520579257352</v>
      </c>
      <c r="AC866" s="19">
        <f t="shared" si="472"/>
        <v>21.898942064250715</v>
      </c>
      <c r="AD866" s="19">
        <f t="shared" si="473"/>
        <v>23.083511757033886</v>
      </c>
      <c r="AE866" s="19">
        <f t="shared" si="483"/>
        <v>2.2503625890152117</v>
      </c>
      <c r="AF866" s="19">
        <f t="shared" si="483"/>
        <v>3.1824932936423438</v>
      </c>
      <c r="AG866" s="19">
        <f t="shared" si="483"/>
        <v>4.5007251780304234</v>
      </c>
      <c r="AH866" s="19">
        <f t="shared" si="483"/>
        <v>5.5122400793357569</v>
      </c>
      <c r="AI866" s="19">
        <f t="shared" si="483"/>
        <v>6.3649865872846876</v>
      </c>
      <c r="AJ866" s="19">
        <f t="shared" si="483"/>
        <v>7.116271342521479</v>
      </c>
      <c r="AK866" s="19">
        <f t="shared" si="483"/>
        <v>7.7954846792531738</v>
      </c>
      <c r="AL866" s="19">
        <f t="shared" si="483"/>
        <v>8.4200858041084974</v>
      </c>
      <c r="AM866" s="19">
        <f t="shared" si="483"/>
        <v>9.0014503560608468</v>
      </c>
      <c r="AN866" s="19">
        <f t="shared" si="483"/>
        <v>9.54747988092703</v>
      </c>
      <c r="AO866" s="19">
        <f t="shared" si="483"/>
        <v>10.06392744612087</v>
      </c>
      <c r="AP866" s="43">
        <f t="shared" si="474"/>
        <v>0.84499999999999997</v>
      </c>
    </row>
    <row r="867" spans="1:42" x14ac:dyDescent="0.25">
      <c r="A867" s="15">
        <v>0.84599999999999997</v>
      </c>
      <c r="B867" s="6">
        <f t="shared" si="481"/>
        <v>4.6701043807895175</v>
      </c>
      <c r="C867" s="6">
        <f t="shared" si="456"/>
        <v>0.70865131503802925</v>
      </c>
      <c r="D867" s="6">
        <f t="shared" si="475"/>
        <v>2.3350521903947588</v>
      </c>
      <c r="E867" s="6">
        <f t="shared" si="457"/>
        <v>0.72189749964936178</v>
      </c>
      <c r="F867" s="6">
        <f t="shared" si="458"/>
        <v>0.98165087894366387</v>
      </c>
      <c r="G867" s="6">
        <f t="shared" si="459"/>
        <v>1.336825439471832</v>
      </c>
      <c r="H867" s="6">
        <f t="shared" si="460"/>
        <v>0.90228287773499471</v>
      </c>
      <c r="I867" s="6">
        <f t="shared" si="454"/>
        <v>1.4520648731424717</v>
      </c>
      <c r="J867" s="6">
        <f t="shared" si="476"/>
        <v>2.7994143877557445</v>
      </c>
      <c r="K867" s="9"/>
      <c r="L867" s="15">
        <f t="shared" si="477"/>
        <v>0.84599999999999997</v>
      </c>
      <c r="M867" s="6">
        <f t="shared" si="482"/>
        <v>0.45160353940352249</v>
      </c>
      <c r="N867" s="15">
        <f t="shared" si="461"/>
        <v>2.250114998429507</v>
      </c>
      <c r="O867" s="15">
        <f t="shared" si="462"/>
        <v>5.1663321265013176</v>
      </c>
      <c r="P867" s="15">
        <f t="shared" si="478"/>
        <v>2.250114998429507</v>
      </c>
      <c r="Q867" s="15">
        <f t="shared" si="479"/>
        <v>0.84599999999999997</v>
      </c>
      <c r="S867" s="28">
        <f t="shared" si="480"/>
        <v>0.84599999999999997</v>
      </c>
      <c r="T867" s="19">
        <f t="shared" si="463"/>
        <v>5.1663321265013176</v>
      </c>
      <c r="U867" s="19">
        <f t="shared" si="464"/>
        <v>7.3062969610219941</v>
      </c>
      <c r="V867" s="19">
        <f t="shared" si="465"/>
        <v>10.332664253002635</v>
      </c>
      <c r="W867" s="19">
        <f t="shared" si="466"/>
        <v>12.654877551676179</v>
      </c>
      <c r="X867" s="19">
        <f t="shared" si="467"/>
        <v>14.612593922043988</v>
      </c>
      <c r="Y867" s="19">
        <f t="shared" si="468"/>
        <v>16.337376668645309</v>
      </c>
      <c r="Z867" s="19">
        <f t="shared" si="469"/>
        <v>17.896699463751279</v>
      </c>
      <c r="AA867" s="19">
        <f t="shared" si="470"/>
        <v>19.330644763651176</v>
      </c>
      <c r="AB867" s="19">
        <f t="shared" si="471"/>
        <v>20.66532850600527</v>
      </c>
      <c r="AC867" s="19">
        <f t="shared" si="472"/>
        <v>21.918890883065984</v>
      </c>
      <c r="AD867" s="19">
        <f t="shared" si="473"/>
        <v>23.104539658395975</v>
      </c>
      <c r="AE867" s="19">
        <f t="shared" si="483"/>
        <v>2.250114998429507</v>
      </c>
      <c r="AF867" s="19">
        <f t="shared" si="483"/>
        <v>3.1821431476781239</v>
      </c>
      <c r="AG867" s="19">
        <f t="shared" si="483"/>
        <v>4.500229996859014</v>
      </c>
      <c r="AH867" s="19">
        <f t="shared" si="483"/>
        <v>5.5116336087356634</v>
      </c>
      <c r="AI867" s="19">
        <f t="shared" si="483"/>
        <v>6.3642862953562478</v>
      </c>
      <c r="AJ867" s="19">
        <f t="shared" si="483"/>
        <v>7.1154883923434369</v>
      </c>
      <c r="AK867" s="19">
        <f t="shared" si="483"/>
        <v>7.7946270003053399</v>
      </c>
      <c r="AL867" s="19">
        <f t="shared" si="483"/>
        <v>8.4191594049645992</v>
      </c>
      <c r="AM867" s="19">
        <f t="shared" si="483"/>
        <v>9.0004599937180281</v>
      </c>
      <c r="AN867" s="19">
        <f t="shared" si="483"/>
        <v>9.5464294430343717</v>
      </c>
      <c r="AO867" s="19">
        <f t="shared" si="483"/>
        <v>10.062820187360419</v>
      </c>
      <c r="AP867" s="43">
        <f t="shared" si="474"/>
        <v>0.84599999999999997</v>
      </c>
    </row>
    <row r="868" spans="1:42" x14ac:dyDescent="0.25">
      <c r="A868" s="15">
        <v>0.84699999999999998</v>
      </c>
      <c r="B868" s="6">
        <f t="shared" si="481"/>
        <v>4.6756527180202223</v>
      </c>
      <c r="C868" s="6">
        <f t="shared" si="456"/>
        <v>0.70937225217722133</v>
      </c>
      <c r="D868" s="6">
        <f t="shared" si="475"/>
        <v>2.3378263590101112</v>
      </c>
      <c r="E868" s="6">
        <f t="shared" si="457"/>
        <v>0.71997499956595712</v>
      </c>
      <c r="F868" s="6">
        <f t="shared" si="458"/>
        <v>0.98527345061269112</v>
      </c>
      <c r="G868" s="6">
        <f t="shared" si="459"/>
        <v>1.3396367253063455</v>
      </c>
      <c r="H868" s="6">
        <f t="shared" si="460"/>
        <v>0.90320080340988229</v>
      </c>
      <c r="I868" s="6">
        <f t="shared" si="454"/>
        <v>1.4556458197765825</v>
      </c>
      <c r="J868" s="6">
        <f t="shared" si="476"/>
        <v>2.8074281474505463</v>
      </c>
      <c r="K868" s="9"/>
      <c r="L868" s="15">
        <f t="shared" si="477"/>
        <v>0.84699999999999998</v>
      </c>
      <c r="M868" s="6">
        <f t="shared" si="482"/>
        <v>0.45155220124014761</v>
      </c>
      <c r="N868" s="15">
        <f t="shared" si="461"/>
        <v>2.2498592059891855</v>
      </c>
      <c r="O868" s="15">
        <f t="shared" si="462"/>
        <v>5.1710001221908195</v>
      </c>
      <c r="P868" s="15">
        <f t="shared" si="478"/>
        <v>2.2498592059891855</v>
      </c>
      <c r="Q868" s="15">
        <f t="shared" si="479"/>
        <v>0.84699999999999998</v>
      </c>
      <c r="S868" s="28">
        <f t="shared" si="480"/>
        <v>0.84699999999999998</v>
      </c>
      <c r="T868" s="19">
        <f t="shared" si="463"/>
        <v>5.1710001221908195</v>
      </c>
      <c r="U868" s="19">
        <f t="shared" si="464"/>
        <v>7.312898503835191</v>
      </c>
      <c r="V868" s="19">
        <f t="shared" si="465"/>
        <v>10.342000244381639</v>
      </c>
      <c r="W868" s="19">
        <f t="shared" si="466"/>
        <v>12.666311759236974</v>
      </c>
      <c r="X868" s="19">
        <f t="shared" si="467"/>
        <v>14.625797007670382</v>
      </c>
      <c r="Y868" s="19">
        <f t="shared" si="468"/>
        <v>16.35213816713199</v>
      </c>
      <c r="Z868" s="19">
        <f t="shared" si="469"/>
        <v>17.912869875158748</v>
      </c>
      <c r="AA868" s="19">
        <f t="shared" si="470"/>
        <v>19.348110804204236</v>
      </c>
      <c r="AB868" s="19">
        <f t="shared" si="471"/>
        <v>20.684000488763278</v>
      </c>
      <c r="AC868" s="19">
        <f t="shared" si="472"/>
        <v>21.938695511505568</v>
      </c>
      <c r="AD868" s="19">
        <f t="shared" si="473"/>
        <v>23.125415569756782</v>
      </c>
      <c r="AE868" s="19">
        <f t="shared" si="483"/>
        <v>2.2498592059891855</v>
      </c>
      <c r="AF868" s="19">
        <f t="shared" si="483"/>
        <v>3.1817814025398699</v>
      </c>
      <c r="AG868" s="19">
        <f t="shared" si="483"/>
        <v>4.4997184119783711</v>
      </c>
      <c r="AH868" s="19">
        <f t="shared" si="483"/>
        <v>5.5110070477768156</v>
      </c>
      <c r="AI868" s="19">
        <f t="shared" si="483"/>
        <v>6.3635628050797397</v>
      </c>
      <c r="AJ868" s="19">
        <f t="shared" si="483"/>
        <v>7.1146795056237693</v>
      </c>
      <c r="AK868" s="19">
        <f t="shared" si="483"/>
        <v>7.793740909299685</v>
      </c>
      <c r="AL868" s="19">
        <f t="shared" si="483"/>
        <v>8.4182023172907918</v>
      </c>
      <c r="AM868" s="19">
        <f t="shared" si="483"/>
        <v>8.9994368239567422</v>
      </c>
      <c r="AN868" s="19">
        <f t="shared" si="483"/>
        <v>9.5453442076196087</v>
      </c>
      <c r="AO868" s="19">
        <f t="shared" si="483"/>
        <v>10.061676248791041</v>
      </c>
      <c r="AP868" s="43">
        <f t="shared" si="474"/>
        <v>0.84699999999999998</v>
      </c>
    </row>
    <row r="869" spans="1:42" x14ac:dyDescent="0.25">
      <c r="A869" s="15">
        <v>0.84799999999999998</v>
      </c>
      <c r="B869" s="6">
        <f t="shared" si="481"/>
        <v>4.6812159318484818</v>
      </c>
      <c r="C869" s="6">
        <f t="shared" si="456"/>
        <v>0.71009126146452062</v>
      </c>
      <c r="D869" s="6">
        <f t="shared" si="475"/>
        <v>2.3406079659242409</v>
      </c>
      <c r="E869" s="6">
        <f t="shared" si="457"/>
        <v>0.71804178151414022</v>
      </c>
      <c r="F869" s="6">
        <f t="shared" si="458"/>
        <v>0.98892749662442447</v>
      </c>
      <c r="G869" s="6">
        <f t="shared" si="459"/>
        <v>1.3424637483122122</v>
      </c>
      <c r="H869" s="6">
        <f t="shared" si="460"/>
        <v>0.90411627446750364</v>
      </c>
      <c r="I869" s="6">
        <f t="shared" si="454"/>
        <v>1.4592541291029661</v>
      </c>
      <c r="J869" s="6">
        <f t="shared" si="476"/>
        <v>2.8154800700596958</v>
      </c>
      <c r="K869" s="9"/>
      <c r="L869" s="15">
        <f t="shared" si="477"/>
        <v>0.84799999999999998</v>
      </c>
      <c r="M869" s="6">
        <f t="shared" si="482"/>
        <v>0.45149920810985605</v>
      </c>
      <c r="N869" s="15">
        <f t="shared" si="461"/>
        <v>2.2495951676748707</v>
      </c>
      <c r="O869" s="15">
        <f t="shared" si="462"/>
        <v>5.1756339000919134</v>
      </c>
      <c r="P869" s="15">
        <f t="shared" si="478"/>
        <v>2.2495951676748707</v>
      </c>
      <c r="Q869" s="15">
        <f t="shared" si="479"/>
        <v>0.84799999999999998</v>
      </c>
      <c r="S869" s="28">
        <f t="shared" si="480"/>
        <v>0.84799999999999998</v>
      </c>
      <c r="T869" s="19">
        <f t="shared" si="463"/>
        <v>5.1756339000919134</v>
      </c>
      <c r="U869" s="19">
        <f t="shared" si="464"/>
        <v>7.3194516553879403</v>
      </c>
      <c r="V869" s="19">
        <f t="shared" si="465"/>
        <v>10.351267800183827</v>
      </c>
      <c r="W869" s="19">
        <f t="shared" si="466"/>
        <v>12.677662150676039</v>
      </c>
      <c r="X869" s="19">
        <f t="shared" si="467"/>
        <v>14.638903310775881</v>
      </c>
      <c r="Y869" s="19">
        <f t="shared" si="468"/>
        <v>16.3667914594708</v>
      </c>
      <c r="Z869" s="19">
        <f t="shared" si="469"/>
        <v>17.928921752670117</v>
      </c>
      <c r="AA869" s="19">
        <f t="shared" si="470"/>
        <v>19.365448813516533</v>
      </c>
      <c r="AB869" s="19">
        <f t="shared" si="471"/>
        <v>20.702535600367654</v>
      </c>
      <c r="AC869" s="19">
        <f t="shared" si="472"/>
        <v>21.958354966163821</v>
      </c>
      <c r="AD869" s="19">
        <f t="shared" si="473"/>
        <v>23.146138454515746</v>
      </c>
      <c r="AE869" s="19">
        <f t="shared" si="483"/>
        <v>2.2495951676748707</v>
      </c>
      <c r="AF869" s="19">
        <f t="shared" si="483"/>
        <v>3.1814079959747787</v>
      </c>
      <c r="AG869" s="19">
        <f t="shared" si="483"/>
        <v>4.4991903353497413</v>
      </c>
      <c r="AH869" s="19">
        <f t="shared" si="483"/>
        <v>5.5103602886341996</v>
      </c>
      <c r="AI869" s="19">
        <f t="shared" si="483"/>
        <v>6.3628159919495575</v>
      </c>
      <c r="AJ869" s="19">
        <f t="shared" si="483"/>
        <v>7.1138445431609822</v>
      </c>
      <c r="AK869" s="19">
        <f t="shared" si="483"/>
        <v>7.7928262537486086</v>
      </c>
      <c r="AL869" s="19">
        <f t="shared" si="483"/>
        <v>8.4172143763816436</v>
      </c>
      <c r="AM869" s="19">
        <f t="shared" si="483"/>
        <v>8.9983806706994827</v>
      </c>
      <c r="AN869" s="19">
        <f t="shared" si="483"/>
        <v>9.5442239879243367</v>
      </c>
      <c r="AO869" s="19">
        <f t="shared" si="483"/>
        <v>10.060495433552097</v>
      </c>
      <c r="AP869" s="43">
        <f t="shared" si="474"/>
        <v>0.84799999999999998</v>
      </c>
    </row>
    <row r="870" spans="1:42" x14ac:dyDescent="0.25">
      <c r="A870" s="15">
        <v>0.84899999999999998</v>
      </c>
      <c r="B870" s="6">
        <f t="shared" si="481"/>
        <v>4.686794185978977</v>
      </c>
      <c r="C870" s="6">
        <f t="shared" si="456"/>
        <v>0.71080833213867456</v>
      </c>
      <c r="D870" s="6">
        <f t="shared" si="475"/>
        <v>2.3433970929894885</v>
      </c>
      <c r="E870" s="6">
        <f t="shared" si="457"/>
        <v>0.71609775868941239</v>
      </c>
      <c r="F870" s="6">
        <f t="shared" si="458"/>
        <v>0.99261354125668755</v>
      </c>
      <c r="G870" s="6">
        <f t="shared" si="459"/>
        <v>1.3453067706283437</v>
      </c>
      <c r="H870" s="6">
        <f t="shared" si="460"/>
        <v>0.9050292772062063</v>
      </c>
      <c r="I870" s="6">
        <f t="shared" si="454"/>
        <v>1.4628902055287898</v>
      </c>
      <c r="J870" s="6">
        <f t="shared" si="476"/>
        <v>2.8235707276577307</v>
      </c>
      <c r="K870" s="9"/>
      <c r="L870" s="15">
        <f t="shared" si="477"/>
        <v>0.84899999999999998</v>
      </c>
      <c r="M870" s="6">
        <f t="shared" si="482"/>
        <v>0.45144455104031922</v>
      </c>
      <c r="N870" s="15">
        <f t="shared" si="461"/>
        <v>2.2493228387819277</v>
      </c>
      <c r="O870" s="15">
        <f t="shared" si="462"/>
        <v>5.180233226142275</v>
      </c>
      <c r="P870" s="15">
        <f t="shared" si="478"/>
        <v>2.2493228387819277</v>
      </c>
      <c r="Q870" s="15">
        <f t="shared" si="479"/>
        <v>0.84899999999999998</v>
      </c>
      <c r="S870" s="28">
        <f t="shared" si="480"/>
        <v>0.84899999999999998</v>
      </c>
      <c r="T870" s="19">
        <f t="shared" si="463"/>
        <v>5.180233226142275</v>
      </c>
      <c r="U870" s="19">
        <f t="shared" si="464"/>
        <v>7.3259560846661378</v>
      </c>
      <c r="V870" s="19">
        <f t="shared" si="465"/>
        <v>10.36046645228455</v>
      </c>
      <c r="W870" s="19">
        <f t="shared" si="466"/>
        <v>12.688928152660115</v>
      </c>
      <c r="X870" s="19">
        <f t="shared" si="467"/>
        <v>14.651912169332276</v>
      </c>
      <c r="Y870" s="19">
        <f t="shared" si="468"/>
        <v>16.381335805491691</v>
      </c>
      <c r="Z870" s="19">
        <f t="shared" si="469"/>
        <v>17.944854285469717</v>
      </c>
      <c r="AA870" s="19">
        <f t="shared" si="470"/>
        <v>19.382657915807048</v>
      </c>
      <c r="AB870" s="19">
        <f t="shared" si="471"/>
        <v>20.7209329045691</v>
      </c>
      <c r="AC870" s="19">
        <f t="shared" si="472"/>
        <v>21.977868253998412</v>
      </c>
      <c r="AD870" s="19">
        <f t="shared" si="473"/>
        <v>23.166707265914329</v>
      </c>
      <c r="AE870" s="19">
        <f t="shared" si="483"/>
        <v>2.2493228387819277</v>
      </c>
      <c r="AF870" s="19">
        <f t="shared" si="483"/>
        <v>3.1810228647609526</v>
      </c>
      <c r="AG870" s="19">
        <f t="shared" si="483"/>
        <v>4.4986456775638555</v>
      </c>
      <c r="AH870" s="19">
        <f t="shared" si="483"/>
        <v>5.5096932218042713</v>
      </c>
      <c r="AI870" s="19">
        <f t="shared" si="483"/>
        <v>6.3620457295219053</v>
      </c>
      <c r="AJ870" s="19">
        <f t="shared" si="483"/>
        <v>7.1129833635866113</v>
      </c>
      <c r="AK870" s="19">
        <f t="shared" si="483"/>
        <v>7.7918828787907142</v>
      </c>
      <c r="AL870" s="19">
        <f t="shared" si="483"/>
        <v>8.4161954149677296</v>
      </c>
      <c r="AM870" s="19">
        <f t="shared" si="483"/>
        <v>8.9972913551277109</v>
      </c>
      <c r="AN870" s="19">
        <f t="shared" si="483"/>
        <v>9.5430685942828575</v>
      </c>
      <c r="AO870" s="19">
        <f t="shared" si="483"/>
        <v>10.059277541718378</v>
      </c>
      <c r="AP870" s="43">
        <f t="shared" si="474"/>
        <v>0.84899999999999998</v>
      </c>
    </row>
    <row r="871" spans="1:42" x14ac:dyDescent="0.25">
      <c r="A871" s="15">
        <v>0.85</v>
      </c>
      <c r="B871" s="6">
        <f t="shared" si="481"/>
        <v>4.6923876468112997</v>
      </c>
      <c r="C871" s="6">
        <f t="shared" si="456"/>
        <v>0.71152345335091227</v>
      </c>
      <c r="D871" s="6">
        <f t="shared" si="475"/>
        <v>2.3461938234056499</v>
      </c>
      <c r="E871" s="6">
        <f t="shared" si="457"/>
        <v>0.71414284285428486</v>
      </c>
      <c r="F871" s="6">
        <f t="shared" si="458"/>
        <v>0.99633212104611535</v>
      </c>
      <c r="G871" s="6">
        <f t="shared" si="459"/>
        <v>1.3481660605230577</v>
      </c>
      <c r="H871" s="6">
        <f t="shared" si="460"/>
        <v>0.90593979781290634</v>
      </c>
      <c r="I871" s="6">
        <f t="shared" si="454"/>
        <v>1.4665544629685936</v>
      </c>
      <c r="J871" s="6">
        <f t="shared" si="476"/>
        <v>2.8317007052710452</v>
      </c>
      <c r="K871" s="9"/>
      <c r="L871" s="15">
        <f t="shared" si="477"/>
        <v>0.85</v>
      </c>
      <c r="M871" s="6">
        <f t="shared" si="482"/>
        <v>0.45138822091867342</v>
      </c>
      <c r="N871" s="15">
        <f t="shared" si="461"/>
        <v>2.2490421739055053</v>
      </c>
      <c r="O871" s="15">
        <f t="shared" si="462"/>
        <v>5.184797863961446</v>
      </c>
      <c r="P871" s="15">
        <f t="shared" si="478"/>
        <v>2.2490421739055053</v>
      </c>
      <c r="Q871" s="15">
        <f t="shared" si="479"/>
        <v>0.85</v>
      </c>
      <c r="S871" s="28">
        <f t="shared" si="480"/>
        <v>0.85</v>
      </c>
      <c r="T871" s="19">
        <f t="shared" si="463"/>
        <v>5.184797863961446</v>
      </c>
      <c r="U871" s="19">
        <f t="shared" si="464"/>
        <v>7.3324114573773302</v>
      </c>
      <c r="V871" s="19">
        <f t="shared" si="465"/>
        <v>10.369595727922892</v>
      </c>
      <c r="W871" s="19">
        <f t="shared" si="466"/>
        <v>12.700109186177693</v>
      </c>
      <c r="X871" s="19">
        <f t="shared" si="467"/>
        <v>14.66482291475466</v>
      </c>
      <c r="Y871" s="19">
        <f t="shared" si="468"/>
        <v>16.39577045769401</v>
      </c>
      <c r="Z871" s="19">
        <f t="shared" si="469"/>
        <v>17.960666654711627</v>
      </c>
      <c r="AA871" s="19">
        <f t="shared" si="470"/>
        <v>19.399737226621095</v>
      </c>
      <c r="AB871" s="19">
        <f t="shared" si="471"/>
        <v>20.739191455845784</v>
      </c>
      <c r="AC871" s="19">
        <f t="shared" si="472"/>
        <v>21.997234372131988</v>
      </c>
      <c r="AD871" s="19">
        <f t="shared" si="473"/>
        <v>23.187120946827001</v>
      </c>
      <c r="AE871" s="19">
        <f t="shared" si="483"/>
        <v>2.2490421739055053</v>
      </c>
      <c r="AF871" s="19">
        <f t="shared" si="483"/>
        <v>3.1806259446862342</v>
      </c>
      <c r="AG871" s="19">
        <f t="shared" si="483"/>
        <v>4.4980843478110106</v>
      </c>
      <c r="AH871" s="19">
        <f t="shared" si="483"/>
        <v>5.5090057360683158</v>
      </c>
      <c r="AI871" s="19">
        <f t="shared" si="483"/>
        <v>6.3612518893724683</v>
      </c>
      <c r="AJ871" s="19">
        <f t="shared" si="483"/>
        <v>7.1120958233179064</v>
      </c>
      <c r="AK871" s="19">
        <f t="shared" si="483"/>
        <v>7.7909106271389881</v>
      </c>
      <c r="AL871" s="19">
        <f t="shared" si="483"/>
        <v>8.4151452631596566</v>
      </c>
      <c r="AM871" s="19">
        <f t="shared" si="483"/>
        <v>8.9961686956220213</v>
      </c>
      <c r="AN871" s="19">
        <f t="shared" si="483"/>
        <v>9.5418778340587025</v>
      </c>
      <c r="AO871" s="19">
        <f t="shared" si="483"/>
        <v>10.058022370233227</v>
      </c>
      <c r="AP871" s="43">
        <f t="shared" si="474"/>
        <v>0.85</v>
      </c>
    </row>
    <row r="872" spans="1:42" x14ac:dyDescent="0.25">
      <c r="A872" s="15">
        <v>0.85099999999999998</v>
      </c>
      <c r="B872" s="6">
        <f t="shared" si="481"/>
        <v>4.6979964835033545</v>
      </c>
      <c r="C872" s="6">
        <f t="shared" si="456"/>
        <v>0.71223661416349526</v>
      </c>
      <c r="D872" s="6">
        <f t="shared" si="475"/>
        <v>2.3489982417516773</v>
      </c>
      <c r="E872" s="6">
        <f t="shared" si="457"/>
        <v>0.71217694430527578</v>
      </c>
      <c r="F872" s="6">
        <f t="shared" si="458"/>
        <v>1.0000837851585853</v>
      </c>
      <c r="G872" s="6">
        <f t="shared" si="459"/>
        <v>1.3510418925792926</v>
      </c>
      <c r="H872" s="6">
        <f t="shared" si="460"/>
        <v>0.90684782236124251</v>
      </c>
      <c r="I872" s="6">
        <f t="shared" si="454"/>
        <v>1.4702473251332731</v>
      </c>
      <c r="J872" s="6">
        <f t="shared" si="476"/>
        <v>2.839870601251397</v>
      </c>
      <c r="K872" s="9"/>
      <c r="L872" s="15">
        <f t="shared" si="477"/>
        <v>0.85099999999999998</v>
      </c>
      <c r="M872" s="6">
        <f t="shared" si="482"/>
        <v>0.45133020848843103</v>
      </c>
      <c r="N872" s="15">
        <f t="shared" si="461"/>
        <v>2.2487531269251471</v>
      </c>
      <c r="O872" s="15">
        <f t="shared" si="462"/>
        <v>5.1893275748027961</v>
      </c>
      <c r="P872" s="15">
        <f t="shared" si="478"/>
        <v>2.2487531269251471</v>
      </c>
      <c r="Q872" s="15">
        <f t="shared" si="479"/>
        <v>0.85099999999999998</v>
      </c>
      <c r="S872" s="28">
        <f t="shared" si="480"/>
        <v>0.85099999999999998</v>
      </c>
      <c r="T872" s="19">
        <f t="shared" si="463"/>
        <v>5.1893275748027961</v>
      </c>
      <c r="U872" s="19">
        <f t="shared" si="464"/>
        <v>7.3388174358827944</v>
      </c>
      <c r="V872" s="19">
        <f t="shared" si="465"/>
        <v>10.378655149605592</v>
      </c>
      <c r="W872" s="19">
        <f t="shared" si="466"/>
        <v>12.711204666421352</v>
      </c>
      <c r="X872" s="19">
        <f t="shared" si="467"/>
        <v>14.677634871765589</v>
      </c>
      <c r="Y872" s="19">
        <f t="shared" si="468"/>
        <v>16.410094661094632</v>
      </c>
      <c r="Z872" s="19">
        <f t="shared" si="469"/>
        <v>17.97635803335325</v>
      </c>
      <c r="AA872" s="19">
        <f t="shared" si="470"/>
        <v>19.416685852650584</v>
      </c>
      <c r="AB872" s="19">
        <f t="shared" si="471"/>
        <v>20.757310299211184</v>
      </c>
      <c r="AC872" s="19">
        <f t="shared" si="472"/>
        <v>22.016452307648382</v>
      </c>
      <c r="AD872" s="19">
        <f t="shared" si="473"/>
        <v>23.207378429546353</v>
      </c>
      <c r="AE872" s="19">
        <f t="shared" ref="AE872:AO881" si="484">$M872*AE$21^0.5/RMannings_n*(Diameter/1000)^(2/3)</f>
        <v>2.2487531269251471</v>
      </c>
      <c r="AF872" s="19">
        <f t="shared" si="484"/>
        <v>3.1802171705264484</v>
      </c>
      <c r="AG872" s="19">
        <f t="shared" si="484"/>
        <v>4.4975062538502941</v>
      </c>
      <c r="AH872" s="19">
        <f t="shared" si="484"/>
        <v>5.5082977184547453</v>
      </c>
      <c r="AI872" s="19">
        <f t="shared" si="484"/>
        <v>6.3604343410528967</v>
      </c>
      <c r="AJ872" s="19">
        <f t="shared" si="484"/>
        <v>7.1111817765091798</v>
      </c>
      <c r="AK872" s="19">
        <f t="shared" si="484"/>
        <v>7.789909339027477</v>
      </c>
      <c r="AL872" s="19">
        <f t="shared" si="484"/>
        <v>8.4140637483904737</v>
      </c>
      <c r="AM872" s="19">
        <f t="shared" si="484"/>
        <v>8.9950125077005882</v>
      </c>
      <c r="AN872" s="19">
        <f t="shared" si="484"/>
        <v>9.5406515115793447</v>
      </c>
      <c r="AO872" s="19">
        <f t="shared" si="484"/>
        <v>10.056729712839681</v>
      </c>
      <c r="AP872" s="43">
        <f t="shared" si="474"/>
        <v>0.85099999999999998</v>
      </c>
    </row>
    <row r="873" spans="1:42" x14ac:dyDescent="0.25">
      <c r="A873" s="15">
        <v>0.85199999999999998</v>
      </c>
      <c r="B873" s="6">
        <f t="shared" si="481"/>
        <v>4.7036208680366762</v>
      </c>
      <c r="C873" s="6">
        <f t="shared" si="456"/>
        <v>0.71294780354823417</v>
      </c>
      <c r="D873" s="6">
        <f t="shared" si="475"/>
        <v>2.3518104340183381</v>
      </c>
      <c r="E873" s="6">
        <f t="shared" si="457"/>
        <v>0.71019997183891814</v>
      </c>
      <c r="F873" s="6">
        <f t="shared" si="458"/>
        <v>1.0038690957734073</v>
      </c>
      <c r="G873" s="6">
        <f t="shared" si="459"/>
        <v>1.3539345478867038</v>
      </c>
      <c r="H873" s="6">
        <f t="shared" si="460"/>
        <v>0.90775333680968795</v>
      </c>
      <c r="I873" s="6">
        <f t="shared" si="454"/>
        <v>1.4739692258298132</v>
      </c>
      <c r="J873" s="6">
        <f t="shared" si="476"/>
        <v>2.8480810276627158</v>
      </c>
      <c r="K873" s="9"/>
      <c r="L873" s="15">
        <f t="shared" si="477"/>
        <v>0.85199999999999998</v>
      </c>
      <c r="M873" s="6">
        <f t="shared" si="482"/>
        <v>0.45127050434629901</v>
      </c>
      <c r="N873" s="15">
        <f t="shared" si="461"/>
        <v>2.2484556509889368</v>
      </c>
      <c r="O873" s="15">
        <f t="shared" si="462"/>
        <v>5.1938221175040953</v>
      </c>
      <c r="P873" s="15">
        <f t="shared" si="478"/>
        <v>2.2484556509889368</v>
      </c>
      <c r="Q873" s="15">
        <f t="shared" si="479"/>
        <v>0.85199999999999998</v>
      </c>
      <c r="S873" s="28">
        <f t="shared" si="480"/>
        <v>0.85199999999999998</v>
      </c>
      <c r="T873" s="19">
        <f t="shared" si="463"/>
        <v>5.1938221175040953</v>
      </c>
      <c r="U873" s="19">
        <f t="shared" si="464"/>
        <v>7.3451736791276394</v>
      </c>
      <c r="V873" s="19">
        <f t="shared" si="465"/>
        <v>10.387644235008191</v>
      </c>
      <c r="W873" s="19">
        <f t="shared" si="466"/>
        <v>12.722214002666691</v>
      </c>
      <c r="X873" s="19">
        <f t="shared" si="467"/>
        <v>14.690347358255279</v>
      </c>
      <c r="Y873" s="19">
        <f t="shared" si="468"/>
        <v>16.424307653071633</v>
      </c>
      <c r="Z873" s="19">
        <f t="shared" si="469"/>
        <v>17.991927585984133</v>
      </c>
      <c r="AA873" s="19">
        <f t="shared" si="470"/>
        <v>19.433502891549075</v>
      </c>
      <c r="AB873" s="19">
        <f t="shared" si="471"/>
        <v>20.775288470016381</v>
      </c>
      <c r="AC873" s="19">
        <f t="shared" si="472"/>
        <v>22.035521037382917</v>
      </c>
      <c r="AD873" s="19">
        <f t="shared" si="473"/>
        <v>23.227478635562118</v>
      </c>
      <c r="AE873" s="19">
        <f t="shared" si="484"/>
        <v>2.2484556509889368</v>
      </c>
      <c r="AF873" s="19">
        <f t="shared" si="484"/>
        <v>3.1797964760229811</v>
      </c>
      <c r="AG873" s="19">
        <f t="shared" si="484"/>
        <v>4.4969113019778737</v>
      </c>
      <c r="AH873" s="19">
        <f t="shared" si="484"/>
        <v>5.5075690542002755</v>
      </c>
      <c r="AI873" s="19">
        <f t="shared" si="484"/>
        <v>6.3595929520459622</v>
      </c>
      <c r="AJ873" s="19">
        <f t="shared" si="484"/>
        <v>7.1102410750016665</v>
      </c>
      <c r="AK873" s="19">
        <f t="shared" si="484"/>
        <v>7.7888788521563885</v>
      </c>
      <c r="AL873" s="19">
        <f t="shared" si="484"/>
        <v>8.4129506953563684</v>
      </c>
      <c r="AM873" s="19">
        <f t="shared" si="484"/>
        <v>8.9938226039557474</v>
      </c>
      <c r="AN873" s="19">
        <f t="shared" si="484"/>
        <v>9.5393894280689437</v>
      </c>
      <c r="AO873" s="19">
        <f t="shared" si="484"/>
        <v>10.055399360009611</v>
      </c>
      <c r="AP873" s="43">
        <f t="shared" si="474"/>
        <v>0.85199999999999998</v>
      </c>
    </row>
    <row r="874" spans="1:42" x14ac:dyDescent="0.25">
      <c r="A874" s="15">
        <v>0.85299999999999998</v>
      </c>
      <c r="B874" s="6">
        <f t="shared" si="481"/>
        <v>4.7092609752837422</v>
      </c>
      <c r="C874" s="6">
        <f t="shared" si="456"/>
        <v>0.71365701038497187</v>
      </c>
      <c r="D874" s="6">
        <f t="shared" si="475"/>
        <v>2.3546304876418711</v>
      </c>
      <c r="E874" s="6">
        <f t="shared" si="457"/>
        <v>0.70821183271673727</v>
      </c>
      <c r="F874" s="6">
        <f t="shared" si="458"/>
        <v>1.007688628481886</v>
      </c>
      <c r="G874" s="6">
        <f t="shared" si="459"/>
        <v>1.356844314240943</v>
      </c>
      <c r="H874" s="6">
        <f t="shared" si="460"/>
        <v>0.90865632699961885</v>
      </c>
      <c r="I874" s="6">
        <f t="shared" si="454"/>
        <v>1.4777206092722412</v>
      </c>
      <c r="J874" s="6">
        <f t="shared" si="476"/>
        <v>2.8563326106817817</v>
      </c>
      <c r="K874" s="9"/>
      <c r="L874" s="15">
        <f t="shared" si="477"/>
        <v>0.85299999999999998</v>
      </c>
      <c r="M874" s="6">
        <f t="shared" si="482"/>
        <v>0.45120909893890576</v>
      </c>
      <c r="N874" s="15">
        <f t="shared" si="461"/>
        <v>2.2481496984971945</v>
      </c>
      <c r="O874" s="15">
        <f t="shared" si="462"/>
        <v>5.1982812484367233</v>
      </c>
      <c r="P874" s="15">
        <f t="shared" si="478"/>
        <v>2.2481496984971945</v>
      </c>
      <c r="Q874" s="15">
        <f t="shared" si="479"/>
        <v>0.85299999999999998</v>
      </c>
      <c r="S874" s="28">
        <f t="shared" si="480"/>
        <v>0.85299999999999998</v>
      </c>
      <c r="T874" s="19">
        <f t="shared" si="463"/>
        <v>5.1982812484367233</v>
      </c>
      <c r="U874" s="19">
        <f t="shared" si="464"/>
        <v>7.3514798425689616</v>
      </c>
      <c r="V874" s="19">
        <f t="shared" si="465"/>
        <v>10.396562496873447</v>
      </c>
      <c r="W874" s="19">
        <f t="shared" si="466"/>
        <v>12.733136598147889</v>
      </c>
      <c r="X874" s="19">
        <f t="shared" si="467"/>
        <v>14.702959685137923</v>
      </c>
      <c r="Y874" s="19">
        <f t="shared" si="468"/>
        <v>16.438408663203642</v>
      </c>
      <c r="Z874" s="19">
        <f t="shared" si="469"/>
        <v>18.00737446864996</v>
      </c>
      <c r="AA874" s="19">
        <f t="shared" si="470"/>
        <v>19.450187431741735</v>
      </c>
      <c r="AB874" s="19">
        <f t="shared" si="471"/>
        <v>20.793124993746893</v>
      </c>
      <c r="AC874" s="19">
        <f t="shared" si="472"/>
        <v>22.054439527706876</v>
      </c>
      <c r="AD874" s="19">
        <f t="shared" si="473"/>
        <v>23.247420475333975</v>
      </c>
      <c r="AE874" s="19">
        <f t="shared" si="484"/>
        <v>2.2481496984971945</v>
      </c>
      <c r="AF874" s="19">
        <f t="shared" si="484"/>
        <v>3.1793637938597179</v>
      </c>
      <c r="AG874" s="19">
        <f t="shared" si="484"/>
        <v>4.496299396994389</v>
      </c>
      <c r="AH874" s="19">
        <f t="shared" si="484"/>
        <v>5.5068196267099729</v>
      </c>
      <c r="AI874" s="19">
        <f t="shared" si="484"/>
        <v>6.3587275877194358</v>
      </c>
      <c r="AJ874" s="19">
        <f t="shared" si="484"/>
        <v>7.1092735682719557</v>
      </c>
      <c r="AK874" s="19">
        <f t="shared" si="484"/>
        <v>7.7878190016355884</v>
      </c>
      <c r="AL874" s="19">
        <f t="shared" si="484"/>
        <v>8.4118059259556386</v>
      </c>
      <c r="AM874" s="19">
        <f t="shared" si="484"/>
        <v>8.9925987939887779</v>
      </c>
      <c r="AN874" s="19">
        <f t="shared" si="484"/>
        <v>9.5380913815791519</v>
      </c>
      <c r="AO874" s="19">
        <f t="shared" si="484"/>
        <v>10.054031098870768</v>
      </c>
      <c r="AP874" s="43">
        <f t="shared" si="474"/>
        <v>0.85299999999999998</v>
      </c>
    </row>
    <row r="875" spans="1:42" x14ac:dyDescent="0.25">
      <c r="A875" s="15">
        <v>0.85399999999999998</v>
      </c>
      <c r="B875" s="6">
        <f t="shared" si="481"/>
        <v>4.7149169830773481</v>
      </c>
      <c r="C875" s="6">
        <f t="shared" si="456"/>
        <v>0.71436422346003037</v>
      </c>
      <c r="D875" s="6">
        <f t="shared" si="475"/>
        <v>2.357458491538674</v>
      </c>
      <c r="E875" s="6">
        <f t="shared" si="457"/>
        <v>0.70621243262916289</v>
      </c>
      <c r="F875" s="6">
        <f t="shared" si="458"/>
        <v>1.01154297270089</v>
      </c>
      <c r="G875" s="6">
        <f t="shared" si="459"/>
        <v>1.3597714863504451</v>
      </c>
      <c r="H875" s="6">
        <f t="shared" si="460"/>
        <v>0.90955677865333717</v>
      </c>
      <c r="I875" s="6">
        <f t="shared" si="454"/>
        <v>1.4815019304043056</v>
      </c>
      <c r="J875" s="6">
        <f t="shared" si="476"/>
        <v>2.8646259910133729</v>
      </c>
      <c r="K875" s="9"/>
      <c r="L875" s="15">
        <f t="shared" si="477"/>
        <v>0.85399999999999998</v>
      </c>
      <c r="M875" s="6">
        <f t="shared" si="482"/>
        <v>0.45114598255942812</v>
      </c>
      <c r="N875" s="15">
        <f t="shared" si="461"/>
        <v>2.2478352210856651</v>
      </c>
      <c r="O875" s="15">
        <f t="shared" si="462"/>
        <v>5.2027047214533724</v>
      </c>
      <c r="P875" s="15">
        <f t="shared" si="478"/>
        <v>2.2478352210856651</v>
      </c>
      <c r="Q875" s="15">
        <f t="shared" si="479"/>
        <v>0.85399999999999998</v>
      </c>
      <c r="S875" s="28">
        <f t="shared" si="480"/>
        <v>0.85399999999999998</v>
      </c>
      <c r="T875" s="19">
        <f t="shared" si="463"/>
        <v>5.2027047214533724</v>
      </c>
      <c r="U875" s="19">
        <f t="shared" si="464"/>
        <v>7.357735578101896</v>
      </c>
      <c r="V875" s="19">
        <f t="shared" si="465"/>
        <v>10.405409442906745</v>
      </c>
      <c r="W875" s="19">
        <f t="shared" si="466"/>
        <v>12.743971849929649</v>
      </c>
      <c r="X875" s="19">
        <f t="shared" si="467"/>
        <v>14.715471156203792</v>
      </c>
      <c r="Y875" s="19">
        <f t="shared" si="468"/>
        <v>16.452396913104554</v>
      </c>
      <c r="Z875" s="19">
        <f t="shared" si="469"/>
        <v>18.022697828671451</v>
      </c>
      <c r="AA875" s="19">
        <f t="shared" si="470"/>
        <v>19.466738552229678</v>
      </c>
      <c r="AB875" s="19">
        <f t="shared" si="471"/>
        <v>20.810818885813489</v>
      </c>
      <c r="AC875" s="19">
        <f t="shared" si="472"/>
        <v>22.073206734305685</v>
      </c>
      <c r="AD875" s="19">
        <f t="shared" si="473"/>
        <v>23.267202848057696</v>
      </c>
      <c r="AE875" s="19">
        <f t="shared" si="484"/>
        <v>2.2478352210856651</v>
      </c>
      <c r="AF875" s="19">
        <f t="shared" si="484"/>
        <v>3.1789190556392724</v>
      </c>
      <c r="AG875" s="19">
        <f t="shared" si="484"/>
        <v>4.4956704421713303</v>
      </c>
      <c r="AH875" s="19">
        <f t="shared" si="484"/>
        <v>5.5060493175160943</v>
      </c>
      <c r="AI875" s="19">
        <f t="shared" si="484"/>
        <v>6.3578381112785447</v>
      </c>
      <c r="AJ875" s="19">
        <f t="shared" si="484"/>
        <v>7.1082791033788491</v>
      </c>
      <c r="AK875" s="19">
        <f t="shared" si="484"/>
        <v>7.7867296199263851</v>
      </c>
      <c r="AL875" s="19">
        <f t="shared" si="484"/>
        <v>8.4106292592258161</v>
      </c>
      <c r="AM875" s="19">
        <f t="shared" si="484"/>
        <v>8.9913408843426605</v>
      </c>
      <c r="AN875" s="19">
        <f t="shared" si="484"/>
        <v>9.5367571669178162</v>
      </c>
      <c r="AO875" s="19">
        <f t="shared" si="484"/>
        <v>10.05262471313163</v>
      </c>
      <c r="AP875" s="43">
        <f t="shared" si="474"/>
        <v>0.85399999999999998</v>
      </c>
    </row>
    <row r="876" spans="1:42" x14ac:dyDescent="0.25">
      <c r="A876" s="15">
        <v>0.85499999999999998</v>
      </c>
      <c r="B876" s="6">
        <f t="shared" si="481"/>
        <v>4.7205890722821371</v>
      </c>
      <c r="C876" s="6">
        <f t="shared" si="456"/>
        <v>0.71506943146462076</v>
      </c>
      <c r="D876" s="6">
        <f t="shared" si="475"/>
        <v>2.3602945361410685</v>
      </c>
      <c r="E876" s="6">
        <f t="shared" si="457"/>
        <v>0.70420167565833014</v>
      </c>
      <c r="F876" s="6">
        <f t="shared" si="458"/>
        <v>1.0154327321021082</v>
      </c>
      <c r="G876" s="6">
        <f t="shared" si="459"/>
        <v>1.3627163660510542</v>
      </c>
      <c r="H876" s="6">
        <f t="shared" si="460"/>
        <v>0.91045467737204544</v>
      </c>
      <c r="I876" s="6">
        <f t="shared" si="454"/>
        <v>1.4853136552343997</v>
      </c>
      <c r="J876" s="6">
        <f t="shared" si="476"/>
        <v>2.8729618243205004</v>
      </c>
      <c r="K876" s="9"/>
      <c r="L876" s="15">
        <f t="shared" si="477"/>
        <v>0.85499999999999998</v>
      </c>
      <c r="M876" s="6">
        <f t="shared" si="482"/>
        <v>0.45108114534411786</v>
      </c>
      <c r="N876" s="15">
        <f t="shared" si="461"/>
        <v>2.247512169608215</v>
      </c>
      <c r="O876" s="15">
        <f t="shared" si="462"/>
        <v>5.2070922878342634</v>
      </c>
      <c r="P876" s="15">
        <f t="shared" si="478"/>
        <v>2.247512169608215</v>
      </c>
      <c r="Q876" s="15">
        <f t="shared" si="479"/>
        <v>0.85499999999999998</v>
      </c>
      <c r="S876" s="28">
        <f t="shared" si="480"/>
        <v>0.85499999999999998</v>
      </c>
      <c r="T876" s="19">
        <f t="shared" si="463"/>
        <v>5.2070922878342634</v>
      </c>
      <c r="U876" s="19">
        <f t="shared" si="464"/>
        <v>7.3639405339835635</v>
      </c>
      <c r="V876" s="19">
        <f t="shared" si="465"/>
        <v>10.414184575668527</v>
      </c>
      <c r="W876" s="19">
        <f t="shared" si="466"/>
        <v>12.754719148775422</v>
      </c>
      <c r="X876" s="19">
        <f t="shared" si="467"/>
        <v>14.727881067967127</v>
      </c>
      <c r="Y876" s="19">
        <f t="shared" si="468"/>
        <v>16.466271616253348</v>
      </c>
      <c r="Z876" s="19">
        <f t="shared" si="469"/>
        <v>18.037896804458018</v>
      </c>
      <c r="AA876" s="19">
        <f t="shared" si="470"/>
        <v>19.48315532238869</v>
      </c>
      <c r="AB876" s="19">
        <f t="shared" si="471"/>
        <v>20.828369151337053</v>
      </c>
      <c r="AC876" s="19">
        <f t="shared" si="472"/>
        <v>22.091821601950691</v>
      </c>
      <c r="AD876" s="19">
        <f t="shared" si="473"/>
        <v>23.28682464142463</v>
      </c>
      <c r="AE876" s="19">
        <f t="shared" si="484"/>
        <v>2.247512169608215</v>
      </c>
      <c r="AF876" s="19">
        <f t="shared" si="484"/>
        <v>3.1784621918585181</v>
      </c>
      <c r="AG876" s="19">
        <f t="shared" si="484"/>
        <v>4.49502433921643</v>
      </c>
      <c r="AH876" s="19">
        <f t="shared" si="484"/>
        <v>5.5052580062356897</v>
      </c>
      <c r="AI876" s="19">
        <f t="shared" si="484"/>
        <v>6.3569243837170362</v>
      </c>
      <c r="AJ876" s="19">
        <f t="shared" si="484"/>
        <v>7.1072575249086238</v>
      </c>
      <c r="AK876" s="19">
        <f t="shared" si="484"/>
        <v>7.7856105367815776</v>
      </c>
      <c r="AL876" s="19">
        <f t="shared" si="484"/>
        <v>8.4094205112789044</v>
      </c>
      <c r="AM876" s="19">
        <f t="shared" si="484"/>
        <v>8.9900486784328599</v>
      </c>
      <c r="AN876" s="19">
        <f t="shared" si="484"/>
        <v>9.5353865755755542</v>
      </c>
      <c r="AO876" s="19">
        <f t="shared" si="484"/>
        <v>10.051179983004012</v>
      </c>
      <c r="AP876" s="43">
        <f t="shared" si="474"/>
        <v>0.85499999999999998</v>
      </c>
    </row>
    <row r="877" spans="1:42" x14ac:dyDescent="0.25">
      <c r="A877" s="15">
        <v>0.85599999999999998</v>
      </c>
      <c r="B877" s="6">
        <f t="shared" si="481"/>
        <v>4.7262774268683501</v>
      </c>
      <c r="C877" s="6">
        <f t="shared" si="456"/>
        <v>0.71577262299321642</v>
      </c>
      <c r="D877" s="6">
        <f t="shared" si="475"/>
        <v>2.363138713434175</v>
      </c>
      <c r="E877" s="6">
        <f t="shared" si="457"/>
        <v>0.70217946423973421</v>
      </c>
      <c r="F877" s="6">
        <f t="shared" si="458"/>
        <v>1.0193585250576929</v>
      </c>
      <c r="G877" s="6">
        <f t="shared" si="459"/>
        <v>1.3656792625288463</v>
      </c>
      <c r="H877" s="6">
        <f t="shared" si="460"/>
        <v>0.91135000863377613</v>
      </c>
      <c r="I877" s="6">
        <f t="shared" si="454"/>
        <v>1.4891562611832931</v>
      </c>
      <c r="J877" s="6">
        <f t="shared" si="476"/>
        <v>2.8813407816703953</v>
      </c>
      <c r="K877" s="9"/>
      <c r="L877" s="15">
        <f t="shared" si="477"/>
        <v>0.85599999999999998</v>
      </c>
      <c r="M877" s="6">
        <f t="shared" si="482"/>
        <v>0.45101457726872413</v>
      </c>
      <c r="N877" s="15">
        <f t="shared" si="461"/>
        <v>2.2471804941190063</v>
      </c>
      <c r="O877" s="15">
        <f t="shared" si="462"/>
        <v>5.2114436962318011</v>
      </c>
      <c r="P877" s="15">
        <f t="shared" si="478"/>
        <v>2.2471804941190063</v>
      </c>
      <c r="Q877" s="15">
        <f t="shared" si="479"/>
        <v>0.85599999999999998</v>
      </c>
      <c r="S877" s="28">
        <f t="shared" si="480"/>
        <v>0.85599999999999998</v>
      </c>
      <c r="T877" s="19">
        <f t="shared" si="463"/>
        <v>5.2114436962318011</v>
      </c>
      <c r="U877" s="19">
        <f t="shared" si="464"/>
        <v>7.3700943547547864</v>
      </c>
      <c r="V877" s="19">
        <f t="shared" si="465"/>
        <v>10.422887392463602</v>
      </c>
      <c r="W877" s="19">
        <f t="shared" si="466"/>
        <v>12.765377879011849</v>
      </c>
      <c r="X877" s="19">
        <f t="shared" si="467"/>
        <v>14.740188709509573</v>
      </c>
      <c r="Y877" s="19">
        <f t="shared" si="468"/>
        <v>16.480031977819145</v>
      </c>
      <c r="Z877" s="19">
        <f t="shared" si="469"/>
        <v>18.052970525316052</v>
      </c>
      <c r="AA877" s="19">
        <f t="shared" si="470"/>
        <v>19.499436801762212</v>
      </c>
      <c r="AB877" s="19">
        <f t="shared" si="471"/>
        <v>20.845774784927205</v>
      </c>
      <c r="AC877" s="19">
        <f t="shared" si="472"/>
        <v>22.110283064264351</v>
      </c>
      <c r="AD877" s="19">
        <f t="shared" si="473"/>
        <v>23.306284731374141</v>
      </c>
      <c r="AE877" s="19">
        <f t="shared" si="484"/>
        <v>2.2471804941190063</v>
      </c>
      <c r="AF877" s="19">
        <f t="shared" si="484"/>
        <v>3.1779931318833721</v>
      </c>
      <c r="AG877" s="19">
        <f t="shared" si="484"/>
        <v>4.4943609882380127</v>
      </c>
      <c r="AH877" s="19">
        <f t="shared" si="484"/>
        <v>5.5044455705269399</v>
      </c>
      <c r="AI877" s="19">
        <f t="shared" si="484"/>
        <v>6.3559862637667441</v>
      </c>
      <c r="AJ877" s="19">
        <f t="shared" si="484"/>
        <v>7.1062086749186726</v>
      </c>
      <c r="AK877" s="19">
        <f t="shared" si="484"/>
        <v>7.7844615791837075</v>
      </c>
      <c r="AL877" s="19">
        <f t="shared" si="484"/>
        <v>8.4081794952346964</v>
      </c>
      <c r="AM877" s="19">
        <f t="shared" si="484"/>
        <v>8.9887219764760253</v>
      </c>
      <c r="AN877" s="19">
        <f t="shared" si="484"/>
        <v>9.533979395650114</v>
      </c>
      <c r="AO877" s="19">
        <f t="shared" si="484"/>
        <v>10.049696685123328</v>
      </c>
      <c r="AP877" s="43">
        <f t="shared" si="474"/>
        <v>0.85599999999999998</v>
      </c>
    </row>
    <row r="878" spans="1:42" x14ac:dyDescent="0.25">
      <c r="A878" s="15">
        <v>0.85699999999999998</v>
      </c>
      <c r="B878" s="6">
        <f t="shared" si="481"/>
        <v>4.7319822339878916</v>
      </c>
      <c r="C878" s="6">
        <f t="shared" si="456"/>
        <v>0.71647378654188654</v>
      </c>
      <c r="D878" s="6">
        <f t="shared" si="475"/>
        <v>2.3659911169939458</v>
      </c>
      <c r="E878" s="6">
        <f t="shared" si="457"/>
        <v>0.70014569912268976</v>
      </c>
      <c r="F878" s="6">
        <f t="shared" si="458"/>
        <v>1.0233209851030385</v>
      </c>
      <c r="G878" s="6">
        <f t="shared" si="459"/>
        <v>1.3686604925515193</v>
      </c>
      <c r="H878" s="6">
        <f t="shared" si="460"/>
        <v>0.91224275779126973</v>
      </c>
      <c r="I878" s="6">
        <f t="shared" si="454"/>
        <v>1.4930302374452384</v>
      </c>
      <c r="J878" s="6">
        <f t="shared" si="476"/>
        <v>2.8897635499969283</v>
      </c>
      <c r="K878" s="9"/>
      <c r="L878" s="15">
        <f t="shared" si="477"/>
        <v>0.85699999999999998</v>
      </c>
      <c r="M878" s="6">
        <f t="shared" si="482"/>
        <v>0.4509462681448056</v>
      </c>
      <c r="N878" s="15">
        <f t="shared" si="461"/>
        <v>2.2468401438541221</v>
      </c>
      <c r="O878" s="15">
        <f t="shared" si="462"/>
        <v>5.2157586926135959</v>
      </c>
      <c r="P878" s="15">
        <f t="shared" si="478"/>
        <v>2.2468401438541221</v>
      </c>
      <c r="Q878" s="15">
        <f t="shared" si="479"/>
        <v>0.85699999999999998</v>
      </c>
      <c r="S878" s="28">
        <f t="shared" si="480"/>
        <v>0.85699999999999998</v>
      </c>
      <c r="T878" s="19">
        <f t="shared" si="463"/>
        <v>5.2157586926135959</v>
      </c>
      <c r="U878" s="19">
        <f t="shared" si="464"/>
        <v>7.3761966811595103</v>
      </c>
      <c r="V878" s="19">
        <f t="shared" si="465"/>
        <v>10.431517385227192</v>
      </c>
      <c r="W878" s="19">
        <f t="shared" si="466"/>
        <v>12.775947418389201</v>
      </c>
      <c r="X878" s="19">
        <f t="shared" si="467"/>
        <v>14.752393362319021</v>
      </c>
      <c r="Y878" s="19">
        <f t="shared" si="468"/>
        <v>16.493677194481002</v>
      </c>
      <c r="Z878" s="19">
        <f t="shared" si="469"/>
        <v>18.067918111251537</v>
      </c>
      <c r="AA878" s="19">
        <f t="shared" si="470"/>
        <v>19.515582039848056</v>
      </c>
      <c r="AB878" s="19">
        <f t="shared" si="471"/>
        <v>20.863034770454384</v>
      </c>
      <c r="AC878" s="19">
        <f t="shared" si="472"/>
        <v>22.128590043478528</v>
      </c>
      <c r="AD878" s="19">
        <f t="shared" si="473"/>
        <v>23.325581981838859</v>
      </c>
      <c r="AE878" s="19">
        <f t="shared" si="484"/>
        <v>2.2468401438541221</v>
      </c>
      <c r="AF878" s="19">
        <f t="shared" si="484"/>
        <v>3.1775118039228158</v>
      </c>
      <c r="AG878" s="19">
        <f t="shared" si="484"/>
        <v>4.4936802877082442</v>
      </c>
      <c r="AH878" s="19">
        <f t="shared" si="484"/>
        <v>5.503611886044153</v>
      </c>
      <c r="AI878" s="19">
        <f t="shared" si="484"/>
        <v>6.3550236078456317</v>
      </c>
      <c r="AJ878" s="19">
        <f t="shared" si="484"/>
        <v>7.1051323928793968</v>
      </c>
      <c r="AK878" s="19">
        <f t="shared" si="484"/>
        <v>7.7832825712814087</v>
      </c>
      <c r="AL878" s="19">
        <f t="shared" si="484"/>
        <v>8.4069060211520021</v>
      </c>
      <c r="AM878" s="19">
        <f t="shared" si="484"/>
        <v>8.9873605754164885</v>
      </c>
      <c r="AN878" s="19">
        <f t="shared" si="484"/>
        <v>9.5325354117684462</v>
      </c>
      <c r="AO878" s="19">
        <f t="shared" si="484"/>
        <v>10.048174592466447</v>
      </c>
      <c r="AP878" s="43">
        <f t="shared" si="474"/>
        <v>0.85699999999999998</v>
      </c>
    </row>
    <row r="879" spans="1:42" x14ac:dyDescent="0.25">
      <c r="A879" s="15">
        <v>0.85799999999999998</v>
      </c>
      <c r="B879" s="6">
        <f t="shared" si="481"/>
        <v>4.7377036840527955</v>
      </c>
      <c r="C879" s="6">
        <f t="shared" si="456"/>
        <v>0.71717291050658949</v>
      </c>
      <c r="D879" s="6">
        <f t="shared" si="475"/>
        <v>2.3688518420263978</v>
      </c>
      <c r="E879" s="6">
        <f t="shared" si="457"/>
        <v>0.69810027932955321</v>
      </c>
      <c r="F879" s="6">
        <f t="shared" si="458"/>
        <v>1.0273207614174762</v>
      </c>
      <c r="G879" s="6">
        <f t="shared" si="459"/>
        <v>1.3716603807087382</v>
      </c>
      <c r="H879" s="6">
        <f t="shared" si="460"/>
        <v>0.91313291006980157</v>
      </c>
      <c r="I879" s="6">
        <f t="shared" si="454"/>
        <v>1.4969360853630769</v>
      </c>
      <c r="J879" s="6">
        <f t="shared" si="476"/>
        <v>2.8982308325801878</v>
      </c>
      <c r="K879" s="9"/>
      <c r="L879" s="15">
        <f t="shared" si="477"/>
        <v>0.85799999999999998</v>
      </c>
      <c r="M879" s="6">
        <f t="shared" si="482"/>
        <v>0.45087620761593006</v>
      </c>
      <c r="N879" s="15">
        <f t="shared" si="461"/>
        <v>2.2464910672126304</v>
      </c>
      <c r="O879" s="15">
        <f t="shared" si="462"/>
        <v>5.2200370202037947</v>
      </c>
      <c r="P879" s="15">
        <f t="shared" si="478"/>
        <v>2.2464910672126304</v>
      </c>
      <c r="Q879" s="15">
        <f t="shared" si="479"/>
        <v>0.85799999999999998</v>
      </c>
      <c r="S879" s="28">
        <f t="shared" si="480"/>
        <v>0.85799999999999998</v>
      </c>
      <c r="T879" s="19">
        <f t="shared" si="463"/>
        <v>5.2200370202037947</v>
      </c>
      <c r="U879" s="19">
        <f t="shared" si="464"/>
        <v>7.3822471500618443</v>
      </c>
      <c r="V879" s="19">
        <f t="shared" si="465"/>
        <v>10.440074040407589</v>
      </c>
      <c r="W879" s="19">
        <f t="shared" si="466"/>
        <v>12.786427137937659</v>
      </c>
      <c r="X879" s="19">
        <f t="shared" si="467"/>
        <v>14.764494300123689</v>
      </c>
      <c r="Y879" s="19">
        <f t="shared" si="468"/>
        <v>16.507206454242375</v>
      </c>
      <c r="Z879" s="19">
        <f t="shared" si="469"/>
        <v>18.082738672766837</v>
      </c>
      <c r="AA879" s="19">
        <f t="shared" si="470"/>
        <v>19.531590075878963</v>
      </c>
      <c r="AB879" s="19">
        <f t="shared" si="471"/>
        <v>20.880148080815179</v>
      </c>
      <c r="AC879" s="19">
        <f t="shared" si="472"/>
        <v>22.14674145018553</v>
      </c>
      <c r="AD879" s="19">
        <f t="shared" si="473"/>
        <v>23.344715244482252</v>
      </c>
      <c r="AE879" s="19">
        <f t="shared" si="484"/>
        <v>2.2464910672126304</v>
      </c>
      <c r="AF879" s="19">
        <f t="shared" si="484"/>
        <v>3.1770181350021098</v>
      </c>
      <c r="AG879" s="19">
        <f t="shared" si="484"/>
        <v>4.4929821344252607</v>
      </c>
      <c r="AH879" s="19">
        <f t="shared" si="484"/>
        <v>5.5027568263913729</v>
      </c>
      <c r="AI879" s="19">
        <f t="shared" si="484"/>
        <v>6.3540362700042197</v>
      </c>
      <c r="AJ879" s="19">
        <f t="shared" si="484"/>
        <v>7.1040285156143224</v>
      </c>
      <c r="AK879" s="19">
        <f t="shared" si="484"/>
        <v>7.7820733343238109</v>
      </c>
      <c r="AL879" s="19">
        <f t="shared" si="484"/>
        <v>8.4055998959578133</v>
      </c>
      <c r="AM879" s="19">
        <f t="shared" si="484"/>
        <v>8.9859642688505215</v>
      </c>
      <c r="AN879" s="19">
        <f t="shared" si="484"/>
        <v>9.5310544050063299</v>
      </c>
      <c r="AO879" s="19">
        <f t="shared" si="484"/>
        <v>10.04661347426698</v>
      </c>
      <c r="AP879" s="43">
        <f t="shared" si="474"/>
        <v>0.85799999999999998</v>
      </c>
    </row>
    <row r="880" spans="1:42" x14ac:dyDescent="0.25">
      <c r="A880" s="15">
        <v>0.85899999999999999</v>
      </c>
      <c r="B880" s="6">
        <f t="shared" si="481"/>
        <v>4.7434419708161908</v>
      </c>
      <c r="C880" s="6">
        <f t="shared" si="456"/>
        <v>0.71786998318142492</v>
      </c>
      <c r="D880" s="6">
        <f t="shared" si="475"/>
        <v>2.3717209854080954</v>
      </c>
      <c r="E880" s="6">
        <f t="shared" si="457"/>
        <v>0.69604310211365494</v>
      </c>
      <c r="F880" s="6">
        <f t="shared" si="458"/>
        <v>1.0313585193237156</v>
      </c>
      <c r="G880" s="6">
        <f t="shared" si="459"/>
        <v>1.3746792596618578</v>
      </c>
      <c r="H880" s="6">
        <f t="shared" si="460"/>
        <v>0.9140204505649564</v>
      </c>
      <c r="I880" s="6">
        <f t="shared" si="454"/>
        <v>1.5008743188179836</v>
      </c>
      <c r="J880" s="6">
        <f t="shared" si="476"/>
        <v>2.9067433495439841</v>
      </c>
      <c r="K880" s="9"/>
      <c r="L880" s="15">
        <f t="shared" si="477"/>
        <v>0.85899999999999999</v>
      </c>
      <c r="M880" s="6">
        <f t="shared" si="482"/>
        <v>0.45080438515375698</v>
      </c>
      <c r="N880" s="15">
        <f t="shared" si="461"/>
        <v>2.246133211737066</v>
      </c>
      <c r="O880" s="15">
        <f t="shared" si="462"/>
        <v>5.2242784194226859</v>
      </c>
      <c r="P880" s="15">
        <f t="shared" si="478"/>
        <v>2.246133211737066</v>
      </c>
      <c r="Q880" s="15">
        <f t="shared" si="479"/>
        <v>0.85899999999999999</v>
      </c>
      <c r="S880" s="28">
        <f t="shared" si="480"/>
        <v>0.85899999999999999</v>
      </c>
      <c r="T880" s="19">
        <f t="shared" si="463"/>
        <v>5.2242784194226859</v>
      </c>
      <c r="U880" s="19">
        <f t="shared" si="464"/>
        <v>7.3882453943606388</v>
      </c>
      <c r="V880" s="19">
        <f t="shared" si="465"/>
        <v>10.448556838845372</v>
      </c>
      <c r="W880" s="19">
        <f t="shared" si="466"/>
        <v>12.796816401819383</v>
      </c>
      <c r="X880" s="19">
        <f t="shared" si="467"/>
        <v>14.776490788721278</v>
      </c>
      <c r="Y880" s="19">
        <f t="shared" si="468"/>
        <v>16.52061893624013</v>
      </c>
      <c r="Z880" s="19">
        <f t="shared" si="469"/>
        <v>18.097431310651441</v>
      </c>
      <c r="AA880" s="19">
        <f t="shared" si="470"/>
        <v>19.547459938596582</v>
      </c>
      <c r="AB880" s="19">
        <f t="shared" si="471"/>
        <v>20.897113677690744</v>
      </c>
      <c r="AC880" s="19">
        <f t="shared" si="472"/>
        <v>22.164736183081917</v>
      </c>
      <c r="AD880" s="19">
        <f t="shared" si="473"/>
        <v>23.363683358428567</v>
      </c>
      <c r="AE880" s="19">
        <f t="shared" si="484"/>
        <v>2.246133211737066</v>
      </c>
      <c r="AF880" s="19">
        <f t="shared" si="484"/>
        <v>3.1765120509351976</v>
      </c>
      <c r="AG880" s="19">
        <f t="shared" si="484"/>
        <v>4.4922664234741321</v>
      </c>
      <c r="AH880" s="19">
        <f t="shared" si="484"/>
        <v>5.5018802630745798</v>
      </c>
      <c r="AI880" s="19">
        <f t="shared" si="484"/>
        <v>6.3530241018703952</v>
      </c>
      <c r="AJ880" s="19">
        <f t="shared" si="484"/>
        <v>7.1028968772383756</v>
      </c>
      <c r="AK880" s="19">
        <f t="shared" si="484"/>
        <v>7.7808336865929233</v>
      </c>
      <c r="AL880" s="19">
        <f t="shared" si="484"/>
        <v>8.4042609233742702</v>
      </c>
      <c r="AM880" s="19">
        <f t="shared" si="484"/>
        <v>8.9845328469482642</v>
      </c>
      <c r="AN880" s="19">
        <f t="shared" si="484"/>
        <v>9.5295361528055924</v>
      </c>
      <c r="AO880" s="19">
        <f t="shared" si="484"/>
        <v>10.045013095928017</v>
      </c>
      <c r="AP880" s="43">
        <f t="shared" si="474"/>
        <v>0.85899999999999999</v>
      </c>
    </row>
    <row r="881" spans="1:42" x14ac:dyDescent="0.25">
      <c r="A881" s="15">
        <v>0.86</v>
      </c>
      <c r="B881" s="6">
        <f t="shared" si="481"/>
        <v>4.7491972914558529</v>
      </c>
      <c r="C881" s="6">
        <f t="shared" si="456"/>
        <v>0.71856499275684338</v>
      </c>
      <c r="D881" s="6">
        <f t="shared" si="475"/>
        <v>2.3745986457279264</v>
      </c>
      <c r="E881" s="6">
        <f t="shared" si="457"/>
        <v>0.69397406291589903</v>
      </c>
      <c r="F881" s="6">
        <f t="shared" si="458"/>
        <v>1.0354349408068937</v>
      </c>
      <c r="G881" s="6">
        <f t="shared" si="459"/>
        <v>1.3777174704034469</v>
      </c>
      <c r="H881" s="6">
        <f t="shared" si="460"/>
        <v>0.91490536424034874</v>
      </c>
      <c r="I881" s="6">
        <f t="shared" si="454"/>
        <v>1.5048454646345282</v>
      </c>
      <c r="J881" s="6">
        <f t="shared" si="476"/>
        <v>2.9153018383720704</v>
      </c>
      <c r="K881" s="9"/>
      <c r="L881" s="15">
        <f t="shared" si="477"/>
        <v>0.86</v>
      </c>
      <c r="M881" s="6">
        <f t="shared" si="482"/>
        <v>0.45073079005399791</v>
      </c>
      <c r="N881" s="15">
        <f t="shared" si="461"/>
        <v>2.2457665240933031</v>
      </c>
      <c r="O881" s="15">
        <f t="shared" si="462"/>
        <v>5.2284826278244774</v>
      </c>
      <c r="P881" s="15">
        <f t="shared" si="478"/>
        <v>2.2457665240933031</v>
      </c>
      <c r="Q881" s="15">
        <f t="shared" si="479"/>
        <v>0.86</v>
      </c>
      <c r="S881" s="28">
        <f t="shared" si="480"/>
        <v>0.86</v>
      </c>
      <c r="T881" s="19">
        <f t="shared" si="463"/>
        <v>5.2284826278244774</v>
      </c>
      <c r="U881" s="19">
        <f t="shared" si="464"/>
        <v>7.3941910429014959</v>
      </c>
      <c r="V881" s="19">
        <f t="shared" si="465"/>
        <v>10.456965255648955</v>
      </c>
      <c r="W881" s="19">
        <f t="shared" si="466"/>
        <v>12.807114567176095</v>
      </c>
      <c r="X881" s="19">
        <f t="shared" si="467"/>
        <v>14.788382085802992</v>
      </c>
      <c r="Y881" s="19">
        <f t="shared" si="468"/>
        <v>16.533913810547809</v>
      </c>
      <c r="Z881" s="19">
        <f t="shared" si="469"/>
        <v>18.111995115766465</v>
      </c>
      <c r="AA881" s="19">
        <f t="shared" si="470"/>
        <v>19.563190646018686</v>
      </c>
      <c r="AB881" s="19">
        <f t="shared" si="471"/>
        <v>20.913930511297909</v>
      </c>
      <c r="AC881" s="19">
        <f t="shared" si="472"/>
        <v>22.182573128704487</v>
      </c>
      <c r="AD881" s="19">
        <f t="shared" si="473"/>
        <v>23.382485149984532</v>
      </c>
      <c r="AE881" s="19">
        <f t="shared" si="484"/>
        <v>2.2457665240933031</v>
      </c>
      <c r="AF881" s="19">
        <f t="shared" si="484"/>
        <v>3.1759934762962336</v>
      </c>
      <c r="AG881" s="19">
        <f t="shared" si="484"/>
        <v>4.4915330481866063</v>
      </c>
      <c r="AH881" s="19">
        <f t="shared" si="484"/>
        <v>5.5009820654523773</v>
      </c>
      <c r="AI881" s="19">
        <f t="shared" si="484"/>
        <v>6.3519869525924673</v>
      </c>
      <c r="AJ881" s="19">
        <f t="shared" si="484"/>
        <v>7.1017373090942453</v>
      </c>
      <c r="AK881" s="19">
        <f t="shared" si="484"/>
        <v>7.7795634433339131</v>
      </c>
      <c r="AL881" s="19">
        <f t="shared" si="484"/>
        <v>8.4028889038433476</v>
      </c>
      <c r="AM881" s="19">
        <f t="shared" si="484"/>
        <v>8.9830660963732125</v>
      </c>
      <c r="AN881" s="19">
        <f t="shared" si="484"/>
        <v>9.5279804288887</v>
      </c>
      <c r="AO881" s="19">
        <f t="shared" si="484"/>
        <v>10.043373218932091</v>
      </c>
      <c r="AP881" s="43">
        <f t="shared" si="474"/>
        <v>0.86</v>
      </c>
    </row>
    <row r="882" spans="1:42" x14ac:dyDescent="0.25">
      <c r="A882" s="15">
        <v>0.86099999999999999</v>
      </c>
      <c r="B882" s="6">
        <f t="shared" si="481"/>
        <v>4.7549698466604609</v>
      </c>
      <c r="C882" s="6">
        <f t="shared" si="456"/>
        <v>0.7192579273178118</v>
      </c>
      <c r="D882" s="6">
        <f t="shared" si="475"/>
        <v>2.3774849233302304</v>
      </c>
      <c r="E882" s="6">
        <f t="shared" si="457"/>
        <v>0.69189305531996781</v>
      </c>
      <c r="F882" s="6">
        <f t="shared" si="458"/>
        <v>1.0395507250541618</v>
      </c>
      <c r="G882" s="6">
        <f t="shared" si="459"/>
        <v>1.3807753625270809</v>
      </c>
      <c r="H882" s="6">
        <f t="shared" si="460"/>
        <v>0.91578763592528745</v>
      </c>
      <c r="I882" s="6">
        <f t="shared" si="454"/>
        <v>1.508850063001778</v>
      </c>
      <c r="J882" s="6">
        <f t="shared" si="476"/>
        <v>2.9239070544439416</v>
      </c>
      <c r="K882" s="9"/>
      <c r="L882" s="15">
        <f t="shared" si="477"/>
        <v>0.86099999999999999</v>
      </c>
      <c r="M882" s="6">
        <f t="shared" si="482"/>
        <v>0.45065541143225024</v>
      </c>
      <c r="N882" s="15">
        <f t="shared" si="461"/>
        <v>2.2453909500497975</v>
      </c>
      <c r="O882" s="15">
        <f t="shared" si="462"/>
        <v>5.232649380033207</v>
      </c>
      <c r="P882" s="15">
        <f t="shared" si="478"/>
        <v>2.2453909500497975</v>
      </c>
      <c r="Q882" s="15">
        <f t="shared" si="479"/>
        <v>0.86099999999999999</v>
      </c>
      <c r="S882" s="28">
        <f t="shared" si="480"/>
        <v>0.86099999999999999</v>
      </c>
      <c r="T882" s="19">
        <f t="shared" si="463"/>
        <v>5.232649380033207</v>
      </c>
      <c r="U882" s="19">
        <f t="shared" si="464"/>
        <v>7.4000837203861298</v>
      </c>
      <c r="V882" s="19">
        <f t="shared" si="465"/>
        <v>10.465298760066414</v>
      </c>
      <c r="W882" s="19">
        <f t="shared" si="466"/>
        <v>12.817320983972094</v>
      </c>
      <c r="X882" s="19">
        <f t="shared" si="467"/>
        <v>14.80016744077226</v>
      </c>
      <c r="Y882" s="19">
        <f t="shared" si="468"/>
        <v>16.547090237972927</v>
      </c>
      <c r="Z882" s="19">
        <f t="shared" si="469"/>
        <v>18.126429168822604</v>
      </c>
      <c r="AA882" s="19">
        <f t="shared" si="470"/>
        <v>19.578781205199334</v>
      </c>
      <c r="AB882" s="19">
        <f t="shared" si="471"/>
        <v>20.930597520132828</v>
      </c>
      <c r="AC882" s="19">
        <f t="shared" si="472"/>
        <v>22.200251161158381</v>
      </c>
      <c r="AD882" s="19">
        <f t="shared" si="473"/>
        <v>23.401119432352761</v>
      </c>
      <c r="AE882" s="19">
        <f t="shared" ref="AE882:AO891" si="485">$M882*AE$21^0.5/RMannings_n*(Diameter/1000)^(2/3)</f>
        <v>2.2453909500497975</v>
      </c>
      <c r="AF882" s="19">
        <f t="shared" si="485"/>
        <v>3.1754623343902328</v>
      </c>
      <c r="AG882" s="19">
        <f t="shared" si="485"/>
        <v>4.490781900099595</v>
      </c>
      <c r="AH882" s="19">
        <f t="shared" si="485"/>
        <v>5.5000621006851533</v>
      </c>
      <c r="AI882" s="19">
        <f t="shared" si="485"/>
        <v>6.3509246687804657</v>
      </c>
      <c r="AJ882" s="19">
        <f t="shared" si="485"/>
        <v>7.1005496396867276</v>
      </c>
      <c r="AK882" s="19">
        <f t="shared" si="485"/>
        <v>7.7782624166832015</v>
      </c>
      <c r="AL882" s="19">
        <f t="shared" si="485"/>
        <v>8.4014836344491837</v>
      </c>
      <c r="AM882" s="19">
        <f t="shared" si="485"/>
        <v>8.98156380019919</v>
      </c>
      <c r="AN882" s="19">
        <f t="shared" si="485"/>
        <v>9.5263870031706954</v>
      </c>
      <c r="AO882" s="19">
        <f t="shared" si="485"/>
        <v>10.041693600748363</v>
      </c>
      <c r="AP882" s="43">
        <f t="shared" si="474"/>
        <v>0.86099999999999999</v>
      </c>
    </row>
    <row r="883" spans="1:42" x14ac:dyDescent="0.25">
      <c r="A883" s="15">
        <v>0.86199999999999999</v>
      </c>
      <c r="B883" s="6">
        <f t="shared" si="481"/>
        <v>4.7607598407186433</v>
      </c>
      <c r="C883" s="6">
        <f t="shared" si="456"/>
        <v>0.71994877484193243</v>
      </c>
      <c r="D883" s="6">
        <f t="shared" si="475"/>
        <v>2.3803799203593217</v>
      </c>
      <c r="E883" s="6">
        <f t="shared" si="457"/>
        <v>0.68979997100608825</v>
      </c>
      <c r="F883" s="6">
        <f t="shared" si="458"/>
        <v>1.0437065890157571</v>
      </c>
      <c r="G883" s="6">
        <f t="shared" si="459"/>
        <v>1.3838532945078785</v>
      </c>
      <c r="H883" s="6">
        <f t="shared" si="460"/>
        <v>0.91666725031238028</v>
      </c>
      <c r="I883" s="6">
        <f t="shared" si="454"/>
        <v>1.5128886679111826</v>
      </c>
      <c r="J883" s="6">
        <f t="shared" si="476"/>
        <v>2.9325597715910661</v>
      </c>
      <c r="K883" s="9"/>
      <c r="L883" s="15">
        <f t="shared" si="477"/>
        <v>0.86199999999999999</v>
      </c>
      <c r="M883" s="6">
        <f t="shared" si="482"/>
        <v>0.45057823821969967</v>
      </c>
      <c r="N883" s="15">
        <f t="shared" si="461"/>
        <v>2.2450064344561724</v>
      </c>
      <c r="O883" s="15">
        <f t="shared" si="462"/>
        <v>5.2367784076766837</v>
      </c>
      <c r="P883" s="15">
        <f t="shared" si="478"/>
        <v>2.2450064344561724</v>
      </c>
      <c r="Q883" s="15">
        <f t="shared" si="479"/>
        <v>0.86199999999999999</v>
      </c>
      <c r="S883" s="28">
        <f t="shared" si="480"/>
        <v>0.86199999999999999</v>
      </c>
      <c r="T883" s="19">
        <f t="shared" si="463"/>
        <v>5.2367784076766837</v>
      </c>
      <c r="U883" s="19">
        <f t="shared" si="464"/>
        <v>7.4059230472789457</v>
      </c>
      <c r="V883" s="19">
        <f t="shared" si="465"/>
        <v>10.473556815353367</v>
      </c>
      <c r="W883" s="19">
        <f t="shared" si="466"/>
        <v>12.827434994832458</v>
      </c>
      <c r="X883" s="19">
        <f t="shared" si="467"/>
        <v>14.811846094557891</v>
      </c>
      <c r="Y883" s="19">
        <f t="shared" si="468"/>
        <v>16.56014736984811</v>
      </c>
      <c r="Z883" s="19">
        <f t="shared" si="469"/>
        <v>18.140732540151319</v>
      </c>
      <c r="AA883" s="19">
        <f t="shared" si="470"/>
        <v>19.59423061198174</v>
      </c>
      <c r="AB883" s="19">
        <f t="shared" si="471"/>
        <v>20.947113630706735</v>
      </c>
      <c r="AC883" s="19">
        <f t="shared" si="472"/>
        <v>22.217769141836836</v>
      </c>
      <c r="AD883" s="19">
        <f t="shared" si="473"/>
        <v>23.419585005336344</v>
      </c>
      <c r="AE883" s="19">
        <f t="shared" si="485"/>
        <v>2.2450064344561724</v>
      </c>
      <c r="AF883" s="19">
        <f t="shared" si="485"/>
        <v>3.1749185472227834</v>
      </c>
      <c r="AG883" s="19">
        <f t="shared" si="485"/>
        <v>4.4900128689123449</v>
      </c>
      <c r="AH883" s="19">
        <f t="shared" si="485"/>
        <v>5.4991202336826284</v>
      </c>
      <c r="AI883" s="19">
        <f t="shared" si="485"/>
        <v>6.3498370944455669</v>
      </c>
      <c r="AJ883" s="19">
        <f t="shared" si="485"/>
        <v>7.0993336946150185</v>
      </c>
      <c r="AK883" s="19">
        <f t="shared" si="485"/>
        <v>7.7769304155942782</v>
      </c>
      <c r="AL883" s="19">
        <f t="shared" si="485"/>
        <v>8.4000449088379643</v>
      </c>
      <c r="AM883" s="19">
        <f t="shared" si="485"/>
        <v>8.9800257378246897</v>
      </c>
      <c r="AN883" s="19">
        <f t="shared" si="485"/>
        <v>9.5247556416683494</v>
      </c>
      <c r="AO883" s="19">
        <f t="shared" si="485"/>
        <v>10.039973994736854</v>
      </c>
      <c r="AP883" s="43">
        <f t="shared" si="474"/>
        <v>0.86199999999999999</v>
      </c>
    </row>
    <row r="884" spans="1:42" x14ac:dyDescent="0.25">
      <c r="A884" s="15">
        <v>0.86299999999999999</v>
      </c>
      <c r="B884" s="6">
        <f t="shared" si="481"/>
        <v>4.7665674816109531</v>
      </c>
      <c r="C884" s="6">
        <f t="shared" si="456"/>
        <v>0.72063752319751651</v>
      </c>
      <c r="D884" s="6">
        <f t="shared" si="475"/>
        <v>2.3832837408054766</v>
      </c>
      <c r="E884" s="6">
        <f t="shared" si="457"/>
        <v>0.68769469970329145</v>
      </c>
      <c r="F884" s="6">
        <f t="shared" si="458"/>
        <v>1.0479032679885978</v>
      </c>
      <c r="G884" s="6">
        <f t="shared" si="459"/>
        <v>1.3869516339942989</v>
      </c>
      <c r="H884" s="6">
        <f t="shared" si="460"/>
        <v>0.91754419195508119</v>
      </c>
      <c r="I884" s="6">
        <f t="shared" si="454"/>
        <v>1.5169618476120483</v>
      </c>
      <c r="J884" s="6">
        <f t="shared" si="476"/>
        <v>2.9412607826745201</v>
      </c>
      <c r="K884" s="9"/>
      <c r="L884" s="15">
        <f t="shared" si="477"/>
        <v>0.86299999999999999</v>
      </c>
      <c r="M884" s="6">
        <f t="shared" si="482"/>
        <v>0.45049925915868572</v>
      </c>
      <c r="N884" s="15">
        <f t="shared" si="461"/>
        <v>2.2446129212211252</v>
      </c>
      <c r="O884" s="15">
        <f t="shared" si="462"/>
        <v>5.2408694393184261</v>
      </c>
      <c r="P884" s="15">
        <f t="shared" si="478"/>
        <v>2.2446129212211252</v>
      </c>
      <c r="Q884" s="15">
        <f t="shared" si="479"/>
        <v>0.86299999999999999</v>
      </c>
      <c r="S884" s="28">
        <f t="shared" si="480"/>
        <v>0.86299999999999999</v>
      </c>
      <c r="T884" s="19">
        <f t="shared" si="463"/>
        <v>5.2408694393184261</v>
      </c>
      <c r="U884" s="19">
        <f t="shared" si="464"/>
        <v>7.4117086397107972</v>
      </c>
      <c r="V884" s="19">
        <f t="shared" si="465"/>
        <v>10.481738878636852</v>
      </c>
      <c r="W884" s="19">
        <f t="shared" si="466"/>
        <v>12.83745593487631</v>
      </c>
      <c r="X884" s="19">
        <f t="shared" si="467"/>
        <v>14.823417279421594</v>
      </c>
      <c r="Y884" s="19">
        <f t="shared" si="468"/>
        <v>16.573084347815836</v>
      </c>
      <c r="Z884" s="19">
        <f t="shared" si="469"/>
        <v>18.154904289469055</v>
      </c>
      <c r="AA884" s="19">
        <f t="shared" si="470"/>
        <v>19.609537850743589</v>
      </c>
      <c r="AB884" s="19">
        <f t="shared" si="471"/>
        <v>20.963477757273704</v>
      </c>
      <c r="AC884" s="19">
        <f t="shared" si="472"/>
        <v>22.235125919132383</v>
      </c>
      <c r="AD884" s="19">
        <f t="shared" si="473"/>
        <v>23.437880655034416</v>
      </c>
      <c r="AE884" s="19">
        <f t="shared" si="485"/>
        <v>2.2446129212211252</v>
      </c>
      <c r="AF884" s="19">
        <f t="shared" si="485"/>
        <v>3.1743620354688069</v>
      </c>
      <c r="AG884" s="19">
        <f t="shared" si="485"/>
        <v>4.4892258424422504</v>
      </c>
      <c r="AH884" s="19">
        <f t="shared" si="485"/>
        <v>5.4981563270497311</v>
      </c>
      <c r="AI884" s="19">
        <f t="shared" si="485"/>
        <v>6.3487240709376138</v>
      </c>
      <c r="AJ884" s="19">
        <f t="shared" si="485"/>
        <v>7.0980892965028488</v>
      </c>
      <c r="AK884" s="19">
        <f t="shared" si="485"/>
        <v>7.7755672457611729</v>
      </c>
      <c r="AL884" s="19">
        <f t="shared" si="485"/>
        <v>8.398572517135257</v>
      </c>
      <c r="AM884" s="19">
        <f t="shared" si="485"/>
        <v>8.9784516848845008</v>
      </c>
      <c r="AN884" s="19">
        <f t="shared" si="485"/>
        <v>9.5230861064064172</v>
      </c>
      <c r="AO884" s="19">
        <f t="shared" si="485"/>
        <v>10.038214150049631</v>
      </c>
      <c r="AP884" s="43">
        <f t="shared" si="474"/>
        <v>0.86299999999999999</v>
      </c>
    </row>
    <row r="885" spans="1:42" x14ac:dyDescent="0.25">
      <c r="A885" s="15">
        <v>0.86399999999999999</v>
      </c>
      <c r="B885" s="6">
        <f t="shared" si="481"/>
        <v>4.7723929811048613</v>
      </c>
      <c r="C885" s="6">
        <f t="shared" si="456"/>
        <v>0.72132416014160838</v>
      </c>
      <c r="D885" s="6">
        <f t="shared" si="475"/>
        <v>2.3861964905524307</v>
      </c>
      <c r="E885" s="6">
        <f t="shared" si="457"/>
        <v>0.68557712914011359</v>
      </c>
      <c r="F885" s="6">
        <f t="shared" si="458"/>
        <v>1.0521415162234635</v>
      </c>
      <c r="G885" s="6">
        <f t="shared" si="459"/>
        <v>1.3900707581117318</v>
      </c>
      <c r="H885" s="6">
        <f t="shared" si="460"/>
        <v>0.91841844526517513</v>
      </c>
      <c r="I885" s="6">
        <f t="shared" si="454"/>
        <v>1.5210701850854429</v>
      </c>
      <c r="J885" s="6">
        <f t="shared" si="476"/>
        <v>2.950010900184993</v>
      </c>
      <c r="K885" s="9"/>
      <c r="L885" s="15">
        <f t="shared" si="477"/>
        <v>0.86399999999999999</v>
      </c>
      <c r="M885" s="6">
        <f t="shared" si="482"/>
        <v>0.45041846279812581</v>
      </c>
      <c r="N885" s="15">
        <f t="shared" si="461"/>
        <v>2.244210353289628</v>
      </c>
      <c r="O885" s="15">
        <f t="shared" si="462"/>
        <v>5.2449222003874887</v>
      </c>
      <c r="P885" s="15">
        <f t="shared" si="478"/>
        <v>2.244210353289628</v>
      </c>
      <c r="Q885" s="15">
        <f t="shared" si="479"/>
        <v>0.86399999999999999</v>
      </c>
      <c r="S885" s="28">
        <f t="shared" si="480"/>
        <v>0.86399999999999999</v>
      </c>
      <c r="T885" s="19">
        <f t="shared" si="463"/>
        <v>5.2449222003874887</v>
      </c>
      <c r="U885" s="19">
        <f t="shared" si="464"/>
        <v>7.417440109379724</v>
      </c>
      <c r="V885" s="19">
        <f t="shared" si="465"/>
        <v>10.489844400774977</v>
      </c>
      <c r="W885" s="19">
        <f t="shared" si="466"/>
        <v>12.847383131544929</v>
      </c>
      <c r="X885" s="19">
        <f t="shared" si="467"/>
        <v>14.834880218759448</v>
      </c>
      <c r="Y885" s="19">
        <f t="shared" si="468"/>
        <v>16.585900303606532</v>
      </c>
      <c r="Z885" s="19">
        <f t="shared" si="469"/>
        <v>18.168943465634165</v>
      </c>
      <c r="AA885" s="19">
        <f t="shared" si="470"/>
        <v>19.624701894134482</v>
      </c>
      <c r="AB885" s="19">
        <f t="shared" si="471"/>
        <v>20.979688801549955</v>
      </c>
      <c r="AC885" s="19">
        <f t="shared" si="472"/>
        <v>22.252320328139167</v>
      </c>
      <c r="AD885" s="19">
        <f t="shared" si="473"/>
        <v>23.456005153528395</v>
      </c>
      <c r="AE885" s="19">
        <f t="shared" si="485"/>
        <v>2.244210353289628</v>
      </c>
      <c r="AF885" s="19">
        <f t="shared" si="485"/>
        <v>3.1737927184403074</v>
      </c>
      <c r="AG885" s="19">
        <f t="shared" si="485"/>
        <v>4.4884207065792561</v>
      </c>
      <c r="AH885" s="19">
        <f t="shared" si="485"/>
        <v>5.4971702410307559</v>
      </c>
      <c r="AI885" s="19">
        <f t="shared" si="485"/>
        <v>6.3475854368806148</v>
      </c>
      <c r="AJ885" s="19">
        <f t="shared" si="485"/>
        <v>7.0968162649263764</v>
      </c>
      <c r="AK885" s="19">
        <f t="shared" si="485"/>
        <v>7.7741727095394717</v>
      </c>
      <c r="AL885" s="19">
        <f t="shared" si="485"/>
        <v>8.3970662458606942</v>
      </c>
      <c r="AM885" s="19">
        <f t="shared" si="485"/>
        <v>8.9768414131585121</v>
      </c>
      <c r="AN885" s="19">
        <f t="shared" si="485"/>
        <v>9.5213781553209209</v>
      </c>
      <c r="AO885" s="19">
        <f t="shared" si="485"/>
        <v>10.036413811528854</v>
      </c>
      <c r="AP885" s="43">
        <f t="shared" si="474"/>
        <v>0.86399999999999999</v>
      </c>
    </row>
    <row r="886" spans="1:42" x14ac:dyDescent="0.25">
      <c r="A886" s="15">
        <v>0.86499999999999999</v>
      </c>
      <c r="B886" s="6">
        <f t="shared" si="481"/>
        <v>4.7782365548529127</v>
      </c>
      <c r="C886" s="6">
        <f t="shared" si="456"/>
        <v>0.72200867331795904</v>
      </c>
      <c r="D886" s="6">
        <f t="shared" si="475"/>
        <v>2.3891182774264563</v>
      </c>
      <c r="E886" s="6">
        <f t="shared" si="457"/>
        <v>0.6834471449936711</v>
      </c>
      <c r="F886" s="6">
        <f t="shared" si="458"/>
        <v>1.0564221075568982</v>
      </c>
      <c r="G886" s="6">
        <f t="shared" si="459"/>
        <v>1.3932110537784492</v>
      </c>
      <c r="H886" s="6">
        <f t="shared" si="460"/>
        <v>0.91928999451019699</v>
      </c>
      <c r="I886" s="6">
        <f t="shared" si="454"/>
        <v>1.5252142785374003</v>
      </c>
      <c r="J886" s="6">
        <f t="shared" si="476"/>
        <v>2.9588109568661767</v>
      </c>
      <c r="K886" s="9"/>
      <c r="L886" s="15">
        <f t="shared" si="477"/>
        <v>0.86499999999999999</v>
      </c>
      <c r="M886" s="6">
        <f t="shared" si="482"/>
        <v>0.45033583748879064</v>
      </c>
      <c r="N886" s="15">
        <f t="shared" si="461"/>
        <v>2.2437986726193864</v>
      </c>
      <c r="O886" s="15">
        <f t="shared" si="462"/>
        <v>5.2489364131060876</v>
      </c>
      <c r="P886" s="15">
        <f t="shared" si="478"/>
        <v>2.2437986726193864</v>
      </c>
      <c r="Q886" s="15">
        <f t="shared" si="479"/>
        <v>0.86499999999999999</v>
      </c>
      <c r="S886" s="28">
        <f t="shared" si="480"/>
        <v>0.86499999999999999</v>
      </c>
      <c r="T886" s="19">
        <f t="shared" si="463"/>
        <v>5.2489364131060876</v>
      </c>
      <c r="U886" s="19">
        <f t="shared" si="464"/>
        <v>7.4231170634486165</v>
      </c>
      <c r="V886" s="19">
        <f t="shared" si="465"/>
        <v>10.497872826212175</v>
      </c>
      <c r="W886" s="19">
        <f t="shared" si="466"/>
        <v>12.857215904424491</v>
      </c>
      <c r="X886" s="19">
        <f t="shared" si="467"/>
        <v>14.846234126897233</v>
      </c>
      <c r="Y886" s="19">
        <f t="shared" si="468"/>
        <v>16.598594358809727</v>
      </c>
      <c r="Z886" s="19">
        <f t="shared" si="469"/>
        <v>18.182849106396176</v>
      </c>
      <c r="AA886" s="19">
        <f t="shared" si="470"/>
        <v>19.639721702805115</v>
      </c>
      <c r="AB886" s="19">
        <f t="shared" si="471"/>
        <v>20.99574565242435</v>
      </c>
      <c r="AC886" s="19">
        <f t="shared" si="472"/>
        <v>22.269351190345848</v>
      </c>
      <c r="AD886" s="19">
        <f t="shared" si="473"/>
        <v>23.473957258558258</v>
      </c>
      <c r="AE886" s="19">
        <f t="shared" si="485"/>
        <v>2.2437986726193864</v>
      </c>
      <c r="AF886" s="19">
        <f t="shared" si="485"/>
        <v>3.1732105140530851</v>
      </c>
      <c r="AG886" s="19">
        <f t="shared" si="485"/>
        <v>4.4875973452387727</v>
      </c>
      <c r="AH886" s="19">
        <f t="shared" si="485"/>
        <v>5.4961618334516986</v>
      </c>
      <c r="AI886" s="19">
        <f t="shared" si="485"/>
        <v>6.3464210281061701</v>
      </c>
      <c r="AJ886" s="19">
        <f t="shared" si="485"/>
        <v>7.095514416339749</v>
      </c>
      <c r="AK886" s="19">
        <f t="shared" si="485"/>
        <v>7.7727466058647687</v>
      </c>
      <c r="AL886" s="19">
        <f t="shared" si="485"/>
        <v>8.3955258778398942</v>
      </c>
      <c r="AM886" s="19">
        <f t="shared" si="485"/>
        <v>8.9751946904775455</v>
      </c>
      <c r="AN886" s="19">
        <f t="shared" si="485"/>
        <v>9.5196315421592548</v>
      </c>
      <c r="AO886" s="19">
        <f t="shared" si="485"/>
        <v>10.034572719601488</v>
      </c>
      <c r="AP886" s="43">
        <f t="shared" si="474"/>
        <v>0.86499999999999999</v>
      </c>
    </row>
    <row r="887" spans="1:42" x14ac:dyDescent="0.25">
      <c r="A887" s="15">
        <v>0.86599999999999999</v>
      </c>
      <c r="B887" s="6">
        <f t="shared" si="481"/>
        <v>4.7840984224941652</v>
      </c>
      <c r="C887" s="6">
        <f t="shared" si="456"/>
        <v>0.72269105025494962</v>
      </c>
      <c r="D887" s="6">
        <f t="shared" si="475"/>
        <v>2.3920492112470826</v>
      </c>
      <c r="E887" s="6">
        <f t="shared" si="457"/>
        <v>0.6813046308370434</v>
      </c>
      <c r="F887" s="6">
        <f t="shared" si="458"/>
        <v>1.060745836069042</v>
      </c>
      <c r="G887" s="6">
        <f t="shared" si="459"/>
        <v>1.396372918034521</v>
      </c>
      <c r="H887" s="6">
        <f t="shared" si="460"/>
        <v>0.92015882381078862</v>
      </c>
      <c r="I887" s="6">
        <f t="shared" si="454"/>
        <v>1.5293947419123914</v>
      </c>
      <c r="J887" s="6">
        <f t="shared" si="476"/>
        <v>2.9676618063626905</v>
      </c>
      <c r="K887" s="9"/>
      <c r="L887" s="15">
        <f t="shared" si="477"/>
        <v>0.86599999999999999</v>
      </c>
      <c r="M887" s="6">
        <f t="shared" si="482"/>
        <v>0.45025137137842736</v>
      </c>
      <c r="N887" s="15">
        <f t="shared" si="461"/>
        <v>2.243377820156542</v>
      </c>
      <c r="O887" s="15">
        <f t="shared" si="462"/>
        <v>5.2529117964149945</v>
      </c>
      <c r="P887" s="15">
        <f t="shared" si="478"/>
        <v>2.243377820156542</v>
      </c>
      <c r="Q887" s="15">
        <f t="shared" si="479"/>
        <v>0.86599999999999999</v>
      </c>
      <c r="S887" s="28">
        <f t="shared" si="480"/>
        <v>0.86599999999999999</v>
      </c>
      <c r="T887" s="19">
        <f t="shared" si="463"/>
        <v>5.2529117964149945</v>
      </c>
      <c r="U887" s="19">
        <f t="shared" si="464"/>
        <v>7.4287391044397042</v>
      </c>
      <c r="V887" s="19">
        <f t="shared" si="465"/>
        <v>10.505823592829989</v>
      </c>
      <c r="W887" s="19">
        <f t="shared" si="466"/>
        <v>12.866953565063286</v>
      </c>
      <c r="X887" s="19">
        <f t="shared" si="467"/>
        <v>14.857478208879408</v>
      </c>
      <c r="Y887" s="19">
        <f t="shared" si="468"/>
        <v>16.61116562463809</v>
      </c>
      <c r="Z887" s="19">
        <f t="shared" si="469"/>
        <v>18.196620238137353</v>
      </c>
      <c r="AA887" s="19">
        <f t="shared" si="470"/>
        <v>19.654596225128138</v>
      </c>
      <c r="AB887" s="19">
        <f t="shared" si="471"/>
        <v>21.011647185659978</v>
      </c>
      <c r="AC887" s="19">
        <f t="shared" si="472"/>
        <v>22.28621731331911</v>
      </c>
      <c r="AD887" s="19">
        <f t="shared" si="473"/>
        <v>23.49173571318893</v>
      </c>
      <c r="AE887" s="19">
        <f t="shared" si="485"/>
        <v>2.243377820156542</v>
      </c>
      <c r="AF887" s="19">
        <f t="shared" si="485"/>
        <v>3.1726153387923723</v>
      </c>
      <c r="AG887" s="19">
        <f t="shared" si="485"/>
        <v>4.4867556403130839</v>
      </c>
      <c r="AH887" s="19">
        <f t="shared" si="485"/>
        <v>5.4951309596607345</v>
      </c>
      <c r="AI887" s="19">
        <f t="shared" si="485"/>
        <v>6.3452306775847447</v>
      </c>
      <c r="AJ887" s="19">
        <f t="shared" si="485"/>
        <v>7.0941835639982695</v>
      </c>
      <c r="AK887" s="19">
        <f t="shared" si="485"/>
        <v>7.7712887301684939</v>
      </c>
      <c r="AL887" s="19">
        <f t="shared" si="485"/>
        <v>8.3939511921135477</v>
      </c>
      <c r="AM887" s="19">
        <f t="shared" si="485"/>
        <v>8.9735112806261679</v>
      </c>
      <c r="AN887" s="19">
        <f t="shared" si="485"/>
        <v>9.5178460163771152</v>
      </c>
      <c r="AO887" s="19">
        <f t="shared" si="485"/>
        <v>10.032690610170652</v>
      </c>
      <c r="AP887" s="43">
        <f t="shared" si="474"/>
        <v>0.86599999999999999</v>
      </c>
    </row>
    <row r="888" spans="1:42" x14ac:dyDescent="0.25">
      <c r="A888" s="15">
        <v>0.86699999999999999</v>
      </c>
      <c r="B888" s="6">
        <f t="shared" si="481"/>
        <v>4.7899788077590433</v>
      </c>
      <c r="C888" s="6">
        <f t="shared" si="456"/>
        <v>0.72337127836345927</v>
      </c>
      <c r="D888" s="6">
        <f t="shared" si="475"/>
        <v>2.3949894038795216</v>
      </c>
      <c r="E888" s="6">
        <f t="shared" si="457"/>
        <v>0.67914946808489818</v>
      </c>
      <c r="F888" s="6">
        <f t="shared" si="458"/>
        <v>1.0651135167686432</v>
      </c>
      <c r="G888" s="6">
        <f t="shared" si="459"/>
        <v>1.3995567583843216</v>
      </c>
      <c r="H888" s="6">
        <f t="shared" si="460"/>
        <v>0.92102491713798351</v>
      </c>
      <c r="I888" s="6">
        <f t="shared" si="454"/>
        <v>1.5336122054280161</v>
      </c>
      <c r="J888" s="6">
        <f t="shared" si="476"/>
        <v>2.9765643238936206</v>
      </c>
      <c r="K888" s="9"/>
      <c r="L888" s="15">
        <f t="shared" si="477"/>
        <v>0.86699999999999999</v>
      </c>
      <c r="M888" s="6">
        <f t="shared" si="482"/>
        <v>0.45016505240672122</v>
      </c>
      <c r="N888" s="15">
        <f t="shared" si="461"/>
        <v>2.2429477358105654</v>
      </c>
      <c r="O888" s="15">
        <f t="shared" si="462"/>
        <v>5.2568480658965182</v>
      </c>
      <c r="P888" s="15">
        <f t="shared" si="478"/>
        <v>2.2429477358105654</v>
      </c>
      <c r="Q888" s="15">
        <f t="shared" si="479"/>
        <v>0.86699999999999999</v>
      </c>
      <c r="S888" s="28">
        <f t="shared" si="480"/>
        <v>0.86699999999999999</v>
      </c>
      <c r="T888" s="19">
        <f t="shared" si="463"/>
        <v>5.2568480658965182</v>
      </c>
      <c r="U888" s="19">
        <f t="shared" si="464"/>
        <v>7.4343058301256297</v>
      </c>
      <c r="V888" s="19">
        <f t="shared" si="465"/>
        <v>10.513696131793036</v>
      </c>
      <c r="W888" s="19">
        <f t="shared" si="466"/>
        <v>12.876595416783109</v>
      </c>
      <c r="X888" s="19">
        <f t="shared" si="467"/>
        <v>14.868611660251259</v>
      </c>
      <c r="Y888" s="19">
        <f t="shared" si="468"/>
        <v>16.623613201683913</v>
      </c>
      <c r="Z888" s="19">
        <f t="shared" si="469"/>
        <v>18.210255875605913</v>
      </c>
      <c r="AA888" s="19">
        <f t="shared" si="470"/>
        <v>19.669324396910017</v>
      </c>
      <c r="AB888" s="19">
        <f t="shared" si="471"/>
        <v>21.027392263586073</v>
      </c>
      <c r="AC888" s="19">
        <f t="shared" si="472"/>
        <v>22.302917490376892</v>
      </c>
      <c r="AD888" s="19">
        <f t="shared" si="473"/>
        <v>23.509339245465821</v>
      </c>
      <c r="AE888" s="19">
        <f t="shared" si="485"/>
        <v>2.2429477358105654</v>
      </c>
      <c r="AF888" s="19">
        <f t="shared" si="485"/>
        <v>3.1720071076773277</v>
      </c>
      <c r="AG888" s="19">
        <f t="shared" si="485"/>
        <v>4.4858954716211308</v>
      </c>
      <c r="AH888" s="19">
        <f t="shared" si="485"/>
        <v>5.4940774724667341</v>
      </c>
      <c r="AI888" s="19">
        <f t="shared" si="485"/>
        <v>6.3440142153546555</v>
      </c>
      <c r="AJ888" s="19">
        <f t="shared" si="485"/>
        <v>7.0928235178790002</v>
      </c>
      <c r="AK888" s="19">
        <f t="shared" si="485"/>
        <v>7.7697988742909505</v>
      </c>
      <c r="AL888" s="19">
        <f t="shared" si="485"/>
        <v>8.3923419638434904</v>
      </c>
      <c r="AM888" s="19">
        <f t="shared" si="485"/>
        <v>8.9717909432422616</v>
      </c>
      <c r="AN888" s="19">
        <f t="shared" si="485"/>
        <v>9.5160213230319837</v>
      </c>
      <c r="AO888" s="19">
        <f t="shared" si="485"/>
        <v>10.03076721450333</v>
      </c>
      <c r="AP888" s="43">
        <f t="shared" si="474"/>
        <v>0.86699999999999999</v>
      </c>
    </row>
    <row r="889" spans="1:42" x14ac:dyDescent="0.25">
      <c r="A889" s="15">
        <v>0.86799999999999999</v>
      </c>
      <c r="B889" s="6">
        <f t="shared" si="481"/>
        <v>4.7958779385777586</v>
      </c>
      <c r="C889" s="6">
        <f t="shared" si="456"/>
        <v>0.72404934493467954</v>
      </c>
      <c r="D889" s="6">
        <f t="shared" si="475"/>
        <v>2.3979389692888793</v>
      </c>
      <c r="E889" s="6">
        <f t="shared" si="457"/>
        <v>0.67698153593728083</v>
      </c>
      <c r="F889" s="6">
        <f t="shared" si="458"/>
        <v>1.0695259863066033</v>
      </c>
      <c r="G889" s="6">
        <f t="shared" si="459"/>
        <v>1.4027629931533017</v>
      </c>
      <c r="H889" s="6">
        <f t="shared" si="460"/>
        <v>0.9218882583104242</v>
      </c>
      <c r="I889" s="6">
        <f t="shared" si="454"/>
        <v>1.537867316131988</v>
      </c>
      <c r="J889" s="6">
        <f t="shared" si="476"/>
        <v>2.9855194069529545</v>
      </c>
      <c r="K889" s="9"/>
      <c r="L889" s="15">
        <f t="shared" si="477"/>
        <v>0.86799999999999999</v>
      </c>
      <c r="M889" s="6">
        <f t="shared" si="482"/>
        <v>0.45007686830009247</v>
      </c>
      <c r="N889" s="15">
        <f t="shared" si="461"/>
        <v>2.2425083584283363</v>
      </c>
      <c r="O889" s="15">
        <f t="shared" si="462"/>
        <v>5.2607449336950802</v>
      </c>
      <c r="P889" s="15">
        <f t="shared" si="478"/>
        <v>2.2425083584283363</v>
      </c>
      <c r="Q889" s="15">
        <f t="shared" si="479"/>
        <v>0.86799999999999999</v>
      </c>
      <c r="S889" s="28">
        <f t="shared" si="480"/>
        <v>0.86799999999999999</v>
      </c>
      <c r="T889" s="19">
        <f t="shared" si="463"/>
        <v>5.2607449336950802</v>
      </c>
      <c r="U889" s="19">
        <f t="shared" si="464"/>
        <v>7.4398168334171331</v>
      </c>
      <c r="V889" s="19">
        <f t="shared" si="465"/>
        <v>10.52148986739016</v>
      </c>
      <c r="W889" s="19">
        <f t="shared" si="466"/>
        <v>12.886140754484673</v>
      </c>
      <c r="X889" s="19">
        <f t="shared" si="467"/>
        <v>14.879633666834266</v>
      </c>
      <c r="Y889" s="19">
        <f t="shared" si="468"/>
        <v>16.63593617966794</v>
      </c>
      <c r="Z889" s="19">
        <f t="shared" si="469"/>
        <v>18.223755021640894</v>
      </c>
      <c r="AA889" s="19">
        <f t="shared" si="470"/>
        <v>19.683905141093792</v>
      </c>
      <c r="AB889" s="19">
        <f t="shared" si="471"/>
        <v>21.042979734780321</v>
      </c>
      <c r="AC889" s="19">
        <f t="shared" si="472"/>
        <v>22.319450500251396</v>
      </c>
      <c r="AD889" s="19">
        <f t="shared" si="473"/>
        <v>23.526766568059656</v>
      </c>
      <c r="AE889" s="19">
        <f t="shared" si="485"/>
        <v>2.2425083584283363</v>
      </c>
      <c r="AF889" s="19">
        <f t="shared" si="485"/>
        <v>3.1713857342243794</v>
      </c>
      <c r="AG889" s="19">
        <f t="shared" si="485"/>
        <v>4.4850167168566726</v>
      </c>
      <c r="AH889" s="19">
        <f t="shared" si="485"/>
        <v>5.4930012220757529</v>
      </c>
      <c r="AI889" s="19">
        <f t="shared" si="485"/>
        <v>6.3427714684487588</v>
      </c>
      <c r="AJ889" s="19">
        <f t="shared" si="485"/>
        <v>7.0914340845987933</v>
      </c>
      <c r="AK889" s="19">
        <f t="shared" si="485"/>
        <v>7.7682768263915154</v>
      </c>
      <c r="AL889" s="19">
        <f t="shared" si="485"/>
        <v>8.3906979642156916</v>
      </c>
      <c r="AM889" s="19">
        <f t="shared" si="485"/>
        <v>8.9700334337133452</v>
      </c>
      <c r="AN889" s="19">
        <f t="shared" si="485"/>
        <v>9.5141572026731378</v>
      </c>
      <c r="AO889" s="19">
        <f t="shared" si="485"/>
        <v>10.02880225911445</v>
      </c>
      <c r="AP889" s="43">
        <f t="shared" si="474"/>
        <v>0.86799999999999999</v>
      </c>
    </row>
    <row r="890" spans="1:42" x14ac:dyDescent="0.25">
      <c r="A890" s="15">
        <v>0.86899999999999999</v>
      </c>
      <c r="B890" s="6">
        <f t="shared" si="481"/>
        <v>4.8017960471924308</v>
      </c>
      <c r="C890" s="6">
        <f t="shared" si="456"/>
        <v>0.72472523713787029</v>
      </c>
      <c r="D890" s="6">
        <f t="shared" si="475"/>
        <v>2.4008980235962154</v>
      </c>
      <c r="E890" s="6">
        <f t="shared" si="457"/>
        <v>0.67480071132149844</v>
      </c>
      <c r="F890" s="6">
        <f t="shared" si="458"/>
        <v>1.0739841037194551</v>
      </c>
      <c r="G890" s="6">
        <f t="shared" si="459"/>
        <v>1.4059920518597275</v>
      </c>
      <c r="H890" s="6">
        <f t="shared" si="460"/>
        <v>0.92274883099150484</v>
      </c>
      <c r="I890" s="6">
        <f t="shared" si="454"/>
        <v>1.5421607384825029</v>
      </c>
      <c r="J890" s="6">
        <f t="shared" si="476"/>
        <v>2.9945279760381438</v>
      </c>
      <c r="K890" s="9"/>
      <c r="L890" s="15">
        <f t="shared" si="477"/>
        <v>0.86899999999999999</v>
      </c>
      <c r="M890" s="6">
        <f t="shared" si="482"/>
        <v>0.44998680656631906</v>
      </c>
      <c r="N890" s="15">
        <f t="shared" si="461"/>
        <v>2.2420596257673484</v>
      </c>
      <c r="O890" s="15">
        <f t="shared" si="462"/>
        <v>5.2646021084352164</v>
      </c>
      <c r="P890" s="15">
        <f t="shared" si="478"/>
        <v>2.2420596257673484</v>
      </c>
      <c r="Q890" s="15">
        <f t="shared" si="479"/>
        <v>0.86899999999999999</v>
      </c>
      <c r="S890" s="28">
        <f t="shared" si="480"/>
        <v>0.86899999999999999</v>
      </c>
      <c r="T890" s="19">
        <f t="shared" si="463"/>
        <v>5.2646021084352164</v>
      </c>
      <c r="U890" s="19">
        <f t="shared" si="464"/>
        <v>7.4452717022470747</v>
      </c>
      <c r="V890" s="19">
        <f t="shared" si="465"/>
        <v>10.529204216870433</v>
      </c>
      <c r="W890" s="19">
        <f t="shared" si="466"/>
        <v>12.895588864446756</v>
      </c>
      <c r="X890" s="19">
        <f t="shared" si="467"/>
        <v>14.890543404494149</v>
      </c>
      <c r="Y890" s="19">
        <f t="shared" si="468"/>
        <v>16.648133637180035</v>
      </c>
      <c r="Z890" s="19">
        <f t="shared" si="469"/>
        <v>18.237116666888067</v>
      </c>
      <c r="AA890" s="19">
        <f t="shared" si="470"/>
        <v>19.698337367452297</v>
      </c>
      <c r="AB890" s="19">
        <f t="shared" si="471"/>
        <v>21.058408433740865</v>
      </c>
      <c r="AC890" s="19">
        <f t="shared" si="472"/>
        <v>22.335815106741222</v>
      </c>
      <c r="AD890" s="19">
        <f t="shared" si="473"/>
        <v>23.544016377899727</v>
      </c>
      <c r="AE890" s="19">
        <f t="shared" si="485"/>
        <v>2.2420596257673484</v>
      </c>
      <c r="AF890" s="19">
        <f t="shared" si="485"/>
        <v>3.1707511304093305</v>
      </c>
      <c r="AG890" s="19">
        <f t="shared" si="485"/>
        <v>4.4841192515346968</v>
      </c>
      <c r="AH890" s="19">
        <f t="shared" si="485"/>
        <v>5.4919020560254115</v>
      </c>
      <c r="AI890" s="19">
        <f t="shared" si="485"/>
        <v>6.3415022608186611</v>
      </c>
      <c r="AJ890" s="19">
        <f t="shared" si="485"/>
        <v>7.0900150673295634</v>
      </c>
      <c r="AK890" s="19">
        <f t="shared" si="485"/>
        <v>7.766722370855824</v>
      </c>
      <c r="AL890" s="19">
        <f t="shared" si="485"/>
        <v>8.3890189603400191</v>
      </c>
      <c r="AM890" s="19">
        <f t="shared" si="485"/>
        <v>8.9682385030693936</v>
      </c>
      <c r="AN890" s="19">
        <f t="shared" si="485"/>
        <v>9.5122533912279916</v>
      </c>
      <c r="AO890" s="19">
        <f t="shared" si="485"/>
        <v>10.026795465647062</v>
      </c>
      <c r="AP890" s="43">
        <f t="shared" si="474"/>
        <v>0.86899999999999999</v>
      </c>
    </row>
    <row r="891" spans="1:42" x14ac:dyDescent="0.25">
      <c r="A891" s="15">
        <v>0.87</v>
      </c>
      <c r="B891" s="6">
        <f t="shared" si="481"/>
        <v>4.8077333702730884</v>
      </c>
      <c r="C891" s="6">
        <f t="shared" si="456"/>
        <v>0.72539894201805777</v>
      </c>
      <c r="D891" s="6">
        <f t="shared" si="475"/>
        <v>2.4038666851365442</v>
      </c>
      <c r="E891" s="6">
        <f t="shared" si="457"/>
        <v>0.6726068688320096</v>
      </c>
      <c r="F891" s="6">
        <f t="shared" si="458"/>
        <v>1.0784887512042842</v>
      </c>
      <c r="G891" s="6">
        <f t="shared" si="459"/>
        <v>1.409244375602142</v>
      </c>
      <c r="H891" s="6">
        <f t="shared" si="460"/>
        <v>0.92360661868644056</v>
      </c>
      <c r="I891" s="6">
        <f t="shared" si="454"/>
        <v>1.5464931549531653</v>
      </c>
      <c r="J891" s="6">
        <f t="shared" si="476"/>
        <v>3.0035909754081906</v>
      </c>
      <c r="K891" s="9"/>
      <c r="L891" s="15">
        <f t="shared" si="477"/>
        <v>0.87</v>
      </c>
      <c r="M891" s="6">
        <f t="shared" si="482"/>
        <v>0.44989485448897942</v>
      </c>
      <c r="N891" s="15">
        <f t="shared" si="461"/>
        <v>2.2416014744680215</v>
      </c>
      <c r="O891" s="15">
        <f t="shared" si="462"/>
        <v>5.2684192951369173</v>
      </c>
      <c r="P891" s="15">
        <f t="shared" si="478"/>
        <v>2.2416014744680215</v>
      </c>
      <c r="Q891" s="15">
        <f t="shared" si="479"/>
        <v>0.87</v>
      </c>
      <c r="S891" s="28">
        <f t="shared" si="480"/>
        <v>0.87</v>
      </c>
      <c r="T891" s="19">
        <f t="shared" si="463"/>
        <v>5.2684192951369173</v>
      </c>
      <c r="U891" s="19">
        <f t="shared" si="464"/>
        <v>7.4506700194507278</v>
      </c>
      <c r="V891" s="19">
        <f t="shared" si="465"/>
        <v>10.536838590273835</v>
      </c>
      <c r="W891" s="19">
        <f t="shared" si="466"/>
        <v>12.904939024118855</v>
      </c>
      <c r="X891" s="19">
        <f t="shared" si="467"/>
        <v>14.901340038901456</v>
      </c>
      <c r="Y891" s="19">
        <f t="shared" si="468"/>
        <v>16.660204641411511</v>
      </c>
      <c r="Z891" s="19">
        <f t="shared" si="469"/>
        <v>18.250339789506704</v>
      </c>
      <c r="AA891" s="19">
        <f t="shared" si="470"/>
        <v>19.712619972271405</v>
      </c>
      <c r="AB891" s="19">
        <f t="shared" si="471"/>
        <v>21.073677180547669</v>
      </c>
      <c r="AC891" s="19">
        <f t="shared" si="472"/>
        <v>22.352010058352185</v>
      </c>
      <c r="AD891" s="19">
        <f t="shared" si="473"/>
        <v>23.56108735579534</v>
      </c>
      <c r="AE891" s="19">
        <f t="shared" si="485"/>
        <v>2.2416014744680215</v>
      </c>
      <c r="AF891" s="19">
        <f t="shared" si="485"/>
        <v>3.1701032066282027</v>
      </c>
      <c r="AG891" s="19">
        <f t="shared" si="485"/>
        <v>4.483202948936043</v>
      </c>
      <c r="AH891" s="19">
        <f t="shared" si="485"/>
        <v>5.4907798191170656</v>
      </c>
      <c r="AI891" s="19">
        <f t="shared" si="485"/>
        <v>6.3402064132564053</v>
      </c>
      <c r="AJ891" s="19">
        <f t="shared" si="485"/>
        <v>7.0885662657107229</v>
      </c>
      <c r="AK891" s="19">
        <f t="shared" si="485"/>
        <v>7.7651352881998452</v>
      </c>
      <c r="AL891" s="19">
        <f t="shared" si="485"/>
        <v>8.3873047151466302</v>
      </c>
      <c r="AM891" s="19">
        <f t="shared" si="485"/>
        <v>8.966405897872086</v>
      </c>
      <c r="AN891" s="19">
        <f t="shared" si="485"/>
        <v>9.5103096198846071</v>
      </c>
      <c r="AO891" s="19">
        <f t="shared" si="485"/>
        <v>10.024746550748509</v>
      </c>
      <c r="AP891" s="43">
        <f t="shared" si="474"/>
        <v>0.87</v>
      </c>
    </row>
    <row r="892" spans="1:42" x14ac:dyDescent="0.25">
      <c r="A892" s="15">
        <v>0.871</v>
      </c>
      <c r="B892" s="6">
        <f t="shared" si="481"/>
        <v>4.8136901490376829</v>
      </c>
      <c r="C892" s="6">
        <f t="shared" si="456"/>
        <v>0.72607044649367025</v>
      </c>
      <c r="D892" s="6">
        <f t="shared" si="475"/>
        <v>2.4068450745188414</v>
      </c>
      <c r="E892" s="6">
        <f t="shared" si="457"/>
        <v>0.67039988066824729</v>
      </c>
      <c r="F892" s="6">
        <f t="shared" si="458"/>
        <v>1.0830408349266578</v>
      </c>
      <c r="G892" s="6">
        <f t="shared" si="459"/>
        <v>1.412520417463329</v>
      </c>
      <c r="H892" s="6">
        <f t="shared" si="460"/>
        <v>0.92446160473925709</v>
      </c>
      <c r="I892" s="6">
        <f t="shared" si="454"/>
        <v>1.5508652666637037</v>
      </c>
      <c r="J892" s="6">
        <f t="shared" si="476"/>
        <v>3.0127093738726467</v>
      </c>
      <c r="K892" s="9"/>
      <c r="L892" s="15">
        <f t="shared" si="477"/>
        <v>0.871</v>
      </c>
      <c r="M892" s="6">
        <f t="shared" si="482"/>
        <v>0.44980099912170768</v>
      </c>
      <c r="N892" s="15">
        <f t="shared" si="461"/>
        <v>2.2411338400250753</v>
      </c>
      <c r="O892" s="15">
        <f t="shared" si="462"/>
        <v>5.2721961951282204</v>
      </c>
      <c r="P892" s="15">
        <f t="shared" si="478"/>
        <v>2.2411338400250753</v>
      </c>
      <c r="Q892" s="15">
        <f t="shared" si="479"/>
        <v>0.871</v>
      </c>
      <c r="S892" s="28">
        <f t="shared" si="480"/>
        <v>0.871</v>
      </c>
      <c r="T892" s="19">
        <f t="shared" si="463"/>
        <v>5.2721961951282204</v>
      </c>
      <c r="U892" s="19">
        <f t="shared" si="464"/>
        <v>7.4560113626421591</v>
      </c>
      <c r="V892" s="19">
        <f t="shared" si="465"/>
        <v>10.544392390256441</v>
      </c>
      <c r="W892" s="19">
        <f t="shared" si="466"/>
        <v>12.914190501907076</v>
      </c>
      <c r="X892" s="19">
        <f t="shared" si="467"/>
        <v>14.912022725284318</v>
      </c>
      <c r="Y892" s="19">
        <f t="shared" si="468"/>
        <v>16.672148247878702</v>
      </c>
      <c r="Z892" s="19">
        <f t="shared" si="469"/>
        <v>18.263423354866795</v>
      </c>
      <c r="AA892" s="19">
        <f t="shared" si="470"/>
        <v>19.726751838022974</v>
      </c>
      <c r="AB892" s="19">
        <f t="shared" si="471"/>
        <v>21.088784780512881</v>
      </c>
      <c r="AC892" s="19">
        <f t="shared" si="472"/>
        <v>22.368034087926471</v>
      </c>
      <c r="AD892" s="19">
        <f t="shared" si="473"/>
        <v>23.577978166044893</v>
      </c>
      <c r="AE892" s="19">
        <f t="shared" ref="AE892:AO901" si="486">$M892*AE$21^0.5/RMannings_n*(Diameter/1000)^(2/3)</f>
        <v>2.2411338400250753</v>
      </c>
      <c r="AF892" s="19">
        <f t="shared" si="486"/>
        <v>3.1694418716567565</v>
      </c>
      <c r="AG892" s="19">
        <f t="shared" si="486"/>
        <v>4.4822676800501506</v>
      </c>
      <c r="AH892" s="19">
        <f t="shared" si="486"/>
        <v>5.4896343533456982</v>
      </c>
      <c r="AI892" s="19">
        <f t="shared" si="486"/>
        <v>6.338883743313513</v>
      </c>
      <c r="AJ892" s="19">
        <f t="shared" si="486"/>
        <v>7.087087475758671</v>
      </c>
      <c r="AK892" s="19">
        <f t="shared" si="486"/>
        <v>7.7635153549707425</v>
      </c>
      <c r="AL892" s="19">
        <f t="shared" si="486"/>
        <v>8.3855549872788728</v>
      </c>
      <c r="AM892" s="19">
        <f t="shared" si="486"/>
        <v>8.9645353601003013</v>
      </c>
      <c r="AN892" s="19">
        <f t="shared" si="486"/>
        <v>9.5083256149702677</v>
      </c>
      <c r="AO892" s="19">
        <f t="shared" si="486"/>
        <v>10.022655225942415</v>
      </c>
      <c r="AP892" s="43">
        <f t="shared" si="474"/>
        <v>0.871</v>
      </c>
    </row>
    <row r="893" spans="1:42" x14ac:dyDescent="0.25">
      <c r="A893" s="15">
        <v>0.872</v>
      </c>
      <c r="B893" s="6">
        <f t="shared" si="481"/>
        <v>4.819666629376318</v>
      </c>
      <c r="C893" s="6">
        <f t="shared" si="456"/>
        <v>0.72673973735411102</v>
      </c>
      <c r="D893" s="6">
        <f t="shared" si="475"/>
        <v>2.409833314688159</v>
      </c>
      <c r="E893" s="6">
        <f t="shared" si="457"/>
        <v>0.66817961657027547</v>
      </c>
      <c r="F893" s="6">
        <f t="shared" si="458"/>
        <v>1.0876412858632549</v>
      </c>
      <c r="G893" s="6">
        <f t="shared" si="459"/>
        <v>1.4158206429316276</v>
      </c>
      <c r="H893" s="6">
        <f t="shared" si="460"/>
        <v>0.92531377232970002</v>
      </c>
      <c r="I893" s="6">
        <f t="shared" si="454"/>
        <v>1.5552777940377887</v>
      </c>
      <c r="J893" s="6">
        <f t="shared" si="476"/>
        <v>3.0218841656130686</v>
      </c>
      <c r="K893" s="9"/>
      <c r="L893" s="15">
        <f t="shared" si="477"/>
        <v>0.872</v>
      </c>
      <c r="M893" s="6">
        <f t="shared" si="482"/>
        <v>0.44970522728225215</v>
      </c>
      <c r="N893" s="15">
        <f t="shared" si="461"/>
        <v>2.240656656757932</v>
      </c>
      <c r="O893" s="15">
        <f t="shared" si="462"/>
        <v>5.2759325059549207</v>
      </c>
      <c r="P893" s="15">
        <f t="shared" si="478"/>
        <v>2.240656656757932</v>
      </c>
      <c r="Q893" s="15">
        <f t="shared" si="479"/>
        <v>0.872</v>
      </c>
      <c r="S893" s="28">
        <f t="shared" si="480"/>
        <v>0.872</v>
      </c>
      <c r="T893" s="19">
        <f t="shared" si="463"/>
        <v>5.2759325059549207</v>
      </c>
      <c r="U893" s="19">
        <f t="shared" si="464"/>
        <v>7.4612953040865184</v>
      </c>
      <c r="V893" s="19">
        <f t="shared" si="465"/>
        <v>10.551865011909841</v>
      </c>
      <c r="W893" s="19">
        <f t="shared" si="466"/>
        <v>12.923342556952925</v>
      </c>
      <c r="X893" s="19">
        <f t="shared" si="467"/>
        <v>14.922590608173037</v>
      </c>
      <c r="Y893" s="19">
        <f t="shared" si="468"/>
        <v>16.68396350013742</v>
      </c>
      <c r="Z893" s="19">
        <f t="shared" si="469"/>
        <v>18.276366315236221</v>
      </c>
      <c r="AA893" s="19">
        <f t="shared" si="470"/>
        <v>19.740731833026981</v>
      </c>
      <c r="AB893" s="19">
        <f t="shared" si="471"/>
        <v>21.103730023819683</v>
      </c>
      <c r="AC893" s="19">
        <f t="shared" si="472"/>
        <v>22.383885912259558</v>
      </c>
      <c r="AD893" s="19">
        <f t="shared" si="473"/>
        <v>23.594687456032034</v>
      </c>
      <c r="AE893" s="19">
        <f t="shared" si="486"/>
        <v>2.240656656757932</v>
      </c>
      <c r="AF893" s="19">
        <f t="shared" si="486"/>
        <v>3.1687670326086241</v>
      </c>
      <c r="AG893" s="19">
        <f t="shared" si="486"/>
        <v>4.481313313515864</v>
      </c>
      <c r="AH893" s="19">
        <f t="shared" si="486"/>
        <v>5.4884654978274021</v>
      </c>
      <c r="AI893" s="19">
        <f t="shared" si="486"/>
        <v>6.3375340652172483</v>
      </c>
      <c r="AJ893" s="19">
        <f t="shared" si="486"/>
        <v>7.0855784897731766</v>
      </c>
      <c r="AK893" s="19">
        <f t="shared" si="486"/>
        <v>7.7618623436443146</v>
      </c>
      <c r="AL893" s="19">
        <f t="shared" si="486"/>
        <v>8.3837695309825211</v>
      </c>
      <c r="AM893" s="19">
        <f t="shared" si="486"/>
        <v>8.9626266270317281</v>
      </c>
      <c r="AN893" s="19">
        <f t="shared" si="486"/>
        <v>9.5063010978258742</v>
      </c>
      <c r="AO893" s="19">
        <f t="shared" si="486"/>
        <v>10.020521197496299</v>
      </c>
      <c r="AP893" s="43">
        <f t="shared" si="474"/>
        <v>0.872</v>
      </c>
    </row>
    <row r="894" spans="1:42" x14ac:dyDescent="0.25">
      <c r="A894" s="15">
        <v>0.873</v>
      </c>
      <c r="B894" s="6">
        <f t="shared" si="481"/>
        <v>4.8256630619798573</v>
      </c>
      <c r="C894" s="6">
        <f t="shared" si="456"/>
        <v>0.72740680125726631</v>
      </c>
      <c r="D894" s="6">
        <f t="shared" si="475"/>
        <v>2.4128315309899286</v>
      </c>
      <c r="E894" s="6">
        <f t="shared" si="457"/>
        <v>0.66594594375219374</v>
      </c>
      <c r="F894" s="6">
        <f t="shared" si="458"/>
        <v>1.0922910606809595</v>
      </c>
      <c r="G894" s="6">
        <f t="shared" si="459"/>
        <v>1.4191455303404799</v>
      </c>
      <c r="H894" s="6">
        <f t="shared" si="460"/>
        <v>0.92616310447006278</v>
      </c>
      <c r="I894" s="6">
        <f t="shared" si="454"/>
        <v>1.5597314774893403</v>
      </c>
      <c r="J894" s="6">
        <f t="shared" si="476"/>
        <v>3.0311163710385194</v>
      </c>
      <c r="K894" s="9"/>
      <c r="L894" s="15">
        <f t="shared" si="477"/>
        <v>0.873</v>
      </c>
      <c r="M894" s="6">
        <f t="shared" si="482"/>
        <v>0.44960752554633143</v>
      </c>
      <c r="N894" s="15">
        <f t="shared" si="461"/>
        <v>2.2401698577800984</v>
      </c>
      <c r="O894" s="15">
        <f t="shared" si="462"/>
        <v>5.2796279212872843</v>
      </c>
      <c r="P894" s="15">
        <f t="shared" si="478"/>
        <v>2.2401698577800984</v>
      </c>
      <c r="Q894" s="15">
        <f t="shared" si="479"/>
        <v>0.873</v>
      </c>
      <c r="S894" s="28">
        <f t="shared" si="480"/>
        <v>0.873</v>
      </c>
      <c r="T894" s="19">
        <f t="shared" si="463"/>
        <v>5.2796279212872843</v>
      </c>
      <c r="U894" s="19">
        <f t="shared" si="464"/>
        <v>7.4665214105681486</v>
      </c>
      <c r="V894" s="19">
        <f t="shared" si="465"/>
        <v>10.559255842574569</v>
      </c>
      <c r="W894" s="19">
        <f t="shared" si="466"/>
        <v>12.932394438904874</v>
      </c>
      <c r="X894" s="19">
        <f t="shared" si="467"/>
        <v>14.933042821136297</v>
      </c>
      <c r="Y894" s="19">
        <f t="shared" si="468"/>
        <v>16.695649429487997</v>
      </c>
      <c r="Z894" s="19">
        <f t="shared" si="469"/>
        <v>18.289167609457667</v>
      </c>
      <c r="AA894" s="19">
        <f t="shared" si="470"/>
        <v>19.75455881110252</v>
      </c>
      <c r="AB894" s="19">
        <f t="shared" si="471"/>
        <v>21.118511685149137</v>
      </c>
      <c r="AC894" s="19">
        <f t="shared" si="472"/>
        <v>22.399564231704442</v>
      </c>
      <c r="AD894" s="19">
        <f t="shared" si="473"/>
        <v>23.61121385580855</v>
      </c>
      <c r="AE894" s="19">
        <f t="shared" si="486"/>
        <v>2.2401698577800984</v>
      </c>
      <c r="AF894" s="19">
        <f t="shared" si="486"/>
        <v>3.1680785948920227</v>
      </c>
      <c r="AG894" s="19">
        <f t="shared" si="486"/>
        <v>4.4803397155601967</v>
      </c>
      <c r="AH894" s="19">
        <f t="shared" si="486"/>
        <v>5.4872730887244012</v>
      </c>
      <c r="AI894" s="19">
        <f t="shared" si="486"/>
        <v>6.3361571897840454</v>
      </c>
      <c r="AJ894" s="19">
        <f t="shared" si="486"/>
        <v>7.0840390962405806</v>
      </c>
      <c r="AK894" s="19">
        <f t="shared" si="486"/>
        <v>7.7601760225189524</v>
      </c>
      <c r="AL894" s="19">
        <f t="shared" si="486"/>
        <v>8.3819480959912358</v>
      </c>
      <c r="AM894" s="19">
        <f t="shared" si="486"/>
        <v>8.9606794311203934</v>
      </c>
      <c r="AN894" s="19">
        <f t="shared" si="486"/>
        <v>9.5042357846760659</v>
      </c>
      <c r="AO894" s="19">
        <f t="shared" si="486"/>
        <v>10.018344166284672</v>
      </c>
      <c r="AP894" s="43">
        <f t="shared" si="474"/>
        <v>0.873</v>
      </c>
    </row>
    <row r="895" spans="1:42" x14ac:dyDescent="0.25">
      <c r="A895" s="15">
        <v>0.874</v>
      </c>
      <c r="B895" s="6">
        <f t="shared" si="481"/>
        <v>4.8316797024731022</v>
      </c>
      <c r="C895" s="6">
        <f t="shared" si="456"/>
        <v>0.72807162472694475</v>
      </c>
      <c r="D895" s="6">
        <f t="shared" si="475"/>
        <v>2.4158398512365511</v>
      </c>
      <c r="E895" s="6">
        <f t="shared" si="457"/>
        <v>0.66369872683319209</v>
      </c>
      <c r="F895" s="6">
        <f t="shared" si="458"/>
        <v>1.0969911426542958</v>
      </c>
      <c r="G895" s="6">
        <f t="shared" si="459"/>
        <v>1.4224955713271479</v>
      </c>
      <c r="H895" s="6">
        <f t="shared" si="460"/>
        <v>0.92700958400192535</v>
      </c>
      <c r="I895" s="6">
        <f t="shared" si="454"/>
        <v>1.5642270781387833</v>
      </c>
      <c r="J895" s="6">
        <f t="shared" si="476"/>
        <v>3.0404070376767844</v>
      </c>
      <c r="K895" s="9"/>
      <c r="L895" s="15">
        <f t="shared" si="477"/>
        <v>0.874</v>
      </c>
      <c r="M895" s="6">
        <f t="shared" si="482"/>
        <v>0.44950788024127641</v>
      </c>
      <c r="N895" s="15">
        <f t="shared" si="461"/>
        <v>2.2396733749674889</v>
      </c>
      <c r="O895" s="15">
        <f t="shared" si="462"/>
        <v>5.2832821308236406</v>
      </c>
      <c r="P895" s="15">
        <f t="shared" si="478"/>
        <v>2.2396733749674889</v>
      </c>
      <c r="Q895" s="15">
        <f t="shared" si="479"/>
        <v>0.874</v>
      </c>
      <c r="S895" s="28">
        <f t="shared" si="480"/>
        <v>0.874</v>
      </c>
      <c r="T895" s="19">
        <f t="shared" si="463"/>
        <v>5.2832821308236406</v>
      </c>
      <c r="U895" s="19">
        <f t="shared" si="464"/>
        <v>7.4716892432542172</v>
      </c>
      <c r="V895" s="19">
        <f t="shared" si="465"/>
        <v>10.566564261647281</v>
      </c>
      <c r="W895" s="19">
        <f t="shared" si="466"/>
        <v>12.941345387682162</v>
      </c>
      <c r="X895" s="19">
        <f t="shared" si="467"/>
        <v>14.943378486508434</v>
      </c>
      <c r="Y895" s="19">
        <f t="shared" si="468"/>
        <v>16.707205054670389</v>
      </c>
      <c r="Z895" s="19">
        <f t="shared" si="469"/>
        <v>18.301826162614613</v>
      </c>
      <c r="AA895" s="19">
        <f t="shared" si="470"/>
        <v>19.76823161120705</v>
      </c>
      <c r="AB895" s="19">
        <f t="shared" si="471"/>
        <v>21.133128523294562</v>
      </c>
      <c r="AC895" s="19">
        <f t="shared" si="472"/>
        <v>22.415067729762651</v>
      </c>
      <c r="AD895" s="19">
        <f t="shared" si="473"/>
        <v>23.627555977663196</v>
      </c>
      <c r="AE895" s="19">
        <f t="shared" si="486"/>
        <v>2.2396733749674889</v>
      </c>
      <c r="AF895" s="19">
        <f t="shared" si="486"/>
        <v>3.1673764621649454</v>
      </c>
      <c r="AG895" s="19">
        <f t="shared" si="486"/>
        <v>4.4793467499349777</v>
      </c>
      <c r="AH895" s="19">
        <f t="shared" si="486"/>
        <v>5.4860569591674473</v>
      </c>
      <c r="AI895" s="19">
        <f t="shared" si="486"/>
        <v>6.3347529243298908</v>
      </c>
      <c r="AJ895" s="19">
        <f t="shared" si="486"/>
        <v>7.082469079733607</v>
      </c>
      <c r="AK895" s="19">
        <f t="shared" si="486"/>
        <v>7.7584561556059048</v>
      </c>
      <c r="AL895" s="19">
        <f t="shared" si="486"/>
        <v>8.3800904274080299</v>
      </c>
      <c r="AM895" s="19">
        <f t="shared" si="486"/>
        <v>8.9586934998699554</v>
      </c>
      <c r="AN895" s="19">
        <f t="shared" si="486"/>
        <v>9.5021293864948344</v>
      </c>
      <c r="AO895" s="19">
        <f t="shared" si="486"/>
        <v>10.016123827647363</v>
      </c>
      <c r="AP895" s="43">
        <f t="shared" si="474"/>
        <v>0.874</v>
      </c>
    </row>
    <row r="896" spans="1:42" x14ac:dyDescent="0.25">
      <c r="A896" s="15">
        <v>0.875</v>
      </c>
      <c r="B896" s="6">
        <f t="shared" si="481"/>
        <v>4.8377168115527551</v>
      </c>
      <c r="C896" s="6">
        <f t="shared" si="456"/>
        <v>0.72873419415024709</v>
      </c>
      <c r="D896" s="6">
        <f t="shared" si="475"/>
        <v>2.4188584057763776</v>
      </c>
      <c r="E896" s="6">
        <f t="shared" si="457"/>
        <v>0.66143782776614768</v>
      </c>
      <c r="F896" s="6">
        <f t="shared" si="458"/>
        <v>1.1017425426232081</v>
      </c>
      <c r="G896" s="6">
        <f t="shared" si="459"/>
        <v>1.4258712713116042</v>
      </c>
      <c r="H896" s="6">
        <f t="shared" si="460"/>
        <v>0.92785319359280627</v>
      </c>
      <c r="I896" s="6">
        <f t="shared" si="454"/>
        <v>1.5687653785608247</v>
      </c>
      <c r="J896" s="6">
        <f t="shared" si="476"/>
        <v>3.0497572411031255</v>
      </c>
      <c r="K896" s="9"/>
      <c r="L896" s="15">
        <f t="shared" si="477"/>
        <v>0.875</v>
      </c>
      <c r="M896" s="6">
        <f t="shared" si="482"/>
        <v>0.44940627743945111</v>
      </c>
      <c r="N896" s="15">
        <f t="shared" si="461"/>
        <v>2.2391671389256467</v>
      </c>
      <c r="O896" s="15">
        <f t="shared" si="462"/>
        <v>5.2868948201907342</v>
      </c>
      <c r="P896" s="15">
        <f t="shared" si="478"/>
        <v>2.2391671389256467</v>
      </c>
      <c r="Q896" s="15">
        <f t="shared" si="479"/>
        <v>0.875</v>
      </c>
      <c r="S896" s="28">
        <f t="shared" si="480"/>
        <v>0.875</v>
      </c>
      <c r="T896" s="19">
        <f t="shared" si="463"/>
        <v>5.2868948201907342</v>
      </c>
      <c r="U896" s="19">
        <f t="shared" si="464"/>
        <v>7.4767983575538004</v>
      </c>
      <c r="V896" s="19">
        <f t="shared" si="465"/>
        <v>10.573789640381468</v>
      </c>
      <c r="W896" s="19">
        <f t="shared" si="466"/>
        <v>12.950194633230717</v>
      </c>
      <c r="X896" s="19">
        <f t="shared" si="467"/>
        <v>14.953596715107601</v>
      </c>
      <c r="Y896" s="19">
        <f t="shared" si="468"/>
        <v>16.718629381549079</v>
      </c>
      <c r="Z896" s="19">
        <f t="shared" si="469"/>
        <v>18.31434088568615</v>
      </c>
      <c r="AA896" s="19">
        <f t="shared" si="470"/>
        <v>19.781749057063546</v>
      </c>
      <c r="AB896" s="19">
        <f t="shared" si="471"/>
        <v>21.147579280762937</v>
      </c>
      <c r="AC896" s="19">
        <f t="shared" si="472"/>
        <v>22.430395072661405</v>
      </c>
      <c r="AD896" s="19">
        <f t="shared" si="473"/>
        <v>23.643712415676017</v>
      </c>
      <c r="AE896" s="19">
        <f t="shared" si="486"/>
        <v>2.2391671389256467</v>
      </c>
      <c r="AF896" s="19">
        <f t="shared" si="486"/>
        <v>3.1666605362888096</v>
      </c>
      <c r="AG896" s="19">
        <f t="shared" si="486"/>
        <v>4.4783342778512933</v>
      </c>
      <c r="AH896" s="19">
        <f t="shared" si="486"/>
        <v>5.484816939175527</v>
      </c>
      <c r="AI896" s="19">
        <f t="shared" si="486"/>
        <v>6.3333210725776192</v>
      </c>
      <c r="AJ896" s="19">
        <f t="shared" si="486"/>
        <v>7.0808682208077185</v>
      </c>
      <c r="AK896" s="19">
        <f t="shared" si="486"/>
        <v>7.7567025025157177</v>
      </c>
      <c r="AL896" s="19">
        <f t="shared" si="486"/>
        <v>8.3781962655826181</v>
      </c>
      <c r="AM896" s="19">
        <f t="shared" si="486"/>
        <v>8.9566685557025867</v>
      </c>
      <c r="AN896" s="19">
        <f t="shared" si="486"/>
        <v>9.4999816088664293</v>
      </c>
      <c r="AO896" s="19">
        <f t="shared" si="486"/>
        <v>10.013859871242923</v>
      </c>
      <c r="AP896" s="43">
        <f t="shared" si="474"/>
        <v>0.875</v>
      </c>
    </row>
    <row r="897" spans="1:42" x14ac:dyDescent="0.25">
      <c r="A897" s="15">
        <v>0.876</v>
      </c>
      <c r="B897" s="6">
        <f t="shared" si="481"/>
        <v>4.8437746551303533</v>
      </c>
      <c r="C897" s="6">
        <f t="shared" si="456"/>
        <v>0.72939449577486315</v>
      </c>
      <c r="D897" s="6">
        <f t="shared" si="475"/>
        <v>2.4218873275651767</v>
      </c>
      <c r="E897" s="6">
        <f t="shared" si="457"/>
        <v>0.65916310576366477</v>
      </c>
      <c r="F897" s="6">
        <f t="shared" si="458"/>
        <v>1.1065462999932811</v>
      </c>
      <c r="G897" s="6">
        <f t="shared" si="459"/>
        <v>1.4292731499966407</v>
      </c>
      <c r="H897" s="6">
        <f t="shared" si="460"/>
        <v>0.92869391573272031</v>
      </c>
      <c r="I897" s="6">
        <f t="shared" si="454"/>
        <v>1.5733471835653794</v>
      </c>
      <c r="J897" s="6">
        <f t="shared" si="476"/>
        <v>3.0591680859084245</v>
      </c>
      <c r="K897" s="9"/>
      <c r="L897" s="15">
        <f t="shared" si="477"/>
        <v>0.876</v>
      </c>
      <c r="M897" s="6">
        <f t="shared" si="482"/>
        <v>0.44930270295144181</v>
      </c>
      <c r="N897" s="15">
        <f t="shared" si="461"/>
        <v>2.2386510789558063</v>
      </c>
      <c r="O897" s="15">
        <f t="shared" si="462"/>
        <v>5.2904656708406685</v>
      </c>
      <c r="P897" s="15">
        <f t="shared" si="478"/>
        <v>2.2386510789558063</v>
      </c>
      <c r="Q897" s="15">
        <f t="shared" si="479"/>
        <v>0.876</v>
      </c>
      <c r="S897" s="28">
        <f t="shared" si="480"/>
        <v>0.876</v>
      </c>
      <c r="T897" s="19">
        <f t="shared" si="463"/>
        <v>5.2904656708406685</v>
      </c>
      <c r="U897" s="19">
        <f t="shared" si="464"/>
        <v>7.481848302972149</v>
      </c>
      <c r="V897" s="19">
        <f t="shared" si="465"/>
        <v>10.580931341681337</v>
      </c>
      <c r="W897" s="19">
        <f t="shared" si="466"/>
        <v>12.958941395270747</v>
      </c>
      <c r="X897" s="19">
        <f t="shared" si="467"/>
        <v>14.963696605944298</v>
      </c>
      <c r="Y897" s="19">
        <f t="shared" si="468"/>
        <v>16.729921402787166</v>
      </c>
      <c r="Z897" s="19">
        <f t="shared" si="469"/>
        <v>18.326710675190007</v>
      </c>
      <c r="AA897" s="19">
        <f t="shared" si="470"/>
        <v>19.795109956774951</v>
      </c>
      <c r="AB897" s="19">
        <f t="shared" si="471"/>
        <v>21.161862683362674</v>
      </c>
      <c r="AC897" s="19">
        <f t="shared" si="472"/>
        <v>22.445544908916446</v>
      </c>
      <c r="AD897" s="19">
        <f t="shared" si="473"/>
        <v>23.659681745257526</v>
      </c>
      <c r="AE897" s="19">
        <f t="shared" si="486"/>
        <v>2.2386510789558063</v>
      </c>
      <c r="AF897" s="19">
        <f t="shared" si="486"/>
        <v>3.1659307172804638</v>
      </c>
      <c r="AG897" s="19">
        <f t="shared" si="486"/>
        <v>4.4773021579116126</v>
      </c>
      <c r="AH897" s="19">
        <f t="shared" si="486"/>
        <v>5.4835528555727429</v>
      </c>
      <c r="AI897" s="19">
        <f t="shared" si="486"/>
        <v>6.3318614345609276</v>
      </c>
      <c r="AJ897" s="19">
        <f t="shared" si="486"/>
        <v>7.0792362958937849</v>
      </c>
      <c r="AK897" s="19">
        <f t="shared" si="486"/>
        <v>7.7549148183406862</v>
      </c>
      <c r="AL897" s="19">
        <f t="shared" si="486"/>
        <v>8.3762653459844483</v>
      </c>
      <c r="AM897" s="19">
        <f t="shared" si="486"/>
        <v>8.9546043158232251</v>
      </c>
      <c r="AN897" s="19">
        <f t="shared" si="486"/>
        <v>9.4977921518413915</v>
      </c>
      <c r="AO897" s="19">
        <f t="shared" si="486"/>
        <v>10.011551980896863</v>
      </c>
      <c r="AP897" s="43">
        <f t="shared" si="474"/>
        <v>0.876</v>
      </c>
    </row>
    <row r="898" spans="1:42" x14ac:dyDescent="0.25">
      <c r="A898" s="15">
        <v>0.877</v>
      </c>
      <c r="B898" s="6">
        <f t="shared" si="481"/>
        <v>4.8498535044804223</v>
      </c>
      <c r="C898" s="6">
        <f t="shared" si="456"/>
        <v>0.73005251570629337</v>
      </c>
      <c r="D898" s="6">
        <f t="shared" si="475"/>
        <v>2.4249267522402111</v>
      </c>
      <c r="E898" s="6">
        <f t="shared" si="457"/>
        <v>0.65687441722143525</v>
      </c>
      <c r="F898" s="6">
        <f t="shared" si="458"/>
        <v>1.1114034837806592</v>
      </c>
      <c r="G898" s="6">
        <f t="shared" si="459"/>
        <v>1.4327017418903296</v>
      </c>
      <c r="H898" s="6">
        <f t="shared" si="460"/>
        <v>0.92953173273064116</v>
      </c>
      <c r="I898" s="6">
        <f t="shared" si="454"/>
        <v>1.5779733210134195</v>
      </c>
      <c r="J898" s="6">
        <f t="shared" si="476"/>
        <v>3.0686407067087567</v>
      </c>
      <c r="K898" s="9"/>
      <c r="L898" s="15">
        <f t="shared" si="477"/>
        <v>0.877</v>
      </c>
      <c r="M898" s="6">
        <f t="shared" si="482"/>
        <v>0.44919714231900482</v>
      </c>
      <c r="N898" s="15">
        <f t="shared" si="461"/>
        <v>2.2381251230197567</v>
      </c>
      <c r="O898" s="15">
        <f t="shared" si="462"/>
        <v>5.2939943599443406</v>
      </c>
      <c r="P898" s="15">
        <f t="shared" si="478"/>
        <v>2.2381251230197567</v>
      </c>
      <c r="Q898" s="15">
        <f t="shared" si="479"/>
        <v>0.877</v>
      </c>
      <c r="S898" s="28">
        <f t="shared" si="480"/>
        <v>0.877</v>
      </c>
      <c r="T898" s="19">
        <f t="shared" si="463"/>
        <v>5.2939943599443406</v>
      </c>
      <c r="U898" s="19">
        <f t="shared" si="464"/>
        <v>7.4868386229599588</v>
      </c>
      <c r="V898" s="19">
        <f t="shared" si="465"/>
        <v>10.587988719888681</v>
      </c>
      <c r="W898" s="19">
        <f t="shared" si="466"/>
        <v>12.967584883035657</v>
      </c>
      <c r="X898" s="19">
        <f t="shared" si="467"/>
        <v>14.973677245919918</v>
      </c>
      <c r="Y898" s="19">
        <f t="shared" si="468"/>
        <v>16.741080097509386</v>
      </c>
      <c r="Z898" s="19">
        <f t="shared" si="469"/>
        <v>18.338934412813352</v>
      </c>
      <c r="AA898" s="19">
        <f t="shared" si="470"/>
        <v>19.808313102425327</v>
      </c>
      <c r="AB898" s="19">
        <f t="shared" si="471"/>
        <v>21.175977439777363</v>
      </c>
      <c r="AC898" s="19">
        <f t="shared" si="472"/>
        <v>22.460515868879877</v>
      </c>
      <c r="AD898" s="19">
        <f t="shared" si="473"/>
        <v>23.675462522672071</v>
      </c>
      <c r="AE898" s="19">
        <f t="shared" si="486"/>
        <v>2.2381251230197567</v>
      </c>
      <c r="AF898" s="19">
        <f t="shared" si="486"/>
        <v>3.1651869032624922</v>
      </c>
      <c r="AG898" s="19">
        <f t="shared" si="486"/>
        <v>4.4762502460395135</v>
      </c>
      <c r="AH898" s="19">
        <f t="shared" si="486"/>
        <v>5.4822645319022332</v>
      </c>
      <c r="AI898" s="19">
        <f t="shared" si="486"/>
        <v>6.3303738065249844</v>
      </c>
      <c r="AJ898" s="19">
        <f t="shared" si="486"/>
        <v>7.0775730771869823</v>
      </c>
      <c r="AK898" s="19">
        <f t="shared" si="486"/>
        <v>7.7530928535331256</v>
      </c>
      <c r="AL898" s="19">
        <f t="shared" si="486"/>
        <v>8.3742973990712102</v>
      </c>
      <c r="AM898" s="19">
        <f t="shared" si="486"/>
        <v>8.952500492079027</v>
      </c>
      <c r="AN898" s="19">
        <f t="shared" si="486"/>
        <v>9.4955607097874761</v>
      </c>
      <c r="AO898" s="19">
        <f t="shared" si="486"/>
        <v>10.009199834444512</v>
      </c>
      <c r="AP898" s="43">
        <f t="shared" si="474"/>
        <v>0.877</v>
      </c>
    </row>
    <row r="899" spans="1:42" x14ac:dyDescent="0.25">
      <c r="A899" s="15">
        <v>0.878</v>
      </c>
      <c r="B899" s="6">
        <f t="shared" si="481"/>
        <v>4.8559536363940605</v>
      </c>
      <c r="C899" s="6">
        <f t="shared" si="456"/>
        <v>0.73070823990499234</v>
      </c>
      <c r="D899" s="6">
        <f t="shared" si="475"/>
        <v>2.4279768181970303</v>
      </c>
      <c r="E899" s="6">
        <f t="shared" si="457"/>
        <v>0.65457161563880839</v>
      </c>
      <c r="F899" s="6">
        <f t="shared" si="458"/>
        <v>1.1163151937040241</v>
      </c>
      <c r="G899" s="6">
        <f t="shared" si="459"/>
        <v>1.4361575968520119</v>
      </c>
      <c r="H899" s="6">
        <f t="shared" si="460"/>
        <v>0.93036662671086456</v>
      </c>
      <c r="I899" s="6">
        <f t="shared" si="454"/>
        <v>1.5826446426695882</v>
      </c>
      <c r="J899" s="6">
        <f t="shared" si="476"/>
        <v>3.0781762691984835</v>
      </c>
      <c r="K899" s="9"/>
      <c r="L899" s="15">
        <f t="shared" si="477"/>
        <v>0.878</v>
      </c>
      <c r="M899" s="6">
        <f t="shared" si="482"/>
        <v>0.44908958080776151</v>
      </c>
      <c r="N899" s="15">
        <f t="shared" si="461"/>
        <v>2.237589197703445</v>
      </c>
      <c r="O899" s="15">
        <f t="shared" si="462"/>
        <v>5.2974805602811585</v>
      </c>
      <c r="P899" s="15">
        <f t="shared" si="478"/>
        <v>2.237589197703445</v>
      </c>
      <c r="Q899" s="15">
        <f t="shared" si="479"/>
        <v>0.878</v>
      </c>
      <c r="S899" s="28">
        <f t="shared" si="480"/>
        <v>0.878</v>
      </c>
      <c r="T899" s="19">
        <f t="shared" si="463"/>
        <v>5.2974805602811585</v>
      </c>
      <c r="U899" s="19">
        <f t="shared" si="464"/>
        <v>7.4917688547574395</v>
      </c>
      <c r="V899" s="19">
        <f t="shared" si="465"/>
        <v>10.594961120562317</v>
      </c>
      <c r="W899" s="19">
        <f t="shared" si="466"/>
        <v>12.976124295001984</v>
      </c>
      <c r="X899" s="19">
        <f t="shared" si="467"/>
        <v>14.983537709514879</v>
      </c>
      <c r="Y899" s="19">
        <f t="shared" si="468"/>
        <v>16.752104430953381</v>
      </c>
      <c r="Z899" s="19">
        <f t="shared" si="469"/>
        <v>18.351010965030824</v>
      </c>
      <c r="AA899" s="19">
        <f t="shared" si="470"/>
        <v>19.821357269667363</v>
      </c>
      <c r="AB899" s="19">
        <f t="shared" si="471"/>
        <v>21.189922241124634</v>
      </c>
      <c r="AC899" s="19">
        <f t="shared" si="472"/>
        <v>22.475306564272316</v>
      </c>
      <c r="AD899" s="19">
        <f t="shared" si="473"/>
        <v>23.691053284544694</v>
      </c>
      <c r="AE899" s="19">
        <f t="shared" si="486"/>
        <v>2.237589197703445</v>
      </c>
      <c r="AF899" s="19">
        <f t="shared" si="486"/>
        <v>3.1644289904117451</v>
      </c>
      <c r="AG899" s="19">
        <f t="shared" si="486"/>
        <v>4.47517839540689</v>
      </c>
      <c r="AH899" s="19">
        <f t="shared" si="486"/>
        <v>5.4809517883370296</v>
      </c>
      <c r="AI899" s="19">
        <f t="shared" si="486"/>
        <v>6.3288579808234902</v>
      </c>
      <c r="AJ899" s="19">
        <f t="shared" si="486"/>
        <v>7.0758783325316923</v>
      </c>
      <c r="AK899" s="19">
        <f t="shared" si="486"/>
        <v>7.7512363537792988</v>
      </c>
      <c r="AL899" s="19">
        <f t="shared" si="486"/>
        <v>8.3722921501526741</v>
      </c>
      <c r="AM899" s="19">
        <f t="shared" si="486"/>
        <v>8.95035679081378</v>
      </c>
      <c r="AN899" s="19">
        <f t="shared" si="486"/>
        <v>9.4932869712352357</v>
      </c>
      <c r="AO899" s="19">
        <f t="shared" si="486"/>
        <v>10.006803103568242</v>
      </c>
      <c r="AP899" s="43">
        <f t="shared" si="474"/>
        <v>0.878</v>
      </c>
    </row>
    <row r="900" spans="1:42" x14ac:dyDescent="0.25">
      <c r="A900" s="15">
        <v>0.879</v>
      </c>
      <c r="B900" s="6">
        <f t="shared" si="481"/>
        <v>4.8620753333382138</v>
      </c>
      <c r="C900" s="6">
        <f t="shared" si="456"/>
        <v>0.7313616541834318</v>
      </c>
      <c r="D900" s="6">
        <f t="shared" si="475"/>
        <v>2.4310376666691069</v>
      </c>
      <c r="E900" s="6">
        <f t="shared" si="457"/>
        <v>0.65225455153643808</v>
      </c>
      <c r="F900" s="6">
        <f t="shared" si="458"/>
        <v>1.1212825613261732</v>
      </c>
      <c r="G900" s="6">
        <f t="shared" si="459"/>
        <v>1.4396412806630865</v>
      </c>
      <c r="H900" s="6">
        <f t="shared" si="460"/>
        <v>0.93119857960926822</v>
      </c>
      <c r="I900" s="6">
        <f t="shared" si="454"/>
        <v>1.5873620250935567</v>
      </c>
      <c r="J900" s="6">
        <f t="shared" si="476"/>
        <v>3.0877759712491346</v>
      </c>
      <c r="K900" s="9"/>
      <c r="L900" s="15">
        <f t="shared" si="477"/>
        <v>0.879</v>
      </c>
      <c r="M900" s="6">
        <f t="shared" si="482"/>
        <v>0.44898000339963129</v>
      </c>
      <c r="N900" s="15">
        <f t="shared" si="461"/>
        <v>2.2370432281792727</v>
      </c>
      <c r="O900" s="15">
        <f t="shared" si="462"/>
        <v>5.300923940124961</v>
      </c>
      <c r="P900" s="15">
        <f t="shared" si="478"/>
        <v>2.2370432281792727</v>
      </c>
      <c r="Q900" s="15">
        <f t="shared" si="479"/>
        <v>0.879</v>
      </c>
      <c r="S900" s="28">
        <f t="shared" si="480"/>
        <v>0.879</v>
      </c>
      <c r="T900" s="19">
        <f t="shared" si="463"/>
        <v>5.300923940124961</v>
      </c>
      <c r="U900" s="19">
        <f t="shared" si="464"/>
        <v>7.4966385292329436</v>
      </c>
      <c r="V900" s="19">
        <f t="shared" si="465"/>
        <v>10.601847880249922</v>
      </c>
      <c r="W900" s="19">
        <f t="shared" si="466"/>
        <v>12.98455881860988</v>
      </c>
      <c r="X900" s="19">
        <f t="shared" si="467"/>
        <v>14.993277058465887</v>
      </c>
      <c r="Y900" s="19">
        <f t="shared" si="468"/>
        <v>16.762993354108907</v>
      </c>
      <c r="Z900" s="19">
        <f t="shared" si="469"/>
        <v>18.362939182709265</v>
      </c>
      <c r="AA900" s="19">
        <f t="shared" si="470"/>
        <v>19.834241217295386</v>
      </c>
      <c r="AB900" s="19">
        <f t="shared" si="471"/>
        <v>21.203695760499844</v>
      </c>
      <c r="AC900" s="19">
        <f t="shared" si="472"/>
        <v>22.489915587698828</v>
      </c>
      <c r="AD900" s="19">
        <f t="shared" si="473"/>
        <v>23.706452547350878</v>
      </c>
      <c r="AE900" s="19">
        <f t="shared" si="486"/>
        <v>2.2370432281792727</v>
      </c>
      <c r="AF900" s="19">
        <f t="shared" si="486"/>
        <v>3.1636568729060177</v>
      </c>
      <c r="AG900" s="19">
        <f t="shared" si="486"/>
        <v>4.4740864563585454</v>
      </c>
      <c r="AH900" s="19">
        <f t="shared" si="486"/>
        <v>5.4796144415876968</v>
      </c>
      <c r="AI900" s="19">
        <f t="shared" si="486"/>
        <v>6.3273137458120354</v>
      </c>
      <c r="AJ900" s="19">
        <f t="shared" si="486"/>
        <v>7.0741518253022679</v>
      </c>
      <c r="AK900" s="19">
        <f t="shared" si="486"/>
        <v>7.7493450598687952</v>
      </c>
      <c r="AL900" s="19">
        <f t="shared" si="486"/>
        <v>8.3702493192496004</v>
      </c>
      <c r="AM900" s="19">
        <f t="shared" si="486"/>
        <v>8.9481729127170908</v>
      </c>
      <c r="AN900" s="19">
        <f t="shared" si="486"/>
        <v>9.4909706187180518</v>
      </c>
      <c r="AO900" s="19">
        <f t="shared" si="486"/>
        <v>10.004361453628855</v>
      </c>
      <c r="AP900" s="43">
        <f t="shared" si="474"/>
        <v>0.879</v>
      </c>
    </row>
    <row r="901" spans="1:42" x14ac:dyDescent="0.25">
      <c r="A901" s="15">
        <v>0.88</v>
      </c>
      <c r="B901" s="6">
        <f t="shared" si="481"/>
        <v>4.8682188836209006</v>
      </c>
      <c r="C901" s="6">
        <f t="shared" si="456"/>
        <v>0.73201274420307916</v>
      </c>
      <c r="D901" s="6">
        <f t="shared" si="475"/>
        <v>2.4341094418104503</v>
      </c>
      <c r="E901" s="6">
        <f t="shared" si="457"/>
        <v>0.64992307237087676</v>
      </c>
      <c r="F901" s="6">
        <f t="shared" si="458"/>
        <v>1.1263067512478742</v>
      </c>
      <c r="G901" s="6">
        <f t="shared" si="459"/>
        <v>1.443153375623937</v>
      </c>
      <c r="H901" s="6">
        <f t="shared" si="460"/>
        <v>0.93202757316946561</v>
      </c>
      <c r="I901" s="6">
        <f t="shared" si="454"/>
        <v>1.5921263705722271</v>
      </c>
      <c r="J901" s="6">
        <f t="shared" si="476"/>
        <v>3.0974410440564601</v>
      </c>
      <c r="K901" s="9"/>
      <c r="L901" s="15">
        <f t="shared" si="477"/>
        <v>0.88</v>
      </c>
      <c r="M901" s="6">
        <f t="shared" si="482"/>
        <v>0.44886839478498686</v>
      </c>
      <c r="N901" s="15">
        <f t="shared" si="461"/>
        <v>2.2364871381670084</v>
      </c>
      <c r="O901" s="15">
        <f t="shared" si="462"/>
        <v>5.3043241631258544</v>
      </c>
      <c r="P901" s="15">
        <f t="shared" si="478"/>
        <v>2.2364871381670084</v>
      </c>
      <c r="Q901" s="15">
        <f t="shared" si="479"/>
        <v>0.88</v>
      </c>
      <c r="S901" s="28">
        <f t="shared" si="480"/>
        <v>0.88</v>
      </c>
      <c r="T901" s="19">
        <f t="shared" si="463"/>
        <v>5.3043241631258544</v>
      </c>
      <c r="U901" s="19">
        <f t="shared" si="464"/>
        <v>7.5014471707159025</v>
      </c>
      <c r="V901" s="19">
        <f t="shared" si="465"/>
        <v>10.608648326251709</v>
      </c>
      <c r="W901" s="19">
        <f t="shared" si="466"/>
        <v>12.992887629973746</v>
      </c>
      <c r="X901" s="19">
        <f t="shared" si="467"/>
        <v>15.002894341431805</v>
      </c>
      <c r="Y901" s="19">
        <f t="shared" si="468"/>
        <v>16.773745803344227</v>
      </c>
      <c r="Z901" s="19">
        <f t="shared" si="469"/>
        <v>18.374717900698496</v>
      </c>
      <c r="AA901" s="19">
        <f t="shared" si="470"/>
        <v>19.84696368680336</v>
      </c>
      <c r="AB901" s="19">
        <f t="shared" si="471"/>
        <v>21.217296652503418</v>
      </c>
      <c r="AC901" s="19">
        <f t="shared" si="472"/>
        <v>22.504341512147704</v>
      </c>
      <c r="AD901" s="19">
        <f t="shared" si="473"/>
        <v>23.72165880688819</v>
      </c>
      <c r="AE901" s="19">
        <f t="shared" si="486"/>
        <v>2.2364871381670084</v>
      </c>
      <c r="AF901" s="19">
        <f t="shared" si="486"/>
        <v>3.1628704428687739</v>
      </c>
      <c r="AG901" s="19">
        <f t="shared" si="486"/>
        <v>4.4729742763340168</v>
      </c>
      <c r="AH901" s="19">
        <f t="shared" si="486"/>
        <v>5.4782523048065919</v>
      </c>
      <c r="AI901" s="19">
        <f t="shared" si="486"/>
        <v>6.3257408857375479</v>
      </c>
      <c r="AJ901" s="19">
        <f t="shared" si="486"/>
        <v>7.0723933142794424</v>
      </c>
      <c r="AK901" s="19">
        <f t="shared" si="486"/>
        <v>7.7474187075591496</v>
      </c>
      <c r="AL901" s="19">
        <f t="shared" si="486"/>
        <v>8.3681686209475004</v>
      </c>
      <c r="AM901" s="19">
        <f t="shared" si="486"/>
        <v>8.9459485526680336</v>
      </c>
      <c r="AN901" s="19">
        <f t="shared" si="486"/>
        <v>9.4886113286063214</v>
      </c>
      <c r="AO901" s="19">
        <f t="shared" si="486"/>
        <v>10.001874543490791</v>
      </c>
      <c r="AP901" s="43">
        <f t="shared" si="474"/>
        <v>0.88</v>
      </c>
    </row>
    <row r="902" spans="1:42" x14ac:dyDescent="0.25">
      <c r="A902" s="15">
        <v>0.88100000000000001</v>
      </c>
      <c r="B902" s="6">
        <f t="shared" si="481"/>
        <v>4.8743845815626461</v>
      </c>
      <c r="C902" s="6">
        <f t="shared" si="456"/>
        <v>0.73266149547128978</v>
      </c>
      <c r="D902" s="6">
        <f t="shared" si="475"/>
        <v>2.437192290781323</v>
      </c>
      <c r="E902" s="6">
        <f t="shared" si="457"/>
        <v>0.64757702244597903</v>
      </c>
      <c r="F902" s="6">
        <f t="shared" si="458"/>
        <v>1.1313889623568423</v>
      </c>
      <c r="G902" s="6">
        <f t="shared" si="459"/>
        <v>1.446694481178421</v>
      </c>
      <c r="H902" s="6">
        <f t="shared" si="460"/>
        <v>0.93285358893884851</v>
      </c>
      <c r="I902" s="6">
        <f t="shared" si="454"/>
        <v>1.5969386080949959</v>
      </c>
      <c r="J902" s="6">
        <f t="shared" si="476"/>
        <v>3.1071727533381699</v>
      </c>
      <c r="K902" s="9"/>
      <c r="L902" s="15">
        <f t="shared" si="477"/>
        <v>0.88100000000000001</v>
      </c>
      <c r="M902" s="6">
        <f t="shared" si="482"/>
        <v>0.4487547393545247</v>
      </c>
      <c r="N902" s="15">
        <f t="shared" si="461"/>
        <v>2.2359208498932857</v>
      </c>
      <c r="O902" s="15">
        <f t="shared" si="462"/>
        <v>5.307680888187936</v>
      </c>
      <c r="P902" s="15">
        <f t="shared" si="478"/>
        <v>2.2359208498932857</v>
      </c>
      <c r="Q902" s="15">
        <f t="shared" si="479"/>
        <v>0.88100000000000001</v>
      </c>
      <c r="S902" s="28">
        <f t="shared" si="480"/>
        <v>0.88100000000000001</v>
      </c>
      <c r="T902" s="19">
        <f t="shared" si="463"/>
        <v>5.307680888187936</v>
      </c>
      <c r="U902" s="19">
        <f t="shared" si="464"/>
        <v>7.506194296823856</v>
      </c>
      <c r="V902" s="19">
        <f t="shared" si="465"/>
        <v>10.615361776375872</v>
      </c>
      <c r="W902" s="19">
        <f t="shared" si="466"/>
        <v>13.001109893582663</v>
      </c>
      <c r="X902" s="19">
        <f t="shared" si="467"/>
        <v>15.012388593647712</v>
      </c>
      <c r="Y902" s="19">
        <f t="shared" si="468"/>
        <v>16.784360700019374</v>
      </c>
      <c r="Z902" s="19">
        <f t="shared" si="469"/>
        <v>18.386345937407626</v>
      </c>
      <c r="AA902" s="19">
        <f t="shared" si="470"/>
        <v>19.859523401927266</v>
      </c>
      <c r="AB902" s="19">
        <f t="shared" si="471"/>
        <v>21.230723552751744</v>
      </c>
      <c r="AC902" s="19">
        <f t="shared" si="472"/>
        <v>22.518582890471563</v>
      </c>
      <c r="AD902" s="19">
        <f t="shared" si="473"/>
        <v>23.736670537729374</v>
      </c>
      <c r="AE902" s="19">
        <f t="shared" ref="AE902:AO911" si="487">$M902*AE$21^0.5/RMannings_n*(Diameter/1000)^(2/3)</f>
        <v>2.2359208498932857</v>
      </c>
      <c r="AF902" s="19">
        <f t="shared" si="487"/>
        <v>3.1620695903118623</v>
      </c>
      <c r="AG902" s="19">
        <f t="shared" si="487"/>
        <v>4.4718416997865713</v>
      </c>
      <c r="AH902" s="19">
        <f t="shared" si="487"/>
        <v>5.4768651874886505</v>
      </c>
      <c r="AI902" s="19">
        <f t="shared" si="487"/>
        <v>6.3241391806237246</v>
      </c>
      <c r="AJ902" s="19">
        <f t="shared" si="487"/>
        <v>7.0706025535222334</v>
      </c>
      <c r="AK902" s="19">
        <f t="shared" si="487"/>
        <v>7.7454570274355135</v>
      </c>
      <c r="AL902" s="19">
        <f t="shared" si="487"/>
        <v>8.3660497642450817</v>
      </c>
      <c r="AM902" s="19">
        <f t="shared" si="487"/>
        <v>8.9436833995731426</v>
      </c>
      <c r="AN902" s="19">
        <f t="shared" si="487"/>
        <v>9.4862087709355851</v>
      </c>
      <c r="AO902" s="19">
        <f t="shared" si="487"/>
        <v>9.9993420253409813</v>
      </c>
      <c r="AP902" s="43">
        <f t="shared" si="474"/>
        <v>0.88100000000000001</v>
      </c>
    </row>
    <row r="903" spans="1:42" x14ac:dyDescent="0.25">
      <c r="A903" s="15">
        <v>0.88200000000000001</v>
      </c>
      <c r="B903" s="6">
        <f t="shared" si="481"/>
        <v>4.8805727276744335</v>
      </c>
      <c r="C903" s="6">
        <f t="shared" si="456"/>
        <v>0.7333078933381082</v>
      </c>
      <c r="D903" s="6">
        <f t="shared" si="475"/>
        <v>2.4402863638372168</v>
      </c>
      <c r="E903" s="6">
        <f t="shared" si="457"/>
        <v>0.64521624282096324</v>
      </c>
      <c r="F903" s="6">
        <f t="shared" si="458"/>
        <v>1.1365304291348861</v>
      </c>
      <c r="G903" s="6">
        <f t="shared" si="459"/>
        <v>1.4502652145674431</v>
      </c>
      <c r="H903" s="6">
        <f t="shared" si="460"/>
        <v>0.93367660826451415</v>
      </c>
      <c r="I903" s="6">
        <f t="shared" si="454"/>
        <v>1.6017996943744626</v>
      </c>
      <c r="J903" s="6">
        <f t="shared" si="476"/>
        <v>3.1169724005850616</v>
      </c>
      <c r="K903" s="9"/>
      <c r="L903" s="15">
        <f t="shared" si="477"/>
        <v>0.88200000000000001</v>
      </c>
      <c r="M903" s="6">
        <f t="shared" si="482"/>
        <v>0.44863902119083221</v>
      </c>
      <c r="N903" s="15">
        <f t="shared" si="461"/>
        <v>2.2353442840495834</v>
      </c>
      <c r="O903" s="15">
        <f t="shared" si="462"/>
        <v>5.3109937693425735</v>
      </c>
      <c r="P903" s="15">
        <f t="shared" si="478"/>
        <v>2.2353442840495834</v>
      </c>
      <c r="Q903" s="15">
        <f t="shared" si="479"/>
        <v>0.88200000000000001</v>
      </c>
      <c r="S903" s="28">
        <f t="shared" si="480"/>
        <v>0.88200000000000001</v>
      </c>
      <c r="T903" s="19">
        <f t="shared" si="463"/>
        <v>5.3109937693425735</v>
      </c>
      <c r="U903" s="19">
        <f t="shared" si="464"/>
        <v>7.5108794182832739</v>
      </c>
      <c r="V903" s="19">
        <f t="shared" si="465"/>
        <v>10.621987538685147</v>
      </c>
      <c r="W903" s="19">
        <f t="shared" si="466"/>
        <v>13.009224761990001</v>
      </c>
      <c r="X903" s="19">
        <f t="shared" si="467"/>
        <v>15.021758836566548</v>
      </c>
      <c r="Y903" s="19">
        <f t="shared" si="468"/>
        <v>16.794836950085472</v>
      </c>
      <c r="Z903" s="19">
        <f t="shared" si="469"/>
        <v>18.397822094366163</v>
      </c>
      <c r="AA903" s="19">
        <f t="shared" si="470"/>
        <v>19.871919068171017</v>
      </c>
      <c r="AB903" s="19">
        <f t="shared" si="471"/>
        <v>21.243975077370294</v>
      </c>
      <c r="AC903" s="19">
        <f t="shared" si="472"/>
        <v>22.532638254849818</v>
      </c>
      <c r="AD903" s="19">
        <f t="shared" si="473"/>
        <v>23.751486192655662</v>
      </c>
      <c r="AE903" s="19">
        <f t="shared" si="487"/>
        <v>2.2353442840495834</v>
      </c>
      <c r="AF903" s="19">
        <f t="shared" si="487"/>
        <v>3.1612542030760977</v>
      </c>
      <c r="AG903" s="19">
        <f t="shared" si="487"/>
        <v>4.4706885680991668</v>
      </c>
      <c r="AH903" s="19">
        <f t="shared" si="487"/>
        <v>5.4754528953684618</v>
      </c>
      <c r="AI903" s="19">
        <f t="shared" si="487"/>
        <v>6.3225084061521954</v>
      </c>
      <c r="AJ903" s="19">
        <f t="shared" si="487"/>
        <v>7.0687792922350772</v>
      </c>
      <c r="AK903" s="19">
        <f t="shared" si="487"/>
        <v>7.7434597447651106</v>
      </c>
      <c r="AL903" s="19">
        <f t="shared" si="487"/>
        <v>8.3638924523970317</v>
      </c>
      <c r="AM903" s="19">
        <f t="shared" si="487"/>
        <v>8.9413771361983336</v>
      </c>
      <c r="AN903" s="19">
        <f t="shared" si="487"/>
        <v>9.4837626092282914</v>
      </c>
      <c r="AO903" s="19">
        <f t="shared" si="487"/>
        <v>9.9967635445009346</v>
      </c>
      <c r="AP903" s="43">
        <f t="shared" si="474"/>
        <v>0.88200000000000001</v>
      </c>
    </row>
    <row r="904" spans="1:42" x14ac:dyDescent="0.25">
      <c r="A904" s="15">
        <v>0.88300000000000001</v>
      </c>
      <c r="B904" s="6">
        <f t="shared" si="481"/>
        <v>4.8867836288424629</v>
      </c>
      <c r="C904" s="6">
        <f t="shared" si="456"/>
        <v>0.73395192299297629</v>
      </c>
      <c r="D904" s="6">
        <f t="shared" si="475"/>
        <v>2.4433918144212314</v>
      </c>
      <c r="E904" s="6">
        <f t="shared" si="457"/>
        <v>0.64284057121497862</v>
      </c>
      <c r="F904" s="6">
        <f t="shared" si="458"/>
        <v>1.141732423026437</v>
      </c>
      <c r="G904" s="6">
        <f t="shared" si="459"/>
        <v>1.4538662115132186</v>
      </c>
      <c r="H904" s="6">
        <f t="shared" si="460"/>
        <v>0.93449661228907432</v>
      </c>
      <c r="I904" s="6">
        <f t="shared" si="454"/>
        <v>1.606710614915094</v>
      </c>
      <c r="J904" s="6">
        <f t="shared" si="476"/>
        <v>3.1268413243683773</v>
      </c>
      <c r="K904" s="9"/>
      <c r="L904" s="15">
        <f t="shared" si="477"/>
        <v>0.88300000000000001</v>
      </c>
      <c r="M904" s="6">
        <f t="shared" si="482"/>
        <v>0.44852122405964195</v>
      </c>
      <c r="N904" s="15">
        <f t="shared" si="461"/>
        <v>2.2347573597486505</v>
      </c>
      <c r="O904" s="15">
        <f t="shared" si="462"/>
        <v>5.3142624556171407</v>
      </c>
      <c r="P904" s="15">
        <f t="shared" si="478"/>
        <v>2.2347573597486505</v>
      </c>
      <c r="Q904" s="15">
        <f t="shared" si="479"/>
        <v>0.88300000000000001</v>
      </c>
      <c r="S904" s="28">
        <f t="shared" si="480"/>
        <v>0.88300000000000001</v>
      </c>
      <c r="T904" s="19">
        <f t="shared" si="463"/>
        <v>5.3142624556171407</v>
      </c>
      <c r="U904" s="19">
        <f t="shared" si="464"/>
        <v>7.51550203874391</v>
      </c>
      <c r="V904" s="19">
        <f t="shared" si="465"/>
        <v>10.628524911234281</v>
      </c>
      <c r="W904" s="19">
        <f t="shared" si="466"/>
        <v>13.017231375491933</v>
      </c>
      <c r="X904" s="19">
        <f t="shared" si="467"/>
        <v>15.03100407748782</v>
      </c>
      <c r="Y904" s="19">
        <f t="shared" si="468"/>
        <v>16.805173443669638</v>
      </c>
      <c r="Z904" s="19">
        <f t="shared" si="469"/>
        <v>18.40914515576927</v>
      </c>
      <c r="AA904" s="19">
        <f t="shared" si="470"/>
        <v>19.884149372315299</v>
      </c>
      <c r="AB904" s="19">
        <f t="shared" si="471"/>
        <v>21.257049822468563</v>
      </c>
      <c r="AC904" s="19">
        <f t="shared" si="472"/>
        <v>22.546506116231726</v>
      </c>
      <c r="AD904" s="19">
        <f t="shared" si="473"/>
        <v>23.766104202069776</v>
      </c>
      <c r="AE904" s="19">
        <f t="shared" si="487"/>
        <v>2.2347573597486505</v>
      </c>
      <c r="AF904" s="19">
        <f t="shared" si="487"/>
        <v>3.1604241667696318</v>
      </c>
      <c r="AG904" s="19">
        <f t="shared" si="487"/>
        <v>4.4695147194973011</v>
      </c>
      <c r="AH904" s="19">
        <f t="shared" si="487"/>
        <v>5.4740152303135368</v>
      </c>
      <c r="AI904" s="19">
        <f t="shared" si="487"/>
        <v>6.3208483335392636</v>
      </c>
      <c r="AJ904" s="19">
        <f t="shared" si="487"/>
        <v>7.0669232746300281</v>
      </c>
      <c r="AK904" s="19">
        <f t="shared" si="487"/>
        <v>7.7414265793462853</v>
      </c>
      <c r="AL904" s="19">
        <f t="shared" si="487"/>
        <v>8.3616963827509689</v>
      </c>
      <c r="AM904" s="19">
        <f t="shared" si="487"/>
        <v>8.9390294389946021</v>
      </c>
      <c r="AN904" s="19">
        <f t="shared" si="487"/>
        <v>9.4812725003088936</v>
      </c>
      <c r="AO904" s="19">
        <f t="shared" si="487"/>
        <v>9.9941387392318717</v>
      </c>
      <c r="AP904" s="43">
        <f t="shared" si="474"/>
        <v>0.88300000000000001</v>
      </c>
    </row>
    <row r="905" spans="1:42" x14ac:dyDescent="0.25">
      <c r="A905" s="15">
        <v>0.88400000000000001</v>
      </c>
      <c r="B905" s="6">
        <f t="shared" si="481"/>
        <v>4.893017598520041</v>
      </c>
      <c r="C905" s="6">
        <f t="shared" si="456"/>
        <v>0.7345935694613438</v>
      </c>
      <c r="D905" s="6">
        <f t="shared" si="475"/>
        <v>2.4465087992600205</v>
      </c>
      <c r="E905" s="6">
        <f t="shared" si="457"/>
        <v>0.64044984190801402</v>
      </c>
      <c r="F905" s="6">
        <f t="shared" si="458"/>
        <v>1.1469962538719018</v>
      </c>
      <c r="G905" s="6">
        <f t="shared" si="459"/>
        <v>1.4574981269359508</v>
      </c>
      <c r="H905" s="6">
        <f t="shared" si="460"/>
        <v>0.93531358194633951</v>
      </c>
      <c r="I905" s="6">
        <f t="shared" si="454"/>
        <v>1.6116723851325334</v>
      </c>
      <c r="J905" s="6">
        <f t="shared" si="476"/>
        <v>3.1367809017064188</v>
      </c>
      <c r="K905" s="9"/>
      <c r="L905" s="15">
        <f t="shared" si="477"/>
        <v>0.88400000000000001</v>
      </c>
      <c r="M905" s="6">
        <f t="shared" si="482"/>
        <v>0.44840133140075616</v>
      </c>
      <c r="N905" s="15">
        <f t="shared" si="461"/>
        <v>2.2341599944792891</v>
      </c>
      <c r="O905" s="15">
        <f t="shared" si="462"/>
        <v>5.3174865908989783</v>
      </c>
      <c r="P905" s="15">
        <f t="shared" si="478"/>
        <v>2.2341599944792891</v>
      </c>
      <c r="Q905" s="15">
        <f t="shared" si="479"/>
        <v>0.88400000000000001</v>
      </c>
      <c r="S905" s="28">
        <f t="shared" si="480"/>
        <v>0.88400000000000001</v>
      </c>
      <c r="T905" s="19">
        <f t="shared" si="463"/>
        <v>5.3174865908989783</v>
      </c>
      <c r="U905" s="19">
        <f t="shared" si="464"/>
        <v>7.5200616545864083</v>
      </c>
      <c r="V905" s="19">
        <f t="shared" si="465"/>
        <v>10.634973181797957</v>
      </c>
      <c r="W905" s="19">
        <f t="shared" si="466"/>
        <v>13.025128861794137</v>
      </c>
      <c r="X905" s="19">
        <f t="shared" si="467"/>
        <v>15.040123309172817</v>
      </c>
      <c r="Y905" s="19">
        <f t="shared" si="468"/>
        <v>16.815369054644751</v>
      </c>
      <c r="Z905" s="19">
        <f t="shared" si="469"/>
        <v>18.420313888006504</v>
      </c>
      <c r="AA905" s="19">
        <f t="shared" si="470"/>
        <v>19.896212981908544</v>
      </c>
      <c r="AB905" s="19">
        <f t="shared" si="471"/>
        <v>21.269946363595913</v>
      </c>
      <c r="AC905" s="19">
        <f t="shared" si="472"/>
        <v>22.560184963759223</v>
      </c>
      <c r="AD905" s="19">
        <f t="shared" si="473"/>
        <v>23.780522973387459</v>
      </c>
      <c r="AE905" s="19">
        <f t="shared" si="487"/>
        <v>2.2341599944792891</v>
      </c>
      <c r="AF905" s="19">
        <f t="shared" si="487"/>
        <v>3.15957936470401</v>
      </c>
      <c r="AG905" s="19">
        <f t="shared" si="487"/>
        <v>4.4683199889585783</v>
      </c>
      <c r="AH905" s="19">
        <f t="shared" si="487"/>
        <v>5.4725519902135407</v>
      </c>
      <c r="AI905" s="19">
        <f t="shared" si="487"/>
        <v>6.31915872940802</v>
      </c>
      <c r="AJ905" s="19">
        <f t="shared" si="487"/>
        <v>7.0650342397837651</v>
      </c>
      <c r="AK905" s="19">
        <f t="shared" si="487"/>
        <v>7.7393572453518624</v>
      </c>
      <c r="AL905" s="19">
        <f t="shared" si="487"/>
        <v>8.3594612465782596</v>
      </c>
      <c r="AM905" s="19">
        <f t="shared" si="487"/>
        <v>8.9366399779171566</v>
      </c>
      <c r="AN905" s="19">
        <f t="shared" si="487"/>
        <v>9.4787380941120283</v>
      </c>
      <c r="AO905" s="19">
        <f t="shared" si="487"/>
        <v>9.99146724053249</v>
      </c>
      <c r="AP905" s="43">
        <f t="shared" si="474"/>
        <v>0.88400000000000001</v>
      </c>
    </row>
    <row r="906" spans="1:42" x14ac:dyDescent="0.25">
      <c r="A906" s="15">
        <v>0.88500000000000001</v>
      </c>
      <c r="B906" s="6">
        <f t="shared" si="481"/>
        <v>4.8992749569269529</v>
      </c>
      <c r="C906" s="6">
        <f t="shared" si="456"/>
        <v>0.73523281760117853</v>
      </c>
      <c r="D906" s="6">
        <f t="shared" si="475"/>
        <v>2.4496374784634765</v>
      </c>
      <c r="E906" s="6">
        <f t="shared" si="457"/>
        <v>0.63804388563797076</v>
      </c>
      <c r="F906" s="6">
        <f t="shared" si="458"/>
        <v>1.1523232714095051</v>
      </c>
      <c r="G906" s="6">
        <f t="shared" si="459"/>
        <v>1.4611616357047525</v>
      </c>
      <c r="H906" s="6">
        <f t="shared" si="460"/>
        <v>0.93612749795687555</v>
      </c>
      <c r="I906" s="6">
        <f t="shared" si="454"/>
        <v>1.6166860515264161</v>
      </c>
      <c r="J906" s="6">
        <f t="shared" si="476"/>
        <v>3.1467925494936537</v>
      </c>
      <c r="K906" s="9"/>
      <c r="L906" s="15">
        <f t="shared" si="477"/>
        <v>0.88500000000000001</v>
      </c>
      <c r="M906" s="6">
        <f t="shared" si="482"/>
        <v>0.44827932631862583</v>
      </c>
      <c r="N906" s="15">
        <f t="shared" si="461"/>
        <v>2.2335521040594117</v>
      </c>
      <c r="O906" s="15">
        <f t="shared" si="462"/>
        <v>5.3206658137943199</v>
      </c>
      <c r="P906" s="15">
        <f t="shared" si="478"/>
        <v>2.2335521040594117</v>
      </c>
      <c r="Q906" s="15">
        <f t="shared" si="479"/>
        <v>0.88500000000000001</v>
      </c>
      <c r="S906" s="28">
        <f t="shared" si="480"/>
        <v>0.88500000000000001</v>
      </c>
      <c r="T906" s="19">
        <f t="shared" si="463"/>
        <v>5.3206658137943199</v>
      </c>
      <c r="U906" s="19">
        <f t="shared" si="464"/>
        <v>7.5245577547228093</v>
      </c>
      <c r="V906" s="19">
        <f t="shared" si="465"/>
        <v>10.64133162758864</v>
      </c>
      <c r="W906" s="19">
        <f t="shared" si="466"/>
        <v>13.032916335666297</v>
      </c>
      <c r="X906" s="19">
        <f t="shared" si="467"/>
        <v>15.049115509445619</v>
      </c>
      <c r="Y906" s="19">
        <f t="shared" si="468"/>
        <v>16.825422640183387</v>
      </c>
      <c r="Z906" s="19">
        <f t="shared" si="469"/>
        <v>18.431327039173141</v>
      </c>
      <c r="AA906" s="19">
        <f t="shared" si="470"/>
        <v>19.9081085447391</v>
      </c>
      <c r="AB906" s="19">
        <f t="shared" si="471"/>
        <v>21.28266325517728</v>
      </c>
      <c r="AC906" s="19">
        <f t="shared" si="472"/>
        <v>22.573673264168427</v>
      </c>
      <c r="AD906" s="19">
        <f t="shared" si="473"/>
        <v>23.794740890406679</v>
      </c>
      <c r="AE906" s="19">
        <f t="shared" si="487"/>
        <v>2.2335521040594117</v>
      </c>
      <c r="AF906" s="19">
        <f t="shared" si="487"/>
        <v>3.1587196778277824</v>
      </c>
      <c r="AG906" s="19">
        <f t="shared" si="487"/>
        <v>4.4671042081188235</v>
      </c>
      <c r="AH906" s="19">
        <f t="shared" si="487"/>
        <v>5.4710629688653141</v>
      </c>
      <c r="AI906" s="19">
        <f t="shared" si="487"/>
        <v>6.3174393556555648</v>
      </c>
      <c r="AJ906" s="19">
        <f t="shared" si="487"/>
        <v>7.0631119214891562</v>
      </c>
      <c r="AK906" s="19">
        <f t="shared" si="487"/>
        <v>7.7372514511665385</v>
      </c>
      <c r="AL906" s="19">
        <f t="shared" si="487"/>
        <v>8.3571867288983768</v>
      </c>
      <c r="AM906" s="19">
        <f t="shared" si="487"/>
        <v>8.9342084162376469</v>
      </c>
      <c r="AN906" s="19">
        <f t="shared" si="487"/>
        <v>9.4761590334833468</v>
      </c>
      <c r="AO906" s="19">
        <f t="shared" si="487"/>
        <v>9.9887486719290575</v>
      </c>
      <c r="AP906" s="43">
        <f t="shared" si="474"/>
        <v>0.88500000000000001</v>
      </c>
    </row>
    <row r="907" spans="1:42" x14ac:dyDescent="0.25">
      <c r="A907" s="15">
        <v>0.88600000000000001</v>
      </c>
      <c r="B907" s="6">
        <f t="shared" si="481"/>
        <v>4.9055560312566513</v>
      </c>
      <c r="C907" s="6">
        <f t="shared" si="456"/>
        <v>0.73586965209937016</v>
      </c>
      <c r="D907" s="6">
        <f t="shared" si="475"/>
        <v>2.4527780156283256</v>
      </c>
      <c r="E907" s="6">
        <f t="shared" si="457"/>
        <v>0.635622529493724</v>
      </c>
      <c r="F907" s="6">
        <f t="shared" si="458"/>
        <v>1.1577148668495016</v>
      </c>
      <c r="G907" s="6">
        <f t="shared" si="459"/>
        <v>1.4648574334247508</v>
      </c>
      <c r="H907" s="6">
        <f t="shared" si="460"/>
        <v>0.93693834082342464</v>
      </c>
      <c r="I907" s="6">
        <f t="shared" si="454"/>
        <v>1.6217526929097259</v>
      </c>
      <c r="J907" s="6">
        <f t="shared" si="476"/>
        <v>3.1568777259957046</v>
      </c>
      <c r="K907" s="9"/>
      <c r="L907" s="15">
        <f t="shared" si="477"/>
        <v>0.88600000000000001</v>
      </c>
      <c r="M907" s="6">
        <f t="shared" si="482"/>
        <v>0.44815519157257039</v>
      </c>
      <c r="N907" s="15">
        <f t="shared" si="461"/>
        <v>2.2329336025873139</v>
      </c>
      <c r="O907" s="15">
        <f t="shared" si="462"/>
        <v>5.3237997574820213</v>
      </c>
      <c r="P907" s="15">
        <f t="shared" si="478"/>
        <v>2.2329336025873139</v>
      </c>
      <c r="Q907" s="15">
        <f t="shared" si="479"/>
        <v>0.88600000000000001</v>
      </c>
      <c r="S907" s="28">
        <f t="shared" si="480"/>
        <v>0.88600000000000001</v>
      </c>
      <c r="T907" s="19">
        <f t="shared" si="463"/>
        <v>5.3237997574820213</v>
      </c>
      <c r="U907" s="19">
        <f t="shared" si="464"/>
        <v>7.5289898203896675</v>
      </c>
      <c r="V907" s="19">
        <f t="shared" si="465"/>
        <v>10.647599514964043</v>
      </c>
      <c r="W907" s="19">
        <f t="shared" si="466"/>
        <v>13.040592898583784</v>
      </c>
      <c r="X907" s="19">
        <f t="shared" si="467"/>
        <v>15.057979640779335</v>
      </c>
      <c r="Y907" s="19">
        <f t="shared" si="468"/>
        <v>16.835333040295232</v>
      </c>
      <c r="Z907" s="19">
        <f t="shared" si="469"/>
        <v>18.44218333856346</v>
      </c>
      <c r="AA907" s="19">
        <f t="shared" si="470"/>
        <v>19.919834688287924</v>
      </c>
      <c r="AB907" s="19">
        <f t="shared" si="471"/>
        <v>21.295199029928085</v>
      </c>
      <c r="AC907" s="19">
        <f t="shared" si="472"/>
        <v>22.586969461169005</v>
      </c>
      <c r="AD907" s="19">
        <f t="shared" si="473"/>
        <v>23.808756312653387</v>
      </c>
      <c r="AE907" s="19">
        <f t="shared" si="487"/>
        <v>2.2329336025873139</v>
      </c>
      <c r="AF907" s="19">
        <f t="shared" si="487"/>
        <v>3.157844984657594</v>
      </c>
      <c r="AG907" s="19">
        <f t="shared" si="487"/>
        <v>4.4658672051746278</v>
      </c>
      <c r="AH907" s="19">
        <f t="shared" si="487"/>
        <v>5.4695479558535149</v>
      </c>
      <c r="AI907" s="19">
        <f t="shared" si="487"/>
        <v>6.315689969315188</v>
      </c>
      <c r="AJ907" s="19">
        <f t="shared" si="487"/>
        <v>7.0611560481011617</v>
      </c>
      <c r="AK907" s="19">
        <f t="shared" si="487"/>
        <v>7.7351088992180808</v>
      </c>
      <c r="AL907" s="19">
        <f t="shared" si="487"/>
        <v>8.3548725082965714</v>
      </c>
      <c r="AM907" s="19">
        <f t="shared" si="487"/>
        <v>8.9317344103492555</v>
      </c>
      <c r="AN907" s="19">
        <f t="shared" si="487"/>
        <v>9.4735349539727824</v>
      </c>
      <c r="AO907" s="19">
        <f t="shared" si="487"/>
        <v>9.985982649257469</v>
      </c>
      <c r="AP907" s="43">
        <f t="shared" si="474"/>
        <v>0.88600000000000001</v>
      </c>
    </row>
    <row r="908" spans="1:42" x14ac:dyDescent="0.25">
      <c r="A908" s="15">
        <v>0.88700000000000001</v>
      </c>
      <c r="B908" s="6">
        <f t="shared" si="481"/>
        <v>4.9118611558916712</v>
      </c>
      <c r="C908" s="6">
        <f t="shared" si="456"/>
        <v>0.73650405746802716</v>
      </c>
      <c r="D908" s="6">
        <f t="shared" si="475"/>
        <v>2.4559305779458356</v>
      </c>
      <c r="E908" s="6">
        <f t="shared" si="457"/>
        <v>0.63318559680397024</v>
      </c>
      <c r="F908" s="6">
        <f t="shared" si="458"/>
        <v>1.1631724745249434</v>
      </c>
      <c r="G908" s="6">
        <f t="shared" si="459"/>
        <v>1.4685862372624716</v>
      </c>
      <c r="H908" s="6">
        <f t="shared" si="460"/>
        <v>0.93774609082619098</v>
      </c>
      <c r="I908" s="6">
        <f t="shared" si="454"/>
        <v>1.6268734216979666</v>
      </c>
      <c r="J908" s="6">
        <f t="shared" si="476"/>
        <v>3.1670379324139182</v>
      </c>
      <c r="K908" s="9"/>
      <c r="L908" s="15">
        <f t="shared" si="477"/>
        <v>0.88700000000000001</v>
      </c>
      <c r="M908" s="6">
        <f t="shared" si="482"/>
        <v>0.44802890956661806</v>
      </c>
      <c r="N908" s="15">
        <f t="shared" si="461"/>
        <v>2.2323044023910525</v>
      </c>
      <c r="O908" s="15">
        <f t="shared" si="462"/>
        <v>5.3268880495617896</v>
      </c>
      <c r="P908" s="15">
        <f t="shared" si="478"/>
        <v>2.2323044023910525</v>
      </c>
      <c r="Q908" s="15">
        <f t="shared" si="479"/>
        <v>0.88700000000000001</v>
      </c>
      <c r="S908" s="28">
        <f t="shared" si="480"/>
        <v>0.88700000000000001</v>
      </c>
      <c r="T908" s="19">
        <f t="shared" si="463"/>
        <v>5.3268880495617896</v>
      </c>
      <c r="U908" s="19">
        <f t="shared" si="464"/>
        <v>7.5333573249334469</v>
      </c>
      <c r="V908" s="19">
        <f t="shared" si="465"/>
        <v>10.653776099123579</v>
      </c>
      <c r="W908" s="19">
        <f t="shared" si="466"/>
        <v>13.048157638355894</v>
      </c>
      <c r="X908" s="19">
        <f t="shared" si="467"/>
        <v>15.066714649866894</v>
      </c>
      <c r="Y908" s="19">
        <f t="shared" si="468"/>
        <v>16.845099077347157</v>
      </c>
      <c r="Z908" s="19">
        <f t="shared" si="469"/>
        <v>18.452881496145</v>
      </c>
      <c r="AA908" s="19">
        <f t="shared" si="470"/>
        <v>19.931390019160702</v>
      </c>
      <c r="AB908" s="19">
        <f t="shared" si="471"/>
        <v>21.307552198247159</v>
      </c>
      <c r="AC908" s="19">
        <f t="shared" si="472"/>
        <v>22.60007197480034</v>
      </c>
      <c r="AD908" s="19">
        <f t="shared" si="473"/>
        <v>23.822567574702862</v>
      </c>
      <c r="AE908" s="19">
        <f t="shared" si="487"/>
        <v>2.2323044023910525</v>
      </c>
      <c r="AF908" s="19">
        <f t="shared" si="487"/>
        <v>3.1569551612065938</v>
      </c>
      <c r="AG908" s="19">
        <f t="shared" si="487"/>
        <v>4.4646088047821051</v>
      </c>
      <c r="AH908" s="19">
        <f t="shared" si="487"/>
        <v>5.4680067364266156</v>
      </c>
      <c r="AI908" s="19">
        <f t="shared" si="487"/>
        <v>6.3139103224131876</v>
      </c>
      <c r="AJ908" s="19">
        <f t="shared" si="487"/>
        <v>7.0591663423767494</v>
      </c>
      <c r="AK908" s="19">
        <f t="shared" si="487"/>
        <v>7.7329292858019656</v>
      </c>
      <c r="AL908" s="19">
        <f t="shared" si="487"/>
        <v>8.35251825673447</v>
      </c>
      <c r="AM908" s="19">
        <f t="shared" si="487"/>
        <v>8.9292176095642102</v>
      </c>
      <c r="AN908" s="19">
        <f t="shared" si="487"/>
        <v>9.4708654836197805</v>
      </c>
      <c r="AO908" s="19">
        <f t="shared" si="487"/>
        <v>9.9831687804368752</v>
      </c>
      <c r="AP908" s="43">
        <f t="shared" si="474"/>
        <v>0.88700000000000001</v>
      </c>
    </row>
    <row r="909" spans="1:42" x14ac:dyDescent="0.25">
      <c r="A909" s="15">
        <v>0.88800000000000001</v>
      </c>
      <c r="B909" s="6">
        <f t="shared" si="481"/>
        <v>4.9181906726276425</v>
      </c>
      <c r="C909" s="6">
        <f t="shared" si="456"/>
        <v>0.73713601804065831</v>
      </c>
      <c r="D909" s="6">
        <f t="shared" si="475"/>
        <v>2.4590953363138213</v>
      </c>
      <c r="E909" s="6">
        <f t="shared" si="457"/>
        <v>0.63073290702166485</v>
      </c>
      <c r="F909" s="6">
        <f t="shared" si="458"/>
        <v>1.168697573623408</v>
      </c>
      <c r="G909" s="6">
        <f t="shared" si="459"/>
        <v>1.472348786811704</v>
      </c>
      <c r="H909" s="6">
        <f t="shared" si="460"/>
        <v>0.93855072801797845</v>
      </c>
      <c r="I909" s="6">
        <f t="shared" ref="I909:I972" si="488">cc*(1.811*$J909)^2+Y+SCorr*Slope</f>
        <v>1.6320493852615798</v>
      </c>
      <c r="J909" s="6">
        <f t="shared" si="476"/>
        <v>3.1772747145233255</v>
      </c>
      <c r="K909" s="9"/>
      <c r="L909" s="15">
        <f t="shared" si="477"/>
        <v>0.88800000000000001</v>
      </c>
      <c r="M909" s="6">
        <f t="shared" si="482"/>
        <v>0.44790046233895053</v>
      </c>
      <c r="N909" s="15">
        <f t="shared" si="461"/>
        <v>2.2316644139758526</v>
      </c>
      <c r="O909" s="15">
        <f t="shared" si="462"/>
        <v>5.3299303118966863</v>
      </c>
      <c r="P909" s="15">
        <f t="shared" si="478"/>
        <v>2.2316644139758526</v>
      </c>
      <c r="Q909" s="15">
        <f t="shared" si="479"/>
        <v>0.88800000000000001</v>
      </c>
      <c r="S909" s="28">
        <f t="shared" si="480"/>
        <v>0.88800000000000001</v>
      </c>
      <c r="T909" s="19">
        <f t="shared" si="463"/>
        <v>5.3299303118966863</v>
      </c>
      <c r="U909" s="19">
        <f t="shared" si="464"/>
        <v>7.5376597335877564</v>
      </c>
      <c r="V909" s="19">
        <f t="shared" si="465"/>
        <v>10.659860623793373</v>
      </c>
      <c r="W909" s="19">
        <f t="shared" si="466"/>
        <v>13.055609628740079</v>
      </c>
      <c r="X909" s="19">
        <f t="shared" si="467"/>
        <v>15.075319467175513</v>
      </c>
      <c r="Y909" s="19">
        <f t="shared" si="468"/>
        <v>16.854719555565175</v>
      </c>
      <c r="Z909" s="19">
        <f t="shared" si="469"/>
        <v>18.463420202012991</v>
      </c>
      <c r="AA909" s="19">
        <f t="shared" si="470"/>
        <v>19.942773122498576</v>
      </c>
      <c r="AB909" s="19">
        <f t="shared" si="471"/>
        <v>21.319721247586745</v>
      </c>
      <c r="AC909" s="19">
        <f t="shared" si="472"/>
        <v>22.61297920076326</v>
      </c>
      <c r="AD909" s="19">
        <f t="shared" si="473"/>
        <v>23.836172985475294</v>
      </c>
      <c r="AE909" s="19">
        <f t="shared" si="487"/>
        <v>2.2316644139758526</v>
      </c>
      <c r="AF909" s="19">
        <f t="shared" si="487"/>
        <v>3.1560500809100569</v>
      </c>
      <c r="AG909" s="19">
        <f t="shared" si="487"/>
        <v>4.4633288279517052</v>
      </c>
      <c r="AH909" s="19">
        <f t="shared" si="487"/>
        <v>5.466439091368084</v>
      </c>
      <c r="AI909" s="19">
        <f t="shared" si="487"/>
        <v>6.3121001618201138</v>
      </c>
      <c r="AJ909" s="19">
        <f t="shared" si="487"/>
        <v>7.057142521308597</v>
      </c>
      <c r="AK909" s="19">
        <f t="shared" si="487"/>
        <v>7.7307123008992029</v>
      </c>
      <c r="AL909" s="19">
        <f t="shared" si="487"/>
        <v>8.3501236393532903</v>
      </c>
      <c r="AM909" s="19">
        <f t="shared" si="487"/>
        <v>8.9266576559034103</v>
      </c>
      <c r="AN909" s="19">
        <f t="shared" si="487"/>
        <v>9.468150242730168</v>
      </c>
      <c r="AO909" s="19">
        <f t="shared" si="487"/>
        <v>9.9803066652344778</v>
      </c>
      <c r="AP909" s="43">
        <f t="shared" si="474"/>
        <v>0.88800000000000001</v>
      </c>
    </row>
    <row r="910" spans="1:42" x14ac:dyDescent="0.25">
      <c r="A910" s="15">
        <v>0.88900000000000001</v>
      </c>
      <c r="B910" s="6">
        <f t="shared" si="481"/>
        <v>4.9245449309063485</v>
      </c>
      <c r="C910" s="6">
        <f t="shared" si="456"/>
        <v>0.73776551796823775</v>
      </c>
      <c r="D910" s="6">
        <f t="shared" si="475"/>
        <v>2.4622724654531742</v>
      </c>
      <c r="E910" s="6">
        <f t="shared" si="457"/>
        <v>0.62826427560382603</v>
      </c>
      <c r="F910" s="6">
        <f t="shared" si="458"/>
        <v>1.1742916900044489</v>
      </c>
      <c r="G910" s="6">
        <f t="shared" si="459"/>
        <v>1.4761458450022245</v>
      </c>
      <c r="H910" s="6">
        <f t="shared" si="460"/>
        <v>0.93935223221918052</v>
      </c>
      <c r="I910" s="6">
        <f t="shared" si="488"/>
        <v>1.6372817673453435</v>
      </c>
      <c r="J910" s="6">
        <f t="shared" si="476"/>
        <v>3.1875896643881916</v>
      </c>
      <c r="K910" s="9"/>
      <c r="L910" s="15">
        <f t="shared" si="477"/>
        <v>0.88900000000000001</v>
      </c>
      <c r="M910" s="6">
        <f t="shared" si="482"/>
        <v>0.44776983155093208</v>
      </c>
      <c r="N910" s="15">
        <f t="shared" si="461"/>
        <v>2.2310135459694478</v>
      </c>
      <c r="O910" s="15">
        <f t="shared" si="462"/>
        <v>5.3329261604496265</v>
      </c>
      <c r="P910" s="15">
        <f t="shared" si="478"/>
        <v>2.2310135459694478</v>
      </c>
      <c r="Q910" s="15">
        <f t="shared" si="479"/>
        <v>0.88900000000000001</v>
      </c>
      <c r="S910" s="28">
        <f t="shared" si="480"/>
        <v>0.88900000000000001</v>
      </c>
      <c r="T910" s="19">
        <f t="shared" si="463"/>
        <v>5.3329261604496265</v>
      </c>
      <c r="U910" s="19">
        <f t="shared" si="464"/>
        <v>7.5418965032421399</v>
      </c>
      <c r="V910" s="19">
        <f t="shared" si="465"/>
        <v>10.665852320899253</v>
      </c>
      <c r="W910" s="19">
        <f t="shared" si="466"/>
        <v>13.062947929041441</v>
      </c>
      <c r="X910" s="19">
        <f t="shared" si="467"/>
        <v>15.08379300648428</v>
      </c>
      <c r="Y910" s="19">
        <f t="shared" si="468"/>
        <v>16.864193260517386</v>
      </c>
      <c r="Z910" s="19">
        <f t="shared" si="469"/>
        <v>18.47379812582394</v>
      </c>
      <c r="AA910" s="19">
        <f t="shared" si="470"/>
        <v>19.953982561366345</v>
      </c>
      <c r="AB910" s="19">
        <f t="shared" si="471"/>
        <v>21.331704641798506</v>
      </c>
      <c r="AC910" s="19">
        <f t="shared" si="472"/>
        <v>22.625689509726413</v>
      </c>
      <c r="AD910" s="19">
        <f t="shared" si="473"/>
        <v>23.849570827504635</v>
      </c>
      <c r="AE910" s="19">
        <f t="shared" si="487"/>
        <v>2.2310135459694478</v>
      </c>
      <c r="AF910" s="19">
        <f t="shared" si="487"/>
        <v>3.155129614548084</v>
      </c>
      <c r="AG910" s="19">
        <f t="shared" si="487"/>
        <v>4.4620270919388956</v>
      </c>
      <c r="AH910" s="19">
        <f t="shared" si="487"/>
        <v>5.46484479686249</v>
      </c>
      <c r="AI910" s="19">
        <f t="shared" si="487"/>
        <v>6.3102592290961681</v>
      </c>
      <c r="AJ910" s="19">
        <f t="shared" si="487"/>
        <v>7.0550842959522244</v>
      </c>
      <c r="AK910" s="19">
        <f t="shared" si="487"/>
        <v>7.728457627986975</v>
      </c>
      <c r="AL910" s="19">
        <f t="shared" si="487"/>
        <v>8.3476883142693108</v>
      </c>
      <c r="AM910" s="19">
        <f t="shared" si="487"/>
        <v>8.9240541838777911</v>
      </c>
      <c r="AN910" s="19">
        <f t="shared" si="487"/>
        <v>9.4653888436442504</v>
      </c>
      <c r="AO910" s="19">
        <f t="shared" si="487"/>
        <v>9.9773958950210755</v>
      </c>
      <c r="AP910" s="43">
        <f t="shared" si="474"/>
        <v>0.88900000000000001</v>
      </c>
    </row>
    <row r="911" spans="1:42" x14ac:dyDescent="0.25">
      <c r="A911" s="15">
        <v>0.89</v>
      </c>
      <c r="B911" s="6">
        <f t="shared" si="481"/>
        <v>4.9309242880582635</v>
      </c>
      <c r="C911" s="6">
        <f t="shared" si="456"/>
        <v>0.73839254121514664</v>
      </c>
      <c r="D911" s="6">
        <f t="shared" si="475"/>
        <v>2.4654621440291318</v>
      </c>
      <c r="E911" s="6">
        <f t="shared" si="457"/>
        <v>0.62577951388648068</v>
      </c>
      <c r="F911" s="6">
        <f t="shared" si="458"/>
        <v>1.1799563981078078</v>
      </c>
      <c r="G911" s="6">
        <f t="shared" si="459"/>
        <v>1.479978199053904</v>
      </c>
      <c r="H911" s="6">
        <f t="shared" si="460"/>
        <v>0.94015058301261323</v>
      </c>
      <c r="I911" s="6">
        <f t="shared" si="488"/>
        <v>1.6425717895586747</v>
      </c>
      <c r="J911" s="6">
        <f t="shared" si="476"/>
        <v>3.1979844221595046</v>
      </c>
      <c r="K911" s="9"/>
      <c r="L911" s="15">
        <f t="shared" si="477"/>
        <v>0.89</v>
      </c>
      <c r="M911" s="6">
        <f t="shared" si="482"/>
        <v>0.44763699847570332</v>
      </c>
      <c r="N911" s="15">
        <f t="shared" si="461"/>
        <v>2.2303517050652455</v>
      </c>
      <c r="O911" s="15">
        <f t="shared" si="462"/>
        <v>5.3358752051135845</v>
      </c>
      <c r="P911" s="15">
        <f t="shared" si="478"/>
        <v>2.2303517050652455</v>
      </c>
      <c r="Q911" s="15">
        <f t="shared" si="479"/>
        <v>0.89</v>
      </c>
      <c r="S911" s="28">
        <f t="shared" si="480"/>
        <v>0.89</v>
      </c>
      <c r="T911" s="19">
        <f t="shared" si="463"/>
        <v>5.3358752051135845</v>
      </c>
      <c r="U911" s="19">
        <f t="shared" si="464"/>
        <v>7.5460670822019535</v>
      </c>
      <c r="V911" s="19">
        <f t="shared" si="465"/>
        <v>10.671750410227169</v>
      </c>
      <c r="W911" s="19">
        <f t="shared" si="466"/>
        <v>13.070171583696816</v>
      </c>
      <c r="X911" s="19">
        <f t="shared" si="467"/>
        <v>15.092134164403907</v>
      </c>
      <c r="Y911" s="19">
        <f t="shared" si="468"/>
        <v>16.873518958577062</v>
      </c>
      <c r="Z911" s="19">
        <f t="shared" si="469"/>
        <v>18.484013916207466</v>
      </c>
      <c r="AA911" s="19">
        <f t="shared" si="470"/>
        <v>19.965016876117168</v>
      </c>
      <c r="AB911" s="19">
        <f t="shared" si="471"/>
        <v>21.343500820454338</v>
      </c>
      <c r="AC911" s="19">
        <f t="shared" si="472"/>
        <v>22.638201246605853</v>
      </c>
      <c r="AD911" s="19">
        <f t="shared" si="473"/>
        <v>23.862759356179222</v>
      </c>
      <c r="AE911" s="19">
        <f t="shared" si="487"/>
        <v>2.2303517050652455</v>
      </c>
      <c r="AF911" s="19">
        <f t="shared" si="487"/>
        <v>3.1541936301652278</v>
      </c>
      <c r="AG911" s="19">
        <f t="shared" si="487"/>
        <v>4.460703410130491</v>
      </c>
      <c r="AH911" s="19">
        <f t="shared" si="487"/>
        <v>5.4632236243562913</v>
      </c>
      <c r="AI911" s="19">
        <f t="shared" si="487"/>
        <v>6.3083872603304556</v>
      </c>
      <c r="AJ911" s="19">
        <f t="shared" si="487"/>
        <v>7.0529913712462813</v>
      </c>
      <c r="AK911" s="19">
        <f t="shared" si="487"/>
        <v>7.7261649438417628</v>
      </c>
      <c r="AL911" s="19">
        <f t="shared" si="487"/>
        <v>8.3452119323612326</v>
      </c>
      <c r="AM911" s="19">
        <f t="shared" si="487"/>
        <v>8.921406820260982</v>
      </c>
      <c r="AN911" s="19">
        <f t="shared" si="487"/>
        <v>9.4625808904956816</v>
      </c>
      <c r="AO911" s="19">
        <f t="shared" si="487"/>
        <v>9.9744360525169036</v>
      </c>
      <c r="AP911" s="43">
        <f t="shared" si="474"/>
        <v>0.89</v>
      </c>
    </row>
    <row r="912" spans="1:42" x14ac:dyDescent="0.25">
      <c r="A912" s="15">
        <v>0.89100000000000001</v>
      </c>
      <c r="B912" s="6">
        <f t="shared" si="481"/>
        <v>4.9373291095550522</v>
      </c>
      <c r="C912" s="6">
        <f t="shared" si="456"/>
        <v>0.73901707155498786</v>
      </c>
      <c r="D912" s="6">
        <f t="shared" si="475"/>
        <v>2.4686645547775261</v>
      </c>
      <c r="E912" s="6">
        <f t="shared" si="457"/>
        <v>0.62327842895450825</v>
      </c>
      <c r="F912" s="6">
        <f t="shared" si="458"/>
        <v>1.1856933229577999</v>
      </c>
      <c r="G912" s="6">
        <f t="shared" si="459"/>
        <v>1.4838466614788999</v>
      </c>
      <c r="H912" s="6">
        <f t="shared" si="460"/>
        <v>0.94094575973818595</v>
      </c>
      <c r="I912" s="6">
        <f t="shared" si="488"/>
        <v>1.6479207129410818</v>
      </c>
      <c r="J912" s="6">
        <f t="shared" si="476"/>
        <v>3.20846067795914</v>
      </c>
      <c r="K912" s="9"/>
      <c r="L912" s="15">
        <f t="shared" si="477"/>
        <v>0.89100000000000001</v>
      </c>
      <c r="M912" s="6">
        <f t="shared" si="482"/>
        <v>0.44750194398631654</v>
      </c>
      <c r="N912" s="15">
        <f t="shared" si="461"/>
        <v>2.2296787959632138</v>
      </c>
      <c r="O912" s="15">
        <f t="shared" si="462"/>
        <v>5.3387770495351932</v>
      </c>
      <c r="P912" s="15">
        <f t="shared" si="478"/>
        <v>2.2296787959632138</v>
      </c>
      <c r="Q912" s="15">
        <f t="shared" si="479"/>
        <v>0.89100000000000001</v>
      </c>
      <c r="S912" s="28">
        <f t="shared" si="480"/>
        <v>0.89100000000000001</v>
      </c>
      <c r="T912" s="19">
        <f t="shared" si="463"/>
        <v>5.3387770495351932</v>
      </c>
      <c r="U912" s="19">
        <f t="shared" si="464"/>
        <v>7.5501709099388883</v>
      </c>
      <c r="V912" s="19">
        <f t="shared" si="465"/>
        <v>10.677554099070386</v>
      </c>
      <c r="W912" s="19">
        <f t="shared" si="466"/>
        <v>13.077279621842695</v>
      </c>
      <c r="X912" s="19">
        <f t="shared" si="467"/>
        <v>15.100341819877777</v>
      </c>
      <c r="Y912" s="19">
        <f t="shared" si="468"/>
        <v>16.882695396364792</v>
      </c>
      <c r="Z912" s="19">
        <f t="shared" si="469"/>
        <v>18.494066200155245</v>
      </c>
      <c r="AA912" s="19">
        <f t="shared" si="470"/>
        <v>19.975874583732544</v>
      </c>
      <c r="AB912" s="19">
        <f t="shared" si="471"/>
        <v>21.355108198140773</v>
      </c>
      <c r="AC912" s="19">
        <f t="shared" si="472"/>
        <v>22.650512729816661</v>
      </c>
      <c r="AD912" s="19">
        <f t="shared" si="473"/>
        <v>23.875736798952914</v>
      </c>
      <c r="AE912" s="19">
        <f t="shared" ref="AE912:AO921" si="489">$M912*AE$21^0.5/RMannings_n*(Diameter/1000)^(2/3)</f>
        <v>2.2296787959632138</v>
      </c>
      <c r="AF912" s="19">
        <f t="shared" si="489"/>
        <v>3.15324199298689</v>
      </c>
      <c r="AG912" s="19">
        <f t="shared" si="489"/>
        <v>4.4593575919264277</v>
      </c>
      <c r="AH912" s="19">
        <f t="shared" si="489"/>
        <v>5.461575340413038</v>
      </c>
      <c r="AI912" s="19">
        <f t="shared" si="489"/>
        <v>6.30648398597378</v>
      </c>
      <c r="AJ912" s="19">
        <f t="shared" si="489"/>
        <v>7.0508634458256001</v>
      </c>
      <c r="AK912" s="19">
        <f t="shared" si="489"/>
        <v>7.7238339183345746</v>
      </c>
      <c r="AL912" s="19">
        <f t="shared" si="489"/>
        <v>8.3426941370489871</v>
      </c>
      <c r="AM912" s="19">
        <f t="shared" si="489"/>
        <v>8.9187151838528553</v>
      </c>
      <c r="AN912" s="19">
        <f t="shared" si="489"/>
        <v>9.4597259789606696</v>
      </c>
      <c r="AO912" s="19">
        <f t="shared" si="489"/>
        <v>9.9714267115272612</v>
      </c>
      <c r="AP912" s="43">
        <f t="shared" si="474"/>
        <v>0.89100000000000001</v>
      </c>
    </row>
    <row r="913" spans="1:42" x14ac:dyDescent="0.25">
      <c r="A913" s="15">
        <v>0.89200000000000002</v>
      </c>
      <c r="B913" s="6">
        <f t="shared" si="481"/>
        <v>4.9437597692725364</v>
      </c>
      <c r="C913" s="6">
        <f t="shared" si="456"/>
        <v>0.73963909256626714</v>
      </c>
      <c r="D913" s="6">
        <f t="shared" si="475"/>
        <v>2.4718798846362682</v>
      </c>
      <c r="E913" s="6">
        <f t="shared" si="457"/>
        <v>0.62076082350612316</v>
      </c>
      <c r="F913" s="6">
        <f t="shared" si="458"/>
        <v>1.1915041422696537</v>
      </c>
      <c r="G913" s="6">
        <f t="shared" si="459"/>
        <v>1.4877520711348269</v>
      </c>
      <c r="H913" s="6">
        <f t="shared" si="460"/>
        <v>0.94173774148740286</v>
      </c>
      <c r="I913" s="6">
        <f t="shared" si="488"/>
        <v>1.6533298396072662</v>
      </c>
      <c r="J913" s="6">
        <f t="shared" si="476"/>
        <v>3.2190201738556863</v>
      </c>
      <c r="K913" s="9"/>
      <c r="L913" s="15">
        <f t="shared" si="477"/>
        <v>0.89200000000000002</v>
      </c>
      <c r="M913" s="6">
        <f t="shared" si="482"/>
        <v>0.44736464854339253</v>
      </c>
      <c r="N913" s="15">
        <f t="shared" si="461"/>
        <v>2.2289947213083798</v>
      </c>
      <c r="O913" s="15">
        <f t="shared" si="462"/>
        <v>5.3416312909314367</v>
      </c>
      <c r="P913" s="15">
        <f t="shared" si="478"/>
        <v>2.2289947213083798</v>
      </c>
      <c r="Q913" s="15">
        <f t="shared" si="479"/>
        <v>0.89200000000000002</v>
      </c>
      <c r="S913" s="28">
        <f t="shared" si="480"/>
        <v>0.89200000000000002</v>
      </c>
      <c r="T913" s="19">
        <f t="shared" si="463"/>
        <v>5.3416312909314367</v>
      </c>
      <c r="U913" s="19">
        <f t="shared" si="464"/>
        <v>7.5542074168317406</v>
      </c>
      <c r="V913" s="19">
        <f t="shared" si="465"/>
        <v>10.683262581862873</v>
      </c>
      <c r="W913" s="19">
        <f t="shared" si="466"/>
        <v>13.084271056866219</v>
      </c>
      <c r="X913" s="19">
        <f t="shared" si="467"/>
        <v>15.108414833663481</v>
      </c>
      <c r="Y913" s="19">
        <f t="shared" si="468"/>
        <v>16.891721300168857</v>
      </c>
      <c r="Z913" s="19">
        <f t="shared" si="469"/>
        <v>18.503953582385957</v>
      </c>
      <c r="AA913" s="19">
        <f t="shared" si="470"/>
        <v>19.98655417713643</v>
      </c>
      <c r="AB913" s="19">
        <f t="shared" si="471"/>
        <v>21.366525163725747</v>
      </c>
      <c r="AC913" s="19">
        <f t="shared" si="472"/>
        <v>22.662622250495218</v>
      </c>
      <c r="AD913" s="19">
        <f t="shared" si="473"/>
        <v>23.888501354525292</v>
      </c>
      <c r="AE913" s="19">
        <f t="shared" si="489"/>
        <v>2.2289947213083798</v>
      </c>
      <c r="AF913" s="19">
        <f t="shared" si="489"/>
        <v>3.1522745653323478</v>
      </c>
      <c r="AG913" s="19">
        <f t="shared" si="489"/>
        <v>4.4579894426167597</v>
      </c>
      <c r="AH913" s="19">
        <f t="shared" si="489"/>
        <v>5.4598997065627248</v>
      </c>
      <c r="AI913" s="19">
        <f t="shared" si="489"/>
        <v>6.3045491306646957</v>
      </c>
      <c r="AJ913" s="19">
        <f t="shared" si="489"/>
        <v>7.0487002118267315</v>
      </c>
      <c r="AK913" s="19">
        <f t="shared" si="489"/>
        <v>7.721464214217888</v>
      </c>
      <c r="AL913" s="19">
        <f t="shared" si="489"/>
        <v>8.3401345640636215</v>
      </c>
      <c r="AM913" s="19">
        <f t="shared" si="489"/>
        <v>8.9159788852335193</v>
      </c>
      <c r="AN913" s="19">
        <f t="shared" si="489"/>
        <v>9.4568236959970431</v>
      </c>
      <c r="AO913" s="19">
        <f t="shared" si="489"/>
        <v>9.9683674366674708</v>
      </c>
      <c r="AP913" s="43">
        <f t="shared" si="474"/>
        <v>0.89200000000000002</v>
      </c>
    </row>
    <row r="914" spans="1:42" x14ac:dyDescent="0.25">
      <c r="A914" s="15">
        <v>0.89300000000000002</v>
      </c>
      <c r="B914" s="6">
        <f t="shared" si="481"/>
        <v>4.9502166497646618</v>
      </c>
      <c r="C914" s="6">
        <f t="shared" si="456"/>
        <v>0.74025858762793673</v>
      </c>
      <c r="D914" s="6">
        <f t="shared" si="475"/>
        <v>2.4751083248823309</v>
      </c>
      <c r="E914" s="6">
        <f t="shared" si="457"/>
        <v>0.61822649571172528</v>
      </c>
      <c r="F914" s="6">
        <f t="shared" si="458"/>
        <v>1.1973905886639873</v>
      </c>
      <c r="G914" s="6">
        <f t="shared" si="459"/>
        <v>1.4916952943319937</v>
      </c>
      <c r="H914" s="6">
        <f t="shared" si="460"/>
        <v>0.9425265070976887</v>
      </c>
      <c r="I914" s="6">
        <f t="shared" si="488"/>
        <v>1.6588005144767166</v>
      </c>
      <c r="J914" s="6">
        <f t="shared" si="476"/>
        <v>3.2296647059372958</v>
      </c>
      <c r="K914" s="9"/>
      <c r="L914" s="15">
        <f t="shared" si="477"/>
        <v>0.89300000000000002</v>
      </c>
      <c r="M914" s="6">
        <f t="shared" si="482"/>
        <v>0.44722509218227158</v>
      </c>
      <c r="N914" s="15">
        <f t="shared" si="461"/>
        <v>2.22829938162681</v>
      </c>
      <c r="O914" s="15">
        <f t="shared" si="462"/>
        <v>5.3444375198990661</v>
      </c>
      <c r="P914" s="15">
        <f t="shared" si="478"/>
        <v>2.22829938162681</v>
      </c>
      <c r="Q914" s="15">
        <f t="shared" si="479"/>
        <v>0.89300000000000002</v>
      </c>
      <c r="S914" s="28">
        <f t="shared" si="480"/>
        <v>0.89300000000000002</v>
      </c>
      <c r="T914" s="19">
        <f t="shared" si="463"/>
        <v>5.3444375198990661</v>
      </c>
      <c r="U914" s="19">
        <f t="shared" si="464"/>
        <v>7.5581760238968876</v>
      </c>
      <c r="V914" s="19">
        <f t="shared" si="465"/>
        <v>10.688875039798132</v>
      </c>
      <c r="W914" s="19">
        <f t="shared" si="466"/>
        <v>13.091144885938332</v>
      </c>
      <c r="X914" s="19">
        <f t="shared" si="467"/>
        <v>15.116352047793775</v>
      </c>
      <c r="Y914" s="19">
        <f t="shared" si="468"/>
        <v>16.900595375342515</v>
      </c>
      <c r="Z914" s="19">
        <f t="shared" si="469"/>
        <v>18.513674644685175</v>
      </c>
      <c r="AA914" s="19">
        <f t="shared" si="470"/>
        <v>19.997054124482151</v>
      </c>
      <c r="AB914" s="19">
        <f t="shared" si="471"/>
        <v>21.377750079596264</v>
      </c>
      <c r="AC914" s="19">
        <f t="shared" si="472"/>
        <v>22.674528071690659</v>
      </c>
      <c r="AD914" s="19">
        <f t="shared" si="473"/>
        <v>23.901051191989392</v>
      </c>
      <c r="AE914" s="19">
        <f t="shared" si="489"/>
        <v>2.22829938162681</v>
      </c>
      <c r="AF914" s="19">
        <f t="shared" si="489"/>
        <v>3.151291206524216</v>
      </c>
      <c r="AG914" s="19">
        <f t="shared" si="489"/>
        <v>4.4565987632536199</v>
      </c>
      <c r="AH914" s="19">
        <f t="shared" si="489"/>
        <v>5.4581964791449709</v>
      </c>
      <c r="AI914" s="19">
        <f t="shared" si="489"/>
        <v>6.302582413048432</v>
      </c>
      <c r="AJ914" s="19">
        <f t="shared" si="489"/>
        <v>7.0465013546854758</v>
      </c>
      <c r="AK914" s="19">
        <f t="shared" si="489"/>
        <v>7.7190554869038941</v>
      </c>
      <c r="AL914" s="19">
        <f t="shared" si="489"/>
        <v>8.3375328412077625</v>
      </c>
      <c r="AM914" s="19">
        <f t="shared" si="489"/>
        <v>8.9131975265072398</v>
      </c>
      <c r="AN914" s="19">
        <f t="shared" si="489"/>
        <v>9.4538736195726472</v>
      </c>
      <c r="AO914" s="19">
        <f t="shared" si="489"/>
        <v>9.9652577830765861</v>
      </c>
      <c r="AP914" s="43">
        <f t="shared" si="474"/>
        <v>0.89300000000000002</v>
      </c>
    </row>
    <row r="915" spans="1:42" x14ac:dyDescent="0.25">
      <c r="A915" s="15">
        <v>0.89400000000000002</v>
      </c>
      <c r="B915" s="6">
        <f t="shared" si="481"/>
        <v>4.9567001425490265</v>
      </c>
      <c r="C915" s="6">
        <f t="shared" si="456"/>
        <v>0.74087553991479416</v>
      </c>
      <c r="D915" s="6">
        <f t="shared" si="475"/>
        <v>2.4783500712745132</v>
      </c>
      <c r="E915" s="6">
        <f t="shared" si="457"/>
        <v>0.61567523906683141</v>
      </c>
      <c r="F915" s="6">
        <f t="shared" si="458"/>
        <v>1.203354451996034</v>
      </c>
      <c r="G915" s="6">
        <f t="shared" si="459"/>
        <v>1.4956772259980169</v>
      </c>
      <c r="H915" s="6">
        <f t="shared" si="460"/>
        <v>0.94331203514653039</v>
      </c>
      <c r="I915" s="6">
        <f t="shared" si="488"/>
        <v>1.6643341270929588</v>
      </c>
      <c r="J915" s="6">
        <f t="shared" si="476"/>
        <v>3.2403961264872616</v>
      </c>
      <c r="K915" s="9"/>
      <c r="L915" s="15">
        <f t="shared" si="477"/>
        <v>0.89400000000000002</v>
      </c>
      <c r="M915" s="6">
        <f t="shared" si="482"/>
        <v>0.44708325449963604</v>
      </c>
      <c r="N915" s="15">
        <f t="shared" si="461"/>
        <v>2.227592675258959</v>
      </c>
      <c r="O915" s="15">
        <f t="shared" si="462"/>
        <v>5.3471953202164189</v>
      </c>
      <c r="P915" s="15">
        <f t="shared" si="478"/>
        <v>2.227592675258959</v>
      </c>
      <c r="Q915" s="15">
        <f t="shared" si="479"/>
        <v>0.89400000000000002</v>
      </c>
      <c r="S915" s="28">
        <f t="shared" si="480"/>
        <v>0.89400000000000002</v>
      </c>
      <c r="T915" s="19">
        <f t="shared" si="463"/>
        <v>5.3471953202164189</v>
      </c>
      <c r="U915" s="19">
        <f t="shared" si="464"/>
        <v>7.5620761425080065</v>
      </c>
      <c r="V915" s="19">
        <f t="shared" si="465"/>
        <v>10.694390640432838</v>
      </c>
      <c r="W915" s="19">
        <f t="shared" si="466"/>
        <v>13.097900089528332</v>
      </c>
      <c r="X915" s="19">
        <f t="shared" si="467"/>
        <v>15.124152285016013</v>
      </c>
      <c r="Y915" s="19">
        <f t="shared" si="468"/>
        <v>16.909316305677283</v>
      </c>
      <c r="Z915" s="19">
        <f t="shared" si="469"/>
        <v>18.523227945218743</v>
      </c>
      <c r="AA915" s="19">
        <f t="shared" si="470"/>
        <v>20.007372868410819</v>
      </c>
      <c r="AB915" s="19">
        <f t="shared" si="471"/>
        <v>21.388781280865675</v>
      </c>
      <c r="AC915" s="19">
        <f t="shared" si="472"/>
        <v>22.686228427524014</v>
      </c>
      <c r="AD915" s="19">
        <f t="shared" si="473"/>
        <v>23.913384449945337</v>
      </c>
      <c r="AE915" s="19">
        <f t="shared" si="489"/>
        <v>2.227592675258959</v>
      </c>
      <c r="AF915" s="19">
        <f t="shared" si="489"/>
        <v>3.1502917727941857</v>
      </c>
      <c r="AG915" s="19">
        <f t="shared" si="489"/>
        <v>4.455185350517918</v>
      </c>
      <c r="AH915" s="19">
        <f t="shared" si="489"/>
        <v>5.4564654091457596</v>
      </c>
      <c r="AI915" s="19">
        <f t="shared" si="489"/>
        <v>6.3005835455883714</v>
      </c>
      <c r="AJ915" s="19">
        <f t="shared" si="489"/>
        <v>7.0442665529261204</v>
      </c>
      <c r="AK915" s="19">
        <f t="shared" si="489"/>
        <v>7.7166073842335914</v>
      </c>
      <c r="AL915" s="19">
        <f t="shared" si="489"/>
        <v>8.3348885881062102</v>
      </c>
      <c r="AM915" s="19">
        <f t="shared" si="489"/>
        <v>8.9103707010358359</v>
      </c>
      <c r="AN915" s="19">
        <f t="shared" si="489"/>
        <v>9.4508753183825558</v>
      </c>
      <c r="AO915" s="19">
        <f t="shared" si="489"/>
        <v>9.9620972961192908</v>
      </c>
      <c r="AP915" s="43">
        <f t="shared" si="474"/>
        <v>0.89400000000000002</v>
      </c>
    </row>
    <row r="916" spans="1:42" x14ac:dyDescent="0.25">
      <c r="A916" s="15">
        <v>0.89500000000000002</v>
      </c>
      <c r="B916" s="6">
        <f t="shared" si="481"/>
        <v>4.9632106484045897</v>
      </c>
      <c r="C916" s="6">
        <f t="shared" si="456"/>
        <v>0.74148993239273142</v>
      </c>
      <c r="D916" s="6">
        <f t="shared" si="475"/>
        <v>2.4816053242022948</v>
      </c>
      <c r="E916" s="6">
        <f t="shared" si="457"/>
        <v>0.61310684223877321</v>
      </c>
      <c r="F916" s="6">
        <f t="shared" si="458"/>
        <v>1.209397581806728</v>
      </c>
      <c r="G916" s="6">
        <f t="shared" si="459"/>
        <v>1.4996987909033641</v>
      </c>
      <c r="H916" s="6">
        <f t="shared" si="460"/>
        <v>0.94409430394542793</v>
      </c>
      <c r="I916" s="6">
        <f t="shared" si="488"/>
        <v>1.6699321135380139</v>
      </c>
      <c r="J916" s="6">
        <f t="shared" si="476"/>
        <v>3.2512163462684525</v>
      </c>
      <c r="K916" s="9"/>
      <c r="L916" s="15">
        <f t="shared" si="477"/>
        <v>0.89500000000000002</v>
      </c>
      <c r="M916" s="6">
        <f t="shared" si="482"/>
        <v>0.44693911463957481</v>
      </c>
      <c r="N916" s="15">
        <f t="shared" si="461"/>
        <v>2.2268744982902318</v>
      </c>
      <c r="O916" s="15">
        <f t="shared" si="462"/>
        <v>5.3499042686372027</v>
      </c>
      <c r="P916" s="15">
        <f t="shared" si="478"/>
        <v>2.2268744982902318</v>
      </c>
      <c r="Q916" s="15">
        <f t="shared" si="479"/>
        <v>0.89500000000000002</v>
      </c>
      <c r="S916" s="28">
        <f t="shared" si="480"/>
        <v>0.89500000000000002</v>
      </c>
      <c r="T916" s="19">
        <f t="shared" si="463"/>
        <v>5.3499042686372027</v>
      </c>
      <c r="U916" s="19">
        <f t="shared" si="464"/>
        <v>7.5659071741044466</v>
      </c>
      <c r="V916" s="19">
        <f t="shared" si="465"/>
        <v>10.699808537274405</v>
      </c>
      <c r="W916" s="19">
        <f t="shared" si="466"/>
        <v>13.104535630898768</v>
      </c>
      <c r="X916" s="19">
        <f t="shared" si="467"/>
        <v>15.131814348208893</v>
      </c>
      <c r="Y916" s="19">
        <f t="shared" si="468"/>
        <v>16.917882752750877</v>
      </c>
      <c r="Z916" s="19">
        <f t="shared" si="469"/>
        <v>18.532612017818504</v>
      </c>
      <c r="AA916" s="19">
        <f t="shared" si="470"/>
        <v>20.01750882527983</v>
      </c>
      <c r="AB916" s="19">
        <f t="shared" si="471"/>
        <v>21.399617074548811</v>
      </c>
      <c r="AC916" s="19">
        <f t="shared" si="472"/>
        <v>22.697721522313334</v>
      </c>
      <c r="AD916" s="19">
        <f t="shared" si="473"/>
        <v>23.925499235578162</v>
      </c>
      <c r="AE916" s="19">
        <f t="shared" si="489"/>
        <v>2.2268744982902318</v>
      </c>
      <c r="AF916" s="19">
        <f t="shared" si="489"/>
        <v>3.1492761171848276</v>
      </c>
      <c r="AG916" s="19">
        <f t="shared" si="489"/>
        <v>4.4537489965804635</v>
      </c>
      <c r="AH916" s="19">
        <f t="shared" si="489"/>
        <v>5.454706242027358</v>
      </c>
      <c r="AI916" s="19">
        <f t="shared" si="489"/>
        <v>6.2985522343696552</v>
      </c>
      <c r="AJ916" s="19">
        <f t="shared" si="489"/>
        <v>7.0419954779418674</v>
      </c>
      <c r="AK916" s="19">
        <f t="shared" si="489"/>
        <v>7.7141195462362697</v>
      </c>
      <c r="AL916" s="19">
        <f t="shared" si="489"/>
        <v>8.3322014159461606</v>
      </c>
      <c r="AM916" s="19">
        <f t="shared" si="489"/>
        <v>8.9074979931609271</v>
      </c>
      <c r="AN916" s="19">
        <f t="shared" si="489"/>
        <v>9.447828351554481</v>
      </c>
      <c r="AO916" s="19">
        <f t="shared" si="489"/>
        <v>9.958885511075394</v>
      </c>
      <c r="AP916" s="43">
        <f t="shared" si="474"/>
        <v>0.89500000000000002</v>
      </c>
    </row>
    <row r="917" spans="1:42" x14ac:dyDescent="0.25">
      <c r="A917" s="15">
        <v>0.89600000000000002</v>
      </c>
      <c r="B917" s="6">
        <f t="shared" si="481"/>
        <v>4.9697485776821786</v>
      </c>
      <c r="C917" s="6">
        <f t="shared" si="456"/>
        <v>0.74210174781382765</v>
      </c>
      <c r="D917" s="6">
        <f t="shared" si="475"/>
        <v>2.4848742888410893</v>
      </c>
      <c r="E917" s="6">
        <f t="shared" si="457"/>
        <v>0.61052108890684509</v>
      </c>
      <c r="F917" s="6">
        <f t="shared" si="458"/>
        <v>1.2155218899032323</v>
      </c>
      <c r="G917" s="6">
        <f t="shared" si="459"/>
        <v>1.5037609449516163</v>
      </c>
      <c r="H917" s="6">
        <f t="shared" si="460"/>
        <v>0.94487329153364652</v>
      </c>
      <c r="I917" s="6">
        <f t="shared" si="488"/>
        <v>1.6755959584480009</v>
      </c>
      <c r="J917" s="6">
        <f t="shared" si="476"/>
        <v>3.2621273369231161</v>
      </c>
      <c r="K917" s="9"/>
      <c r="L917" s="15">
        <f t="shared" si="477"/>
        <v>0.89600000000000002</v>
      </c>
      <c r="M917" s="6">
        <f t="shared" si="482"/>
        <v>0.44679265127906254</v>
      </c>
      <c r="N917" s="15">
        <f t="shared" si="461"/>
        <v>2.2261447444786375</v>
      </c>
      <c r="O917" s="15">
        <f t="shared" si="462"/>
        <v>5.3525639346758913</v>
      </c>
      <c r="P917" s="15">
        <f t="shared" si="478"/>
        <v>2.2261447444786375</v>
      </c>
      <c r="Q917" s="15">
        <f t="shared" si="479"/>
        <v>0.89600000000000002</v>
      </c>
      <c r="S917" s="28">
        <f t="shared" si="480"/>
        <v>0.89600000000000002</v>
      </c>
      <c r="T917" s="19">
        <f t="shared" si="463"/>
        <v>5.3525639346758913</v>
      </c>
      <c r="U917" s="19">
        <f t="shared" si="464"/>
        <v>7.5696685098877428</v>
      </c>
      <c r="V917" s="19">
        <f t="shared" si="465"/>
        <v>10.705127869351783</v>
      </c>
      <c r="W917" s="19">
        <f t="shared" si="466"/>
        <v>13.111050455579763</v>
      </c>
      <c r="X917" s="19">
        <f t="shared" si="467"/>
        <v>15.139337019775486</v>
      </c>
      <c r="Y917" s="19">
        <f t="shared" si="468"/>
        <v>16.926293355248529</v>
      </c>
      <c r="Z917" s="19">
        <f t="shared" si="469"/>
        <v>18.541825371238851</v>
      </c>
      <c r="AA917" s="19">
        <f t="shared" si="470"/>
        <v>20.027460384359838</v>
      </c>
      <c r="AB917" s="19">
        <f t="shared" si="471"/>
        <v>21.410255738703565</v>
      </c>
      <c r="AC917" s="19">
        <f t="shared" si="472"/>
        <v>22.709005529663223</v>
      </c>
      <c r="AD917" s="19">
        <f t="shared" si="473"/>
        <v>23.937393623698068</v>
      </c>
      <c r="AE917" s="19">
        <f t="shared" si="489"/>
        <v>2.2261447444786375</v>
      </c>
      <c r="AF917" s="19">
        <f t="shared" si="489"/>
        <v>3.1482440894472776</v>
      </c>
      <c r="AG917" s="19">
        <f t="shared" si="489"/>
        <v>4.4522894889572751</v>
      </c>
      <c r="AH917" s="19">
        <f t="shared" si="489"/>
        <v>5.4529187175511016</v>
      </c>
      <c r="AI917" s="19">
        <f t="shared" si="489"/>
        <v>6.2964881788945553</v>
      </c>
      <c r="AJ917" s="19">
        <f t="shared" si="489"/>
        <v>7.0396877937660403</v>
      </c>
      <c r="AK917" s="19">
        <f t="shared" si="489"/>
        <v>7.7115916048788726</v>
      </c>
      <c r="AL917" s="19">
        <f t="shared" si="489"/>
        <v>8.3294709272064829</v>
      </c>
      <c r="AM917" s="19">
        <f t="shared" si="489"/>
        <v>8.9045789779145501</v>
      </c>
      <c r="AN917" s="19">
        <f t="shared" si="489"/>
        <v>9.4447322683418324</v>
      </c>
      <c r="AO917" s="19">
        <f t="shared" si="489"/>
        <v>9.9556219528162657</v>
      </c>
      <c r="AP917" s="43">
        <f t="shared" si="474"/>
        <v>0.89600000000000002</v>
      </c>
    </row>
    <row r="918" spans="1:42" x14ac:dyDescent="0.25">
      <c r="A918" s="15">
        <v>0.89700000000000002</v>
      </c>
      <c r="B918" s="6">
        <f t="shared" si="481"/>
        <v>4.9763143506284919</v>
      </c>
      <c r="C918" s="6">
        <f t="shared" ref="C918:C981" si="490">$B918/8+($A918/2-0.25)*SIN($B918/2)</f>
        <v>0.74271096871127784</v>
      </c>
      <c r="D918" s="6">
        <f t="shared" si="475"/>
        <v>2.488157175314246</v>
      </c>
      <c r="E918" s="6">
        <f t="shared" ref="E918:E981" si="491">SIN(B918/2)</f>
        <v>0.60791775759554845</v>
      </c>
      <c r="F918" s="6">
        <f t="shared" ref="F918:F981" si="492">C918/E918</f>
        <v>1.2217293530770788</v>
      </c>
      <c r="G918" s="6">
        <f t="shared" ref="G918:G981" si="493">A918+F918/2</f>
        <v>1.5078646765385395</v>
      </c>
      <c r="H918" s="6">
        <f t="shared" ref="H918:H981" si="494">C918/$C$1021</f>
        <v>0.9456489756717591</v>
      </c>
      <c r="I918" s="6">
        <f t="shared" si="488"/>
        <v>1.68132719713625</v>
      </c>
      <c r="J918" s="6">
        <f t="shared" si="476"/>
        <v>3.2731311334950539</v>
      </c>
      <c r="K918" s="9"/>
      <c r="L918" s="15">
        <f t="shared" si="477"/>
        <v>0.89700000000000002</v>
      </c>
      <c r="M918" s="6">
        <f t="shared" si="482"/>
        <v>0.44664384261282253</v>
      </c>
      <c r="N918" s="15">
        <f t="shared" ref="N918:N981" si="495">M918*(Slope^0.5)/(RMannings_n)*((Diameter/1000)^(2/3))</f>
        <v>2.225403305179368</v>
      </c>
      <c r="O918" s="15">
        <f t="shared" ref="O918:O981" si="496">C918*N918*(Diameter/1000)^2</f>
        <v>5.3551738803842754</v>
      </c>
      <c r="P918" s="15">
        <f t="shared" si="478"/>
        <v>2.225403305179368</v>
      </c>
      <c r="Q918" s="15">
        <f t="shared" si="479"/>
        <v>0.89700000000000002</v>
      </c>
      <c r="S918" s="28">
        <f t="shared" si="480"/>
        <v>0.89700000000000002</v>
      </c>
      <c r="T918" s="19">
        <f t="shared" ref="T918:T981" si="497">$C918*AE918*((Diameter/1000)^2)</f>
        <v>5.3551738803842754</v>
      </c>
      <c r="U918" s="19">
        <f t="shared" ref="U918:U981" si="498">$C918*AF918*((Diameter/1000)^2)</f>
        <v>7.5733595305055976</v>
      </c>
      <c r="V918" s="19">
        <f t="shared" ref="V918:V981" si="499">$C918*AG918*((Diameter/1000)^2)</f>
        <v>10.710347760768551</v>
      </c>
      <c r="W918" s="19">
        <f t="shared" ref="W918:W981" si="500">$C918*AH918*((Diameter/1000)^2)</f>
        <v>13.117443490821673</v>
      </c>
      <c r="X918" s="19">
        <f t="shared" ref="X918:X981" si="501">$C918*AI918*((Diameter/1000)^2)</f>
        <v>15.146719061011195</v>
      </c>
      <c r="Y918" s="19">
        <f t="shared" ref="Y918:Y981" si="502">$C918*AJ918*((Diameter/1000)^2)</f>
        <v>16.934546728256407</v>
      </c>
      <c r="Z918" s="19">
        <f t="shared" ref="Z918:Z981" si="503">$C918*AK918*((Diameter/1000)^2)</f>
        <v>18.550866488382688</v>
      </c>
      <c r="AA918" s="19">
        <f t="shared" ref="AA918:AA981" si="504">$C918*AL918*((Diameter/1000)^2)</f>
        <v>20.0372259069987</v>
      </c>
      <c r="AB918" s="19">
        <f t="shared" ref="AB918:AB981" si="505">$C918*AM918*((Diameter/1000)^2)</f>
        <v>21.420695521537102</v>
      </c>
      <c r="AC918" s="19">
        <f t="shared" ref="AC918:AC981" si="506">$C918*AN918*((Diameter/1000)^2)</f>
        <v>22.720078591516792</v>
      </c>
      <c r="AD918" s="19">
        <f t="shared" ref="AD918:AD981" si="507">$C918*AO918*((Diameter/1000)^2)</f>
        <v>23.949065655741137</v>
      </c>
      <c r="AE918" s="19">
        <f t="shared" si="489"/>
        <v>2.225403305179368</v>
      </c>
      <c r="AF918" s="19">
        <f t="shared" si="489"/>
        <v>3.1471955359345745</v>
      </c>
      <c r="AG918" s="19">
        <f t="shared" si="489"/>
        <v>4.450806610358736</v>
      </c>
      <c r="AH918" s="19">
        <f t="shared" si="489"/>
        <v>5.4511025695926447</v>
      </c>
      <c r="AI918" s="19">
        <f t="shared" si="489"/>
        <v>6.2943910718691489</v>
      </c>
      <c r="AJ918" s="19">
        <f t="shared" si="489"/>
        <v>7.0373431568335905</v>
      </c>
      <c r="AK918" s="19">
        <f t="shared" si="489"/>
        <v>7.7090231838047467</v>
      </c>
      <c r="AL918" s="19">
        <f t="shared" si="489"/>
        <v>8.3266967153755278</v>
      </c>
      <c r="AM918" s="19">
        <f t="shared" si="489"/>
        <v>8.9016132207174721</v>
      </c>
      <c r="AN918" s="19">
        <f t="shared" si="489"/>
        <v>9.4415866078037229</v>
      </c>
      <c r="AO918" s="19">
        <f t="shared" si="489"/>
        <v>9.9523061354675537</v>
      </c>
      <c r="AP918" s="43">
        <f t="shared" ref="AP918:AP981" si="508">S918</f>
        <v>0.89700000000000002</v>
      </c>
    </row>
    <row r="919" spans="1:42" x14ac:dyDescent="0.25">
      <c r="A919" s="15">
        <v>0.89800000000000002</v>
      </c>
      <c r="B919" s="6">
        <f t="shared" si="481"/>
        <v>4.9829083977243149</v>
      </c>
      <c r="C919" s="6">
        <f t="shared" si="490"/>
        <v>0.74331757739415205</v>
      </c>
      <c r="D919" s="6">
        <f t="shared" ref="D919:D982" si="509">B919/2</f>
        <v>2.4914541988621575</v>
      </c>
      <c r="E919" s="6">
        <f t="shared" si="491"/>
        <v>0.6052966215005664</v>
      </c>
      <c r="F919" s="6">
        <f t="shared" si="492"/>
        <v>1.2280220159686726</v>
      </c>
      <c r="G919" s="6">
        <f t="shared" si="493"/>
        <v>1.5120110079843363</v>
      </c>
      <c r="H919" s="6">
        <f t="shared" si="494"/>
        <v>0.94642133383497429</v>
      </c>
      <c r="I919" s="6">
        <f t="shared" si="488"/>
        <v>1.6871274178307851</v>
      </c>
      <c r="J919" s="6">
        <f t="shared" ref="J919:J982" si="510">H919*(9.806*F919)^0.5</f>
        <v>3.2842298370816714</v>
      </c>
      <c r="K919" s="9"/>
      <c r="L919" s="15">
        <f t="shared" ref="L919:L982" si="511">A919</f>
        <v>0.89800000000000002</v>
      </c>
      <c r="M919" s="6">
        <f t="shared" si="482"/>
        <v>0.44649266633753992</v>
      </c>
      <c r="N919" s="15">
        <f t="shared" si="495"/>
        <v>2.2246500692661395</v>
      </c>
      <c r="O919" s="15">
        <f t="shared" si="496"/>
        <v>5.3577336601187122</v>
      </c>
      <c r="P919" s="15">
        <f t="shared" ref="P919:P982" si="512">N919</f>
        <v>2.2246500692661395</v>
      </c>
      <c r="Q919" s="15">
        <f t="shared" ref="Q919:Q982" si="513">L919</f>
        <v>0.89800000000000002</v>
      </c>
      <c r="S919" s="28">
        <f t="shared" ref="S919:S982" si="514">A919</f>
        <v>0.89800000000000002</v>
      </c>
      <c r="T919" s="19">
        <f t="shared" si="497"/>
        <v>5.3577336601187122</v>
      </c>
      <c r="U919" s="19">
        <f t="shared" si="498"/>
        <v>7.5769796057227241</v>
      </c>
      <c r="V919" s="19">
        <f t="shared" si="499"/>
        <v>10.715467320237424</v>
      </c>
      <c r="W919" s="19">
        <f t="shared" si="500"/>
        <v>13.123713645024957</v>
      </c>
      <c r="X919" s="19">
        <f t="shared" si="501"/>
        <v>15.153959211445448</v>
      </c>
      <c r="Y919" s="19">
        <f t="shared" si="502"/>
        <v>16.942641462525565</v>
      </c>
      <c r="Z919" s="19">
        <f t="shared" si="503"/>
        <v>18.559733825495144</v>
      </c>
      <c r="AA919" s="19">
        <f t="shared" si="504"/>
        <v>20.046803725750561</v>
      </c>
      <c r="AB919" s="19">
        <f t="shared" si="505"/>
        <v>21.430934640474849</v>
      </c>
      <c r="AC919" s="19">
        <f t="shared" si="506"/>
        <v>22.73093881716817</v>
      </c>
      <c r="AD919" s="19">
        <f t="shared" si="507"/>
        <v>23.960513338728383</v>
      </c>
      <c r="AE919" s="19">
        <f t="shared" si="489"/>
        <v>2.2246500692661395</v>
      </c>
      <c r="AF919" s="19">
        <f t="shared" si="489"/>
        <v>3.1461302994904194</v>
      </c>
      <c r="AG919" s="19">
        <f t="shared" si="489"/>
        <v>4.449300138532279</v>
      </c>
      <c r="AH919" s="19">
        <f t="shared" si="489"/>
        <v>5.4492575259492941</v>
      </c>
      <c r="AI919" s="19">
        <f t="shared" si="489"/>
        <v>6.2922605989808389</v>
      </c>
      <c r="AJ919" s="19">
        <f t="shared" si="489"/>
        <v>7.0349612157323493</v>
      </c>
      <c r="AK919" s="19">
        <f t="shared" si="489"/>
        <v>7.7064138980611512</v>
      </c>
      <c r="AL919" s="19">
        <f t="shared" si="489"/>
        <v>8.3238783646568102</v>
      </c>
      <c r="AM919" s="19">
        <f t="shared" si="489"/>
        <v>8.898600277064558</v>
      </c>
      <c r="AN919" s="19">
        <f t="shared" si="489"/>
        <v>9.4383908984712566</v>
      </c>
      <c r="AO919" s="19">
        <f t="shared" si="489"/>
        <v>9.9489375620574059</v>
      </c>
      <c r="AP919" s="43">
        <f t="shared" si="508"/>
        <v>0.89800000000000002</v>
      </c>
    </row>
    <row r="920" spans="1:42" x14ac:dyDescent="0.25">
      <c r="A920" s="15">
        <v>0.89900000000000002</v>
      </c>
      <c r="B920" s="6">
        <f t="shared" ref="B920:B983" si="515">2*ACOS((0.5-A920)/0.5)</f>
        <v>4.9895311600377106</v>
      </c>
      <c r="C920" s="6">
        <f t="shared" si="490"/>
        <v>0.74392155594197618</v>
      </c>
      <c r="D920" s="6">
        <f t="shared" si="509"/>
        <v>2.4947655800188553</v>
      </c>
      <c r="E920" s="6">
        <f t="shared" si="491"/>
        <v>0.60265744830707935</v>
      </c>
      <c r="F920" s="6">
        <f t="shared" si="492"/>
        <v>1.2344019940875548</v>
      </c>
      <c r="G920" s="6">
        <f t="shared" si="493"/>
        <v>1.5162009970437773</v>
      </c>
      <c r="H920" s="6">
        <f t="shared" si="494"/>
        <v>0.94719034320623563</v>
      </c>
      <c r="I920" s="6">
        <f t="shared" si="488"/>
        <v>1.6929982640335037</v>
      </c>
      <c r="J920" s="6">
        <f t="shared" si="510"/>
        <v>3.2954256176238945</v>
      </c>
      <c r="K920" s="9"/>
      <c r="L920" s="15">
        <f t="shared" si="511"/>
        <v>0.89900000000000002</v>
      </c>
      <c r="M920" s="6">
        <f t="shared" si="482"/>
        <v>0.44633909963539165</v>
      </c>
      <c r="N920" s="15">
        <f t="shared" si="495"/>
        <v>2.2238849230491287</v>
      </c>
      <c r="O920" s="15">
        <f t="shared" si="496"/>
        <v>5.360242820297576</v>
      </c>
      <c r="P920" s="15">
        <f t="shared" si="512"/>
        <v>2.2238849230491287</v>
      </c>
      <c r="Q920" s="15">
        <f t="shared" si="513"/>
        <v>0.89900000000000002</v>
      </c>
      <c r="S920" s="28">
        <f t="shared" si="514"/>
        <v>0.89900000000000002</v>
      </c>
      <c r="T920" s="19">
        <f t="shared" si="497"/>
        <v>5.360242820297576</v>
      </c>
      <c r="U920" s="19">
        <f t="shared" si="498"/>
        <v>7.5805280940778408</v>
      </c>
      <c r="V920" s="19">
        <f t="shared" si="499"/>
        <v>10.720485640595152</v>
      </c>
      <c r="W920" s="19">
        <f t="shared" si="500"/>
        <v>13.129859807146085</v>
      </c>
      <c r="X920" s="19">
        <f t="shared" si="501"/>
        <v>15.161056188155682</v>
      </c>
      <c r="Y920" s="19">
        <f t="shared" si="502"/>
        <v>16.950576123704973</v>
      </c>
      <c r="Z920" s="19">
        <f t="shared" si="503"/>
        <v>18.568425811323387</v>
      </c>
      <c r="AA920" s="19">
        <f t="shared" si="504"/>
        <v>20.056192143468408</v>
      </c>
      <c r="AB920" s="19">
        <f t="shared" si="505"/>
        <v>21.440971281190304</v>
      </c>
      <c r="AC920" s="19">
        <f t="shared" si="506"/>
        <v>22.741584282233521</v>
      </c>
      <c r="AD920" s="19">
        <f t="shared" si="507"/>
        <v>23.971734644181137</v>
      </c>
      <c r="AE920" s="19">
        <f t="shared" si="489"/>
        <v>2.2238849230491287</v>
      </c>
      <c r="AF920" s="19">
        <f t="shared" si="489"/>
        <v>3.1450482193331246</v>
      </c>
      <c r="AG920" s="19">
        <f t="shared" si="489"/>
        <v>4.4477698460982573</v>
      </c>
      <c r="AH920" s="19">
        <f t="shared" si="489"/>
        <v>5.4473833081389973</v>
      </c>
      <c r="AI920" s="19">
        <f t="shared" si="489"/>
        <v>6.2900964386662492</v>
      </c>
      <c r="AJ920" s="19">
        <f t="shared" si="489"/>
        <v>7.032541610943535</v>
      </c>
      <c r="AK920" s="19">
        <f t="shared" si="489"/>
        <v>7.7037633538149883</v>
      </c>
      <c r="AL920" s="19">
        <f t="shared" si="489"/>
        <v>8.3210154496619708</v>
      </c>
      <c r="AM920" s="19">
        <f t="shared" si="489"/>
        <v>8.8955396921965146</v>
      </c>
      <c r="AN920" s="19">
        <f t="shared" si="489"/>
        <v>9.4351446579993734</v>
      </c>
      <c r="AO920" s="19">
        <f t="shared" si="489"/>
        <v>9.9455157241494803</v>
      </c>
      <c r="AP920" s="43">
        <f t="shared" si="508"/>
        <v>0.89900000000000002</v>
      </c>
    </row>
    <row r="921" spans="1:42" x14ac:dyDescent="0.25">
      <c r="A921" s="15">
        <v>0.9</v>
      </c>
      <c r="B921" s="6">
        <f t="shared" si="515"/>
        <v>4.9961830895930177</v>
      </c>
      <c r="C921" s="6">
        <f t="shared" si="490"/>
        <v>0.74452288619912721</v>
      </c>
      <c r="D921" s="6">
        <f t="shared" si="509"/>
        <v>2.4980915447965089</v>
      </c>
      <c r="E921" s="6">
        <f t="shared" si="491"/>
        <v>0.6</v>
      </c>
      <c r="F921" s="6">
        <f t="shared" si="492"/>
        <v>1.2408714769985454</v>
      </c>
      <c r="G921" s="6">
        <f t="shared" si="493"/>
        <v>1.5204357384992728</v>
      </c>
      <c r="H921" s="6">
        <f t="shared" si="494"/>
        <v>0.94795598066908615</v>
      </c>
      <c r="I921" s="6">
        <f t="shared" si="488"/>
        <v>1.6989414370089642</v>
      </c>
      <c r="J921" s="6">
        <f t="shared" si="510"/>
        <v>3.3067207168425985</v>
      </c>
      <c r="K921" s="9"/>
      <c r="L921" s="15">
        <f t="shared" si="511"/>
        <v>0.9</v>
      </c>
      <c r="M921" s="6">
        <f t="shared" ref="M921:M984" si="516">(C921/D921)^(2/3)</f>
        <v>0.44618311915685643</v>
      </c>
      <c r="N921" s="15">
        <f t="shared" si="495"/>
        <v>2.2231077501893277</v>
      </c>
      <c r="O921" s="15">
        <f t="shared" si="496"/>
        <v>5.3627008991484457</v>
      </c>
      <c r="P921" s="15">
        <f t="shared" si="512"/>
        <v>2.2231077501893277</v>
      </c>
      <c r="Q921" s="15">
        <f t="shared" si="513"/>
        <v>0.9</v>
      </c>
      <c r="S921" s="28">
        <f t="shared" si="514"/>
        <v>0.9</v>
      </c>
      <c r="T921" s="19">
        <f t="shared" si="497"/>
        <v>5.3627008991484457</v>
      </c>
      <c r="U921" s="19">
        <f t="shared" si="498"/>
        <v>7.5840043425261232</v>
      </c>
      <c r="V921" s="19">
        <f t="shared" si="499"/>
        <v>10.725401798296891</v>
      </c>
      <c r="W921" s="19">
        <f t="shared" si="500"/>
        <v>13.135880846078244</v>
      </c>
      <c r="X921" s="19">
        <f t="shared" si="501"/>
        <v>15.168008685052246</v>
      </c>
      <c r="Y921" s="19">
        <f t="shared" si="502"/>
        <v>16.958349251542014</v>
      </c>
      <c r="Z921" s="19">
        <f t="shared" si="503"/>
        <v>18.576940846240824</v>
      </c>
      <c r="AA921" s="19">
        <f t="shared" si="504"/>
        <v>20.065389432358046</v>
      </c>
      <c r="AB921" s="19">
        <f t="shared" si="505"/>
        <v>21.450803596593783</v>
      </c>
      <c r="AC921" s="19">
        <f t="shared" si="506"/>
        <v>22.752013027578371</v>
      </c>
      <c r="AD921" s="19">
        <f t="shared" si="507"/>
        <v>23.98272750699034</v>
      </c>
      <c r="AE921" s="19">
        <f t="shared" si="489"/>
        <v>2.2231077501893277</v>
      </c>
      <c r="AF921" s="19">
        <f t="shared" si="489"/>
        <v>3.143949130934486</v>
      </c>
      <c r="AG921" s="19">
        <f t="shared" si="489"/>
        <v>4.4462155003786554</v>
      </c>
      <c r="AH921" s="19">
        <f t="shared" si="489"/>
        <v>5.4454796311905467</v>
      </c>
      <c r="AI921" s="19">
        <f t="shared" si="489"/>
        <v>6.287898261868972</v>
      </c>
      <c r="AJ921" s="19">
        <f t="shared" si="489"/>
        <v>7.0300839745708981</v>
      </c>
      <c r="AK921" s="19">
        <f t="shared" si="489"/>
        <v>7.701071148056112</v>
      </c>
      <c r="AL921" s="19">
        <f t="shared" si="489"/>
        <v>8.3181075350902987</v>
      </c>
      <c r="AM921" s="19">
        <f t="shared" si="489"/>
        <v>8.8924310007573109</v>
      </c>
      <c r="AN921" s="19">
        <f t="shared" si="489"/>
        <v>9.4318473928034585</v>
      </c>
      <c r="AO921" s="19">
        <f t="shared" si="489"/>
        <v>9.9420401014599165</v>
      </c>
      <c r="AP921" s="43">
        <f t="shared" si="508"/>
        <v>0.9</v>
      </c>
    </row>
    <row r="922" spans="1:42" x14ac:dyDescent="0.25">
      <c r="A922" s="15">
        <v>0.90100000000000002</v>
      </c>
      <c r="B922" s="6">
        <f t="shared" si="515"/>
        <v>5.0028646497565159</v>
      </c>
      <c r="C922" s="6">
        <f t="shared" si="490"/>
        <v>0.74512154976903489</v>
      </c>
      <c r="D922" s="6">
        <f t="shared" si="509"/>
        <v>2.501432324878258</v>
      </c>
      <c r="E922" s="6">
        <f t="shared" si="491"/>
        <v>0.5973240326656879</v>
      </c>
      <c r="F922" s="6">
        <f t="shared" si="492"/>
        <v>1.2474327316846243</v>
      </c>
      <c r="G922" s="6">
        <f t="shared" si="493"/>
        <v>1.5247163658423122</v>
      </c>
      <c r="H922" s="6">
        <f t="shared" si="494"/>
        <v>0.94871822280028484</v>
      </c>
      <c r="I922" s="6">
        <f t="shared" si="488"/>
        <v>1.704958698411271</v>
      </c>
      <c r="J922" s="6">
        <f t="shared" si="510"/>
        <v>3.3181174513307572</v>
      </c>
      <c r="K922" s="9"/>
      <c r="L922" s="15">
        <f t="shared" si="511"/>
        <v>0.90100000000000002</v>
      </c>
      <c r="M922" s="6">
        <f t="shared" si="516"/>
        <v>0.44602470100276448</v>
      </c>
      <c r="N922" s="15">
        <f t="shared" si="495"/>
        <v>2.2223184316091049</v>
      </c>
      <c r="O922" s="15">
        <f t="shared" si="496"/>
        <v>5.3651074264444105</v>
      </c>
      <c r="P922" s="15">
        <f t="shared" si="512"/>
        <v>2.2223184316091049</v>
      </c>
      <c r="Q922" s="15">
        <f t="shared" si="513"/>
        <v>0.90100000000000002</v>
      </c>
      <c r="S922" s="28">
        <f t="shared" si="514"/>
        <v>0.90100000000000002</v>
      </c>
      <c r="T922" s="19">
        <f t="shared" si="497"/>
        <v>5.3651074264444105</v>
      </c>
      <c r="U922" s="19">
        <f t="shared" si="498"/>
        <v>7.5874076860662969</v>
      </c>
      <c r="V922" s="19">
        <f t="shared" si="499"/>
        <v>10.730214852888821</v>
      </c>
      <c r="W922" s="19">
        <f t="shared" si="500"/>
        <v>13.141775610005435</v>
      </c>
      <c r="X922" s="19">
        <f t="shared" si="501"/>
        <v>15.174815372132594</v>
      </c>
      <c r="Y922" s="19">
        <f t="shared" si="502"/>
        <v>16.965959359048622</v>
      </c>
      <c r="Z922" s="19">
        <f t="shared" si="503"/>
        <v>18.585277301333644</v>
      </c>
      <c r="AA922" s="19">
        <f t="shared" si="504"/>
        <v>20.074393832991461</v>
      </c>
      <c r="AB922" s="19">
        <f t="shared" si="505"/>
        <v>21.460429705777642</v>
      </c>
      <c r="AC922" s="19">
        <f t="shared" si="506"/>
        <v>22.762223058198892</v>
      </c>
      <c r="AD922" s="19">
        <f t="shared" si="507"/>
        <v>23.993489824237301</v>
      </c>
      <c r="AE922" s="19">
        <f t="shared" ref="AE922:AO931" si="517">$M922*AE$21^0.5/RMannings_n*(Diameter/1000)^(2/3)</f>
        <v>2.2223184316091049</v>
      </c>
      <c r="AF922" s="19">
        <f t="shared" si="517"/>
        <v>3.1428328658933018</v>
      </c>
      <c r="AG922" s="19">
        <f t="shared" si="517"/>
        <v>4.4446368632182098</v>
      </c>
      <c r="AH922" s="19">
        <f t="shared" si="517"/>
        <v>5.4435462034245017</v>
      </c>
      <c r="AI922" s="19">
        <f t="shared" si="517"/>
        <v>6.2856657317866036</v>
      </c>
      <c r="AJ922" s="19">
        <f t="shared" si="517"/>
        <v>7.0275879300579014</v>
      </c>
      <c r="AK922" s="19">
        <f t="shared" si="517"/>
        <v>7.6983368682875017</v>
      </c>
      <c r="AL922" s="19">
        <f t="shared" si="517"/>
        <v>8.3151541753940883</v>
      </c>
      <c r="AM922" s="19">
        <f t="shared" si="517"/>
        <v>8.8892737264364197</v>
      </c>
      <c r="AN922" s="19">
        <f t="shared" si="517"/>
        <v>9.4284985976799049</v>
      </c>
      <c r="AO922" s="19">
        <f t="shared" si="517"/>
        <v>9.9385101614573497</v>
      </c>
      <c r="AP922" s="43">
        <f t="shared" si="508"/>
        <v>0.90100000000000002</v>
      </c>
    </row>
    <row r="923" spans="1:42" x14ac:dyDescent="0.25">
      <c r="A923" s="15">
        <v>0.90200000000000002</v>
      </c>
      <c r="B923" s="6">
        <f t="shared" si="515"/>
        <v>5.0095763156396931</v>
      </c>
      <c r="C923" s="6">
        <f t="shared" si="490"/>
        <v>0.74571752800817992</v>
      </c>
      <c r="D923" s="6">
        <f t="shared" si="509"/>
        <v>2.5047881578198465</v>
      </c>
      <c r="E923" s="6">
        <f t="shared" si="491"/>
        <v>0.59462929628466821</v>
      </c>
      <c r="F923" s="6">
        <f t="shared" si="492"/>
        <v>1.2540881060982587</v>
      </c>
      <c r="G923" s="6">
        <f t="shared" si="493"/>
        <v>1.5290440530491294</v>
      </c>
      <c r="H923" s="6">
        <f t="shared" si="494"/>
        <v>0.94947704586216597</v>
      </c>
      <c r="I923" s="6">
        <f t="shared" si="488"/>
        <v>1.7110518730582043</v>
      </c>
      <c r="J923" s="6">
        <f t="shared" si="510"/>
        <v>3.3296182158112417</v>
      </c>
      <c r="K923" s="9"/>
      <c r="L923" s="15">
        <f t="shared" si="511"/>
        <v>0.90200000000000002</v>
      </c>
      <c r="M923" s="6">
        <f t="shared" si="516"/>
        <v>0.44586382070554614</v>
      </c>
      <c r="N923" s="15">
        <f t="shared" si="495"/>
        <v>2.221516845398773</v>
      </c>
      <c r="O923" s="15">
        <f t="shared" si="496"/>
        <v>5.3674619232289427</v>
      </c>
      <c r="P923" s="15">
        <f t="shared" si="512"/>
        <v>2.221516845398773</v>
      </c>
      <c r="Q923" s="15">
        <f t="shared" si="513"/>
        <v>0.90200000000000002</v>
      </c>
      <c r="S923" s="28">
        <f t="shared" si="514"/>
        <v>0.90200000000000002</v>
      </c>
      <c r="T923" s="19">
        <f t="shared" si="497"/>
        <v>5.3674619232289427</v>
      </c>
      <c r="U923" s="19">
        <f t="shared" si="498"/>
        <v>7.5907374473515468</v>
      </c>
      <c r="V923" s="19">
        <f t="shared" si="499"/>
        <v>10.734923846457885</v>
      </c>
      <c r="W923" s="19">
        <f t="shared" si="500"/>
        <v>13.147542925728565</v>
      </c>
      <c r="X923" s="19">
        <f t="shared" si="501"/>
        <v>15.181474894703094</v>
      </c>
      <c r="Y923" s="19">
        <f t="shared" si="502"/>
        <v>16.973404931631293</v>
      </c>
      <c r="Z923" s="19">
        <f t="shared" si="503"/>
        <v>18.593433517447782</v>
      </c>
      <c r="AA923" s="19">
        <f t="shared" si="504"/>
        <v>20.083203553277439</v>
      </c>
      <c r="AB923" s="19">
        <f t="shared" si="505"/>
        <v>21.469847692915771</v>
      </c>
      <c r="AC923" s="19">
        <f t="shared" si="506"/>
        <v>22.77221234205464</v>
      </c>
      <c r="AD923" s="19">
        <f t="shared" si="507"/>
        <v>24.004019453963348</v>
      </c>
      <c r="AE923" s="19">
        <f t="shared" si="517"/>
        <v>2.221516845398773</v>
      </c>
      <c r="AF923" s="19">
        <f t="shared" si="517"/>
        <v>3.1416992518032392</v>
      </c>
      <c r="AG923" s="19">
        <f t="shared" si="517"/>
        <v>4.4430336907975461</v>
      </c>
      <c r="AH923" s="19">
        <f t="shared" si="517"/>
        <v>5.4415827262243379</v>
      </c>
      <c r="AI923" s="19">
        <f t="shared" si="517"/>
        <v>6.2833985036064783</v>
      </c>
      <c r="AJ923" s="19">
        <f t="shared" si="517"/>
        <v>7.0250530918922722</v>
      </c>
      <c r="AK923" s="19">
        <f t="shared" si="517"/>
        <v>7.6955600922016201</v>
      </c>
      <c r="AL923" s="19">
        <f t="shared" si="517"/>
        <v>8.3121549144290636</v>
      </c>
      <c r="AM923" s="19">
        <f t="shared" si="517"/>
        <v>8.8860673815950921</v>
      </c>
      <c r="AN923" s="19">
        <f t="shared" si="517"/>
        <v>9.4250977554097179</v>
      </c>
      <c r="AO923" s="19">
        <f t="shared" si="517"/>
        <v>9.9349253589450957</v>
      </c>
      <c r="AP923" s="43">
        <f t="shared" si="508"/>
        <v>0.90200000000000002</v>
      </c>
    </row>
    <row r="924" spans="1:42" x14ac:dyDescent="0.25">
      <c r="A924" s="15">
        <v>0.90300000000000002</v>
      </c>
      <c r="B924" s="6">
        <f t="shared" si="515"/>
        <v>5.0163185745211081</v>
      </c>
      <c r="C924" s="6">
        <f t="shared" si="490"/>
        <v>0.74631080201988076</v>
      </c>
      <c r="D924" s="6">
        <f t="shared" si="509"/>
        <v>2.508159287260554</v>
      </c>
      <c r="E924" s="6">
        <f t="shared" si="491"/>
        <v>0.59191553451484968</v>
      </c>
      <c r="F924" s="6">
        <f t="shared" si="492"/>
        <v>1.2608400329137801</v>
      </c>
      <c r="G924" s="6">
        <f t="shared" si="493"/>
        <v>1.5334200164568901</v>
      </c>
      <c r="H924" s="6">
        <f t="shared" si="494"/>
        <v>0.95023242579472711</v>
      </c>
      <c r="I924" s="6">
        <f t="shared" si="488"/>
        <v>1.7172228518624402</v>
      </c>
      <c r="J924" s="6">
        <f t="shared" si="510"/>
        <v>3.3412254865709232</v>
      </c>
      <c r="K924" s="9"/>
      <c r="L924" s="15">
        <f t="shared" si="511"/>
        <v>0.90300000000000002</v>
      </c>
      <c r="M924" s="6">
        <f t="shared" si="516"/>
        <v>0.44570045320963453</v>
      </c>
      <c r="N924" s="15">
        <f t="shared" si="495"/>
        <v>2.220702866718951</v>
      </c>
      <c r="O924" s="15">
        <f t="shared" si="496"/>
        <v>5.3697639015287351</v>
      </c>
      <c r="P924" s="15">
        <f t="shared" si="512"/>
        <v>2.220702866718951</v>
      </c>
      <c r="Q924" s="15">
        <f t="shared" si="513"/>
        <v>0.90300000000000002</v>
      </c>
      <c r="S924" s="28">
        <f t="shared" si="514"/>
        <v>0.90300000000000002</v>
      </c>
      <c r="T924" s="19">
        <f t="shared" si="497"/>
        <v>5.3697639015287351</v>
      </c>
      <c r="U924" s="19">
        <f t="shared" si="498"/>
        <v>7.593992936283402</v>
      </c>
      <c r="V924" s="19">
        <f t="shared" si="499"/>
        <v>10.73952780305747</v>
      </c>
      <c r="W924" s="19">
        <f t="shared" si="500"/>
        <v>13.153181597962018</v>
      </c>
      <c r="X924" s="19">
        <f t="shared" si="501"/>
        <v>15.187985872566804</v>
      </c>
      <c r="Y924" s="19">
        <f t="shared" si="502"/>
        <v>16.980684426182918</v>
      </c>
      <c r="Z924" s="19">
        <f t="shared" si="503"/>
        <v>18.601407804194103</v>
      </c>
      <c r="AA924" s="19">
        <f t="shared" si="504"/>
        <v>20.091816767387051</v>
      </c>
      <c r="AB924" s="19">
        <f t="shared" si="505"/>
        <v>21.47905560611494</v>
      </c>
      <c r="AC924" s="19">
        <f t="shared" si="506"/>
        <v>22.781978808850205</v>
      </c>
      <c r="AD924" s="19">
        <f t="shared" si="507"/>
        <v>24.014314213885477</v>
      </c>
      <c r="AE924" s="19">
        <f t="shared" si="517"/>
        <v>2.220702866718951</v>
      </c>
      <c r="AF924" s="19">
        <f t="shared" si="517"/>
        <v>3.1405481121147525</v>
      </c>
      <c r="AG924" s="19">
        <f t="shared" si="517"/>
        <v>4.441405733437902</v>
      </c>
      <c r="AH924" s="19">
        <f t="shared" si="517"/>
        <v>5.4395888937972705</v>
      </c>
      <c r="AI924" s="19">
        <f t="shared" si="517"/>
        <v>6.281096224229505</v>
      </c>
      <c r="AJ924" s="19">
        <f t="shared" si="517"/>
        <v>7.0224790652972171</v>
      </c>
      <c r="AK924" s="19">
        <f t="shared" si="517"/>
        <v>7.6927403873421607</v>
      </c>
      <c r="AL924" s="19">
        <f t="shared" si="517"/>
        <v>8.3091092850890309</v>
      </c>
      <c r="AM924" s="19">
        <f t="shared" si="517"/>
        <v>8.882811466875804</v>
      </c>
      <c r="AN924" s="19">
        <f t="shared" si="517"/>
        <v>9.4216443363442561</v>
      </c>
      <c r="AO924" s="19">
        <f t="shared" si="517"/>
        <v>9.93128513562446</v>
      </c>
      <c r="AP924" s="43">
        <f t="shared" si="508"/>
        <v>0.90300000000000002</v>
      </c>
    </row>
    <row r="925" spans="1:42" x14ac:dyDescent="0.25">
      <c r="A925" s="15">
        <v>0.90400000000000003</v>
      </c>
      <c r="B925" s="6">
        <f t="shared" si="515"/>
        <v>5.0230919262879059</v>
      </c>
      <c r="C925" s="6">
        <f t="shared" si="490"/>
        <v>0.74690135264785829</v>
      </c>
      <c r="D925" s="6">
        <f t="shared" si="509"/>
        <v>2.511545963143953</v>
      </c>
      <c r="E925" s="6">
        <f t="shared" si="491"/>
        <v>0.589182484464703</v>
      </c>
      <c r="F925" s="6">
        <f t="shared" si="492"/>
        <v>1.2676910334944012</v>
      </c>
      <c r="G925" s="6">
        <f t="shared" si="493"/>
        <v>1.5378455167472005</v>
      </c>
      <c r="H925" s="6">
        <f t="shared" si="494"/>
        <v>0.95098433820743633</v>
      </c>
      <c r="I925" s="6">
        <f t="shared" si="488"/>
        <v>1.7234735949304842</v>
      </c>
      <c r="J925" s="6">
        <f t="shared" si="510"/>
        <v>3.3529418250825422</v>
      </c>
      <c r="K925" s="9"/>
      <c r="L925" s="15">
        <f t="shared" si="511"/>
        <v>0.90400000000000003</v>
      </c>
      <c r="M925" s="6">
        <f t="shared" si="516"/>
        <v>0.44553457285097503</v>
      </c>
      <c r="N925" s="15">
        <f t="shared" si="495"/>
        <v>2.2198763676984661</v>
      </c>
      <c r="O925" s="15">
        <f t="shared" si="496"/>
        <v>5.3720128640537963</v>
      </c>
      <c r="P925" s="15">
        <f t="shared" si="512"/>
        <v>2.2198763676984661</v>
      </c>
      <c r="Q925" s="15">
        <f t="shared" si="513"/>
        <v>0.90400000000000003</v>
      </c>
      <c r="S925" s="28">
        <f t="shared" si="514"/>
        <v>0.90400000000000003</v>
      </c>
      <c r="T925" s="19">
        <f t="shared" si="497"/>
        <v>5.3720128640537963</v>
      </c>
      <c r="U925" s="19">
        <f t="shared" si="498"/>
        <v>7.5971734495876131</v>
      </c>
      <c r="V925" s="19">
        <f t="shared" si="499"/>
        <v>10.744025728107593</v>
      </c>
      <c r="W925" s="19">
        <f t="shared" si="500"/>
        <v>13.158690408599059</v>
      </c>
      <c r="X925" s="19">
        <f t="shared" si="501"/>
        <v>15.194346899175226</v>
      </c>
      <c r="Y925" s="19">
        <f t="shared" si="502"/>
        <v>16.987796270134471</v>
      </c>
      <c r="Z925" s="19">
        <f t="shared" si="503"/>
        <v>18.609198438909551</v>
      </c>
      <c r="AA925" s="19">
        <f t="shared" si="504"/>
        <v>20.100231614631525</v>
      </c>
      <c r="AB925" s="19">
        <f t="shared" si="505"/>
        <v>21.488051456215185</v>
      </c>
      <c r="AC925" s="19">
        <f t="shared" si="506"/>
        <v>22.791520348762838</v>
      </c>
      <c r="AD925" s="19">
        <f t="shared" si="507"/>
        <v>24.024371880055252</v>
      </c>
      <c r="AE925" s="19">
        <f t="shared" si="517"/>
        <v>2.2198763676984661</v>
      </c>
      <c r="AF925" s="19">
        <f t="shared" si="517"/>
        <v>3.1393792659906947</v>
      </c>
      <c r="AG925" s="19">
        <f t="shared" si="517"/>
        <v>4.4397527353969322</v>
      </c>
      <c r="AH925" s="19">
        <f t="shared" si="517"/>
        <v>5.4375643929241715</v>
      </c>
      <c r="AI925" s="19">
        <f t="shared" si="517"/>
        <v>6.2787585319813894</v>
      </c>
      <c r="AJ925" s="19">
        <f t="shared" si="517"/>
        <v>7.0198654459085859</v>
      </c>
      <c r="AK925" s="19">
        <f t="shared" si="517"/>
        <v>7.6898773107503891</v>
      </c>
      <c r="AL925" s="19">
        <f t="shared" si="517"/>
        <v>8.3060168089238733</v>
      </c>
      <c r="AM925" s="19">
        <f t="shared" si="517"/>
        <v>8.8795054707938643</v>
      </c>
      <c r="AN925" s="19">
        <f t="shared" si="517"/>
        <v>9.4181377979720828</v>
      </c>
      <c r="AO925" s="19">
        <f t="shared" si="517"/>
        <v>9.9275889196381772</v>
      </c>
      <c r="AP925" s="43">
        <f t="shared" si="508"/>
        <v>0.90400000000000003</v>
      </c>
    </row>
    <row r="926" spans="1:42" x14ac:dyDescent="0.25">
      <c r="A926" s="15">
        <v>0.90500000000000003</v>
      </c>
      <c r="B926" s="6">
        <f t="shared" si="515"/>
        <v>5.0298968838981057</v>
      </c>
      <c r="C926" s="6">
        <f t="shared" si="490"/>
        <v>0.74748916046956881</v>
      </c>
      <c r="D926" s="6">
        <f t="shared" si="509"/>
        <v>2.5149484419490529</v>
      </c>
      <c r="E926" s="6">
        <f t="shared" si="491"/>
        <v>0.58642987645582978</v>
      </c>
      <c r="F926" s="6">
        <f t="shared" si="492"/>
        <v>1.2746437220885183</v>
      </c>
      <c r="G926" s="6">
        <f t="shared" si="493"/>
        <v>1.5423218610442593</v>
      </c>
      <c r="H926" s="6">
        <f t="shared" si="494"/>
        <v>0.95173275837074278</v>
      </c>
      <c r="I926" s="6">
        <f t="shared" si="488"/>
        <v>1.7298061348407603</v>
      </c>
      <c r="J926" s="6">
        <f t="shared" si="510"/>
        <v>3.3647698818266645</v>
      </c>
      <c r="K926" s="9"/>
      <c r="L926" s="15">
        <f t="shared" si="511"/>
        <v>0.90500000000000003</v>
      </c>
      <c r="M926" s="6">
        <f t="shared" si="516"/>
        <v>0.44536615333559082</v>
      </c>
      <c r="N926" s="15">
        <f t="shared" si="495"/>
        <v>2.2190372173275574</v>
      </c>
      <c r="O926" s="15">
        <f t="shared" si="496"/>
        <v>5.3742083038841297</v>
      </c>
      <c r="P926" s="15">
        <f t="shared" si="512"/>
        <v>2.2190372173275574</v>
      </c>
      <c r="Q926" s="15">
        <f t="shared" si="513"/>
        <v>0.90500000000000003</v>
      </c>
      <c r="S926" s="28">
        <f t="shared" si="514"/>
        <v>0.90500000000000003</v>
      </c>
      <c r="T926" s="19">
        <f t="shared" si="497"/>
        <v>5.3742083038841297</v>
      </c>
      <c r="U926" s="19">
        <f t="shared" si="498"/>
        <v>7.6002782703710441</v>
      </c>
      <c r="V926" s="19">
        <f t="shared" si="499"/>
        <v>10.748416607768259</v>
      </c>
      <c r="W926" s="19">
        <f t="shared" si="500"/>
        <v>13.164068115944357</v>
      </c>
      <c r="X926" s="19">
        <f t="shared" si="501"/>
        <v>15.200556540742088</v>
      </c>
      <c r="Y926" s="19">
        <f t="shared" si="502"/>
        <v>16.994738860464174</v>
      </c>
      <c r="Z926" s="19">
        <f t="shared" si="503"/>
        <v>18.616803665571741</v>
      </c>
      <c r="AA926" s="19">
        <f t="shared" si="504"/>
        <v>20.108446198289908</v>
      </c>
      <c r="AB926" s="19">
        <f t="shared" si="505"/>
        <v>21.496833215536519</v>
      </c>
      <c r="AC926" s="19">
        <f t="shared" si="506"/>
        <v>22.800834811113127</v>
      </c>
      <c r="AD926" s="19">
        <f t="shared" si="507"/>
        <v>24.034190185457518</v>
      </c>
      <c r="AE926" s="19">
        <f t="shared" si="517"/>
        <v>2.2190372173275574</v>
      </c>
      <c r="AF926" s="19">
        <f t="shared" si="517"/>
        <v>3.1381925281552849</v>
      </c>
      <c r="AG926" s="19">
        <f t="shared" si="517"/>
        <v>4.4380744346551149</v>
      </c>
      <c r="AH926" s="19">
        <f t="shared" si="517"/>
        <v>5.4355089026979782</v>
      </c>
      <c r="AI926" s="19">
        <f t="shared" si="517"/>
        <v>6.2763850563105699</v>
      </c>
      <c r="AJ926" s="19">
        <f t="shared" si="517"/>
        <v>7.0172118194371382</v>
      </c>
      <c r="AK926" s="19">
        <f t="shared" si="517"/>
        <v>7.6869704085951787</v>
      </c>
      <c r="AL926" s="19">
        <f t="shared" si="517"/>
        <v>8.3028769957399469</v>
      </c>
      <c r="AM926" s="19">
        <f t="shared" si="517"/>
        <v>8.8761488693102297</v>
      </c>
      <c r="AN926" s="19">
        <f t="shared" si="517"/>
        <v>9.414577584465853</v>
      </c>
      <c r="AO926" s="19">
        <f t="shared" si="517"/>
        <v>9.9238361250927838</v>
      </c>
      <c r="AP926" s="43">
        <f t="shared" si="508"/>
        <v>0.90500000000000003</v>
      </c>
    </row>
    <row r="927" spans="1:42" x14ac:dyDescent="0.25">
      <c r="A927" s="15">
        <v>0.90600000000000003</v>
      </c>
      <c r="B927" s="6">
        <f t="shared" si="515"/>
        <v>5.0367339738648855</v>
      </c>
      <c r="C927" s="6">
        <f t="shared" si="490"/>
        <v>0.7480742057892934</v>
      </c>
      <c r="D927" s="6">
        <f t="shared" si="509"/>
        <v>2.5183669869324428</v>
      </c>
      <c r="E927" s="6">
        <f t="shared" si="491"/>
        <v>0.58365743377429902</v>
      </c>
      <c r="F927" s="6">
        <f t="shared" si="492"/>
        <v>1.2817008102711402</v>
      </c>
      <c r="G927" s="6">
        <f t="shared" si="493"/>
        <v>1.54685040513557</v>
      </c>
      <c r="H927" s="6">
        <f t="shared" si="494"/>
        <v>0.95247766120727839</v>
      </c>
      <c r="I927" s="6">
        <f t="shared" si="488"/>
        <v>1.7362225801132396</v>
      </c>
      <c r="J927" s="6">
        <f t="shared" si="510"/>
        <v>3.3767124003270261</v>
      </c>
      <c r="K927" s="9"/>
      <c r="L927" s="15">
        <f t="shared" si="511"/>
        <v>0.90600000000000003</v>
      </c>
      <c r="M927" s="6">
        <f t="shared" si="516"/>
        <v>0.44519516771715029</v>
      </c>
      <c r="N927" s="15">
        <f t="shared" si="495"/>
        <v>2.2181852813461056</v>
      </c>
      <c r="O927" s="15">
        <f t="shared" si="496"/>
        <v>5.376349704142223</v>
      </c>
      <c r="P927" s="15">
        <f t="shared" si="512"/>
        <v>2.2181852813461056</v>
      </c>
      <c r="Q927" s="15">
        <f t="shared" si="513"/>
        <v>0.90600000000000003</v>
      </c>
      <c r="S927" s="28">
        <f t="shared" si="514"/>
        <v>0.90600000000000003</v>
      </c>
      <c r="T927" s="19">
        <f t="shared" si="497"/>
        <v>5.376349704142223</v>
      </c>
      <c r="U927" s="19">
        <f t="shared" si="498"/>
        <v>7.6033066676585079</v>
      </c>
      <c r="V927" s="19">
        <f t="shared" si="499"/>
        <v>10.752699408284446</v>
      </c>
      <c r="W927" s="19">
        <f t="shared" si="500"/>
        <v>13.169313453911746</v>
      </c>
      <c r="X927" s="19">
        <f t="shared" si="501"/>
        <v>15.206613335317016</v>
      </c>
      <c r="Y927" s="19">
        <f t="shared" si="502"/>
        <v>17.001510562661821</v>
      </c>
      <c r="Z927" s="19">
        <f t="shared" si="503"/>
        <v>18.624221693664463</v>
      </c>
      <c r="AA927" s="19">
        <f t="shared" si="504"/>
        <v>20.116458584383647</v>
      </c>
      <c r="AB927" s="19">
        <f t="shared" si="505"/>
        <v>21.505398816568892</v>
      </c>
      <c r="AC927" s="19">
        <f t="shared" si="506"/>
        <v>22.80992000297552</v>
      </c>
      <c r="AD927" s="19">
        <f t="shared" si="507"/>
        <v>24.043766818545784</v>
      </c>
      <c r="AE927" s="19">
        <f t="shared" si="517"/>
        <v>2.2181852813461056</v>
      </c>
      <c r="AF927" s="19">
        <f t="shared" si="517"/>
        <v>3.1369877087360423</v>
      </c>
      <c r="AG927" s="19">
        <f t="shared" si="517"/>
        <v>4.4363705626922112</v>
      </c>
      <c r="AH927" s="19">
        <f t="shared" si="517"/>
        <v>5.4334220942499032</v>
      </c>
      <c r="AI927" s="19">
        <f t="shared" si="517"/>
        <v>6.2739754174720845</v>
      </c>
      <c r="AJ927" s="19">
        <f t="shared" si="517"/>
        <v>7.0145177613150995</v>
      </c>
      <c r="AK927" s="19">
        <f t="shared" si="517"/>
        <v>7.6840192157858391</v>
      </c>
      <c r="AL927" s="19">
        <f t="shared" si="517"/>
        <v>8.2996893431818908</v>
      </c>
      <c r="AM927" s="19">
        <f t="shared" si="517"/>
        <v>8.8727411253844224</v>
      </c>
      <c r="AN927" s="19">
        <f t="shared" si="517"/>
        <v>9.4109631262081255</v>
      </c>
      <c r="AO927" s="19">
        <f t="shared" si="517"/>
        <v>9.9200261515587762</v>
      </c>
      <c r="AP927" s="43">
        <f t="shared" si="508"/>
        <v>0.90600000000000003</v>
      </c>
    </row>
    <row r="928" spans="1:42" x14ac:dyDescent="0.25">
      <c r="A928" s="15">
        <v>0.90700000000000003</v>
      </c>
      <c r="B928" s="6">
        <f t="shared" si="515"/>
        <v>5.0436037367641502</v>
      </c>
      <c r="C928" s="6">
        <f t="shared" si="490"/>
        <v>0.74865646863097379</v>
      </c>
      <c r="D928" s="6">
        <f t="shared" si="509"/>
        <v>2.5218018683820751</v>
      </c>
      <c r="E928" s="6">
        <f t="shared" si="491"/>
        <v>0.58086487241009854</v>
      </c>
      <c r="F928" s="6">
        <f t="shared" si="492"/>
        <v>1.2888651116475367</v>
      </c>
      <c r="G928" s="6">
        <f t="shared" si="493"/>
        <v>1.5514325558237685</v>
      </c>
      <c r="H928" s="6">
        <f t="shared" si="494"/>
        <v>0.95321902128273572</v>
      </c>
      <c r="I928" s="6">
        <f t="shared" si="488"/>
        <v>1.7427251188839572</v>
      </c>
      <c r="J928" s="6">
        <f t="shared" si="510"/>
        <v>3.3887722214135683</v>
      </c>
      <c r="K928" s="9"/>
      <c r="L928" s="15">
        <f t="shared" si="511"/>
        <v>0.90700000000000003</v>
      </c>
      <c r="M928" s="6">
        <f t="shared" si="516"/>
        <v>0.4450215883734786</v>
      </c>
      <c r="N928" s="15">
        <f t="shared" si="495"/>
        <v>2.217320422126603</v>
      </c>
      <c r="O928" s="15">
        <f t="shared" si="496"/>
        <v>5.378436537650563</v>
      </c>
      <c r="P928" s="15">
        <f t="shared" si="512"/>
        <v>2.217320422126603</v>
      </c>
      <c r="Q928" s="15">
        <f t="shared" si="513"/>
        <v>0.90700000000000003</v>
      </c>
      <c r="S928" s="28">
        <f t="shared" si="514"/>
        <v>0.90700000000000003</v>
      </c>
      <c r="T928" s="19">
        <f t="shared" si="497"/>
        <v>5.378436537650563</v>
      </c>
      <c r="U928" s="19">
        <f t="shared" si="498"/>
        <v>7.6062578959084179</v>
      </c>
      <c r="V928" s="19">
        <f t="shared" si="499"/>
        <v>10.756873075301126</v>
      </c>
      <c r="W928" s="19">
        <f t="shared" si="500"/>
        <v>13.174425131185323</v>
      </c>
      <c r="X928" s="19">
        <f t="shared" si="501"/>
        <v>15.212515791816836</v>
      </c>
      <c r="Y928" s="19">
        <f t="shared" si="502"/>
        <v>17.008109709645741</v>
      </c>
      <c r="Z928" s="19">
        <f t="shared" si="503"/>
        <v>18.631450696991227</v>
      </c>
      <c r="AA928" s="19">
        <f t="shared" si="504"/>
        <v>20.124266800395091</v>
      </c>
      <c r="AB928" s="19">
        <f t="shared" si="505"/>
        <v>21.513746150602252</v>
      </c>
      <c r="AC928" s="19">
        <f t="shared" si="506"/>
        <v>22.818773687725251</v>
      </c>
      <c r="AD928" s="19">
        <f t="shared" si="507"/>
        <v>24.053099421710531</v>
      </c>
      <c r="AE928" s="19">
        <f t="shared" si="517"/>
        <v>2.217320422126603</v>
      </c>
      <c r="AF928" s="19">
        <f t="shared" si="517"/>
        <v>3.1357646130982779</v>
      </c>
      <c r="AG928" s="19">
        <f t="shared" si="517"/>
        <v>4.4346408442532059</v>
      </c>
      <c r="AH928" s="19">
        <f t="shared" si="517"/>
        <v>5.4313036304627804</v>
      </c>
      <c r="AI928" s="19">
        <f t="shared" si="517"/>
        <v>6.2715292261965558</v>
      </c>
      <c r="AJ928" s="19">
        <f t="shared" si="517"/>
        <v>7.0117828363260761</v>
      </c>
      <c r="AK928" s="19">
        <f t="shared" si="517"/>
        <v>7.6810232555666929</v>
      </c>
      <c r="AL928" s="19">
        <f t="shared" si="517"/>
        <v>8.2964533362947179</v>
      </c>
      <c r="AM928" s="19">
        <f t="shared" si="517"/>
        <v>8.8692816885064119</v>
      </c>
      <c r="AN928" s="19">
        <f t="shared" si="517"/>
        <v>9.4072938392948338</v>
      </c>
      <c r="AO928" s="19">
        <f t="shared" si="517"/>
        <v>9.9161583835472271</v>
      </c>
      <c r="AP928" s="43">
        <f t="shared" si="508"/>
        <v>0.90700000000000003</v>
      </c>
    </row>
    <row r="929" spans="1:42" x14ac:dyDescent="0.25">
      <c r="A929" s="15">
        <v>0.90800000000000003</v>
      </c>
      <c r="B929" s="6">
        <f t="shared" si="515"/>
        <v>5.0505067277667477</v>
      </c>
      <c r="C929" s="6">
        <f t="shared" si="490"/>
        <v>0.74923592873078027</v>
      </c>
      <c r="D929" s="6">
        <f t="shared" si="509"/>
        <v>2.5252533638833738</v>
      </c>
      <c r="E929" s="6">
        <f t="shared" si="491"/>
        <v>0.57805190078400381</v>
      </c>
      <c r="F929" s="6">
        <f t="shared" si="492"/>
        <v>1.2961395468375796</v>
      </c>
      <c r="G929" s="6">
        <f t="shared" si="493"/>
        <v>1.5560697734187898</v>
      </c>
      <c r="H929" s="6">
        <f t="shared" si="494"/>
        <v>0.95395681279640554</v>
      </c>
      <c r="I929" s="6">
        <f t="shared" si="488"/>
        <v>1.7493160227988602</v>
      </c>
      <c r="J929" s="6">
        <f t="shared" si="510"/>
        <v>3.4009522877285918</v>
      </c>
      <c r="K929" s="9"/>
      <c r="L929" s="15">
        <f t="shared" si="511"/>
        <v>0.90800000000000003</v>
      </c>
      <c r="M929" s="6">
        <f t="shared" si="516"/>
        <v>0.44484538698195158</v>
      </c>
      <c r="N929" s="15">
        <f t="shared" si="495"/>
        <v>2.216442498551551</v>
      </c>
      <c r="O929" s="15">
        <f t="shared" si="496"/>
        <v>5.3804682665732821</v>
      </c>
      <c r="P929" s="15">
        <f t="shared" si="512"/>
        <v>2.216442498551551</v>
      </c>
      <c r="Q929" s="15">
        <f t="shared" si="513"/>
        <v>0.90800000000000003</v>
      </c>
      <c r="S929" s="28">
        <f t="shared" si="514"/>
        <v>0.90800000000000003</v>
      </c>
      <c r="T929" s="19">
        <f t="shared" si="497"/>
        <v>5.3804682665732821</v>
      </c>
      <c r="U929" s="19">
        <f t="shared" si="498"/>
        <v>7.6091311945059932</v>
      </c>
      <c r="V929" s="19">
        <f t="shared" si="499"/>
        <v>10.760936533146564</v>
      </c>
      <c r="W929" s="19">
        <f t="shared" si="500"/>
        <v>13.179401830341641</v>
      </c>
      <c r="X929" s="19">
        <f t="shared" si="501"/>
        <v>15.218262389011986</v>
      </c>
      <c r="Y929" s="19">
        <f t="shared" si="502"/>
        <v>17.014534600629574</v>
      </c>
      <c r="Z929" s="19">
        <f t="shared" si="503"/>
        <v>18.638488812433945</v>
      </c>
      <c r="AA929" s="19">
        <f t="shared" si="504"/>
        <v>20.13186883392671</v>
      </c>
      <c r="AB929" s="19">
        <f t="shared" si="505"/>
        <v>21.521873066293129</v>
      </c>
      <c r="AC929" s="19">
        <f t="shared" si="506"/>
        <v>22.827393583517981</v>
      </c>
      <c r="AD929" s="19">
        <f t="shared" si="507"/>
        <v>24.062185589676641</v>
      </c>
      <c r="AE929" s="19">
        <f t="shared" si="517"/>
        <v>2.216442498551551</v>
      </c>
      <c r="AF929" s="19">
        <f t="shared" si="517"/>
        <v>3.1345230416717125</v>
      </c>
      <c r="AG929" s="19">
        <f t="shared" si="517"/>
        <v>4.4328849971031019</v>
      </c>
      <c r="AH929" s="19">
        <f t="shared" si="517"/>
        <v>5.4291531656707441</v>
      </c>
      <c r="AI929" s="19">
        <f t="shared" si="517"/>
        <v>6.2690460833434249</v>
      </c>
      <c r="AJ929" s="19">
        <f t="shared" si="517"/>
        <v>7.0090065982173551</v>
      </c>
      <c r="AK929" s="19">
        <f t="shared" si="517"/>
        <v>7.6779820390923899</v>
      </c>
      <c r="AL929" s="19">
        <f t="shared" si="517"/>
        <v>8.2931684470651046</v>
      </c>
      <c r="AM929" s="19">
        <f t="shared" si="517"/>
        <v>8.8657699942062038</v>
      </c>
      <c r="AN929" s="19">
        <f t="shared" si="517"/>
        <v>9.4035691250151388</v>
      </c>
      <c r="AO929" s="19">
        <f t="shared" si="517"/>
        <v>9.9122321899614967</v>
      </c>
      <c r="AP929" s="43">
        <f t="shared" si="508"/>
        <v>0.90800000000000003</v>
      </c>
    </row>
    <row r="930" spans="1:42" x14ac:dyDescent="0.25">
      <c r="A930" s="15">
        <v>0.90900000000000003</v>
      </c>
      <c r="B930" s="6">
        <f t="shared" si="515"/>
        <v>5.0574435171968393</v>
      </c>
      <c r="C930" s="6">
        <f t="shared" si="490"/>
        <v>0.74981256552940012</v>
      </c>
      <c r="D930" s="6">
        <f t="shared" si="509"/>
        <v>2.5287217585984196</v>
      </c>
      <c r="E930" s="6">
        <f t="shared" si="491"/>
        <v>0.57521821946110152</v>
      </c>
      <c r="F930" s="6">
        <f t="shared" si="492"/>
        <v>1.3035271487608111</v>
      </c>
      <c r="G930" s="6">
        <f t="shared" si="493"/>
        <v>1.5607635743804056</v>
      </c>
      <c r="H930" s="6">
        <f t="shared" si="494"/>
        <v>0.95469100957135777</v>
      </c>
      <c r="I930" s="6">
        <f t="shared" si="488"/>
        <v>1.7559976511426392</v>
      </c>
      <c r="J930" s="6">
        <f t="shared" si="510"/>
        <v>3.4132556484927155</v>
      </c>
      <c r="K930" s="9"/>
      <c r="L930" s="15">
        <f t="shared" si="511"/>
        <v>0.90900000000000003</v>
      </c>
      <c r="M930" s="6">
        <f t="shared" si="516"/>
        <v>0.44466653449370552</v>
      </c>
      <c r="N930" s="15">
        <f t="shared" si="495"/>
        <v>2.2155513658849642</v>
      </c>
      <c r="O930" s="15">
        <f t="shared" si="496"/>
        <v>5.3824443420410439</v>
      </c>
      <c r="P930" s="15">
        <f t="shared" si="512"/>
        <v>2.2155513658849642</v>
      </c>
      <c r="Q930" s="15">
        <f t="shared" si="513"/>
        <v>0.90900000000000003</v>
      </c>
      <c r="S930" s="28">
        <f t="shared" si="514"/>
        <v>0.90900000000000003</v>
      </c>
      <c r="T930" s="19">
        <f t="shared" si="497"/>
        <v>5.3824443420410439</v>
      </c>
      <c r="U930" s="19">
        <f t="shared" si="498"/>
        <v>7.6119257872327752</v>
      </c>
      <c r="V930" s="19">
        <f t="shared" si="499"/>
        <v>10.764888684082088</v>
      </c>
      <c r="W930" s="19">
        <f t="shared" si="500"/>
        <v>13.18424220693089</v>
      </c>
      <c r="X930" s="19">
        <f t="shared" si="501"/>
        <v>15.22385157446555</v>
      </c>
      <c r="Y930" s="19">
        <f t="shared" si="502"/>
        <v>17.020783499936083</v>
      </c>
      <c r="Z930" s="19">
        <f t="shared" si="503"/>
        <v>18.645334138653453</v>
      </c>
      <c r="AA930" s="19">
        <f t="shared" si="504"/>
        <v>20.139262631297481</v>
      </c>
      <c r="AB930" s="19">
        <f t="shared" si="505"/>
        <v>21.529777368164176</v>
      </c>
      <c r="AC930" s="19">
        <f t="shared" si="506"/>
        <v>22.835777361698323</v>
      </c>
      <c r="AD930" s="19">
        <f t="shared" si="507"/>
        <v>24.071022867825807</v>
      </c>
      <c r="AE930" s="19">
        <f t="shared" si="517"/>
        <v>2.2155513658849642</v>
      </c>
      <c r="AF930" s="19">
        <f t="shared" si="517"/>
        <v>3.1332627897687519</v>
      </c>
      <c r="AG930" s="19">
        <f t="shared" si="517"/>
        <v>4.4311027317699283</v>
      </c>
      <c r="AH930" s="19">
        <f t="shared" si="517"/>
        <v>5.4269703453444791</v>
      </c>
      <c r="AI930" s="19">
        <f t="shared" si="517"/>
        <v>6.2665255795375039</v>
      </c>
      <c r="AJ930" s="19">
        <f t="shared" si="517"/>
        <v>7.0061885892935605</v>
      </c>
      <c r="AK930" s="19">
        <f t="shared" si="517"/>
        <v>7.6748950649827634</v>
      </c>
      <c r="AL930" s="19">
        <f t="shared" si="517"/>
        <v>8.2898341339405714</v>
      </c>
      <c r="AM930" s="19">
        <f t="shared" si="517"/>
        <v>8.8622054635398566</v>
      </c>
      <c r="AN930" s="19">
        <f t="shared" si="517"/>
        <v>9.3997883693062541</v>
      </c>
      <c r="AO930" s="19">
        <f t="shared" si="517"/>
        <v>9.9082469235225759</v>
      </c>
      <c r="AP930" s="43">
        <f t="shared" si="508"/>
        <v>0.90900000000000003</v>
      </c>
    </row>
    <row r="931" spans="1:42" x14ac:dyDescent="0.25">
      <c r="A931" s="15">
        <v>0.91</v>
      </c>
      <c r="B931" s="6">
        <f t="shared" si="515"/>
        <v>5.0644146911179968</v>
      </c>
      <c r="C931" s="6">
        <f t="shared" si="490"/>
        <v>0.75038635816403387</v>
      </c>
      <c r="D931" s="6">
        <f t="shared" si="509"/>
        <v>2.5322073455589984</v>
      </c>
      <c r="E931" s="6">
        <f t="shared" si="491"/>
        <v>0.57236352085016728</v>
      </c>
      <c r="F931" s="6">
        <f t="shared" si="492"/>
        <v>1.3110310682438988</v>
      </c>
      <c r="G931" s="6">
        <f t="shared" si="493"/>
        <v>1.5655155341219493</v>
      </c>
      <c r="H931" s="6">
        <f t="shared" si="494"/>
        <v>0.95542158504425123</v>
      </c>
      <c r="I931" s="6">
        <f t="shared" si="488"/>
        <v>1.7627724552194723</v>
      </c>
      <c r="J931" s="6">
        <f t="shared" si="510"/>
        <v>3.4256854645486459</v>
      </c>
      <c r="K931" s="9"/>
      <c r="L931" s="15">
        <f t="shared" si="511"/>
        <v>0.91</v>
      </c>
      <c r="M931" s="6">
        <f t="shared" si="516"/>
        <v>0.44448500110659278</v>
      </c>
      <c r="N931" s="15">
        <f t="shared" si="495"/>
        <v>2.2146468756376163</v>
      </c>
      <c r="O931" s="15">
        <f t="shared" si="496"/>
        <v>5.3843642037581771</v>
      </c>
      <c r="P931" s="15">
        <f t="shared" si="512"/>
        <v>2.2146468756376163</v>
      </c>
      <c r="Q931" s="15">
        <f t="shared" si="513"/>
        <v>0.91</v>
      </c>
      <c r="S931" s="28">
        <f t="shared" si="514"/>
        <v>0.91</v>
      </c>
      <c r="T931" s="19">
        <f t="shared" si="497"/>
        <v>5.3843642037581771</v>
      </c>
      <c r="U931" s="19">
        <f t="shared" si="498"/>
        <v>7.6146408817110274</v>
      </c>
      <c r="V931" s="19">
        <f t="shared" si="499"/>
        <v>10.768728407516354</v>
      </c>
      <c r="W931" s="19">
        <f t="shared" si="500"/>
        <v>13.18894488851457</v>
      </c>
      <c r="X931" s="19">
        <f t="shared" si="501"/>
        <v>15.229281763422055</v>
      </c>
      <c r="Y931" s="19">
        <f t="shared" si="502"/>
        <v>17.026854635754788</v>
      </c>
      <c r="Z931" s="19">
        <f t="shared" si="503"/>
        <v>18.651984734728615</v>
      </c>
      <c r="AA931" s="19">
        <f t="shared" si="504"/>
        <v>20.146446096072975</v>
      </c>
      <c r="AB931" s="19">
        <f t="shared" si="505"/>
        <v>21.537456815032709</v>
      </c>
      <c r="AC931" s="19">
        <f t="shared" si="506"/>
        <v>22.843922645133077</v>
      </c>
      <c r="AD931" s="19">
        <f t="shared" si="507"/>
        <v>24.079608750439625</v>
      </c>
      <c r="AE931" s="19">
        <f t="shared" si="517"/>
        <v>2.2146468756376163</v>
      </c>
      <c r="AF931" s="19">
        <f t="shared" si="517"/>
        <v>3.1319836473939189</v>
      </c>
      <c r="AG931" s="19">
        <f t="shared" si="517"/>
        <v>4.4292937512752326</v>
      </c>
      <c r="AH931" s="19">
        <f t="shared" si="517"/>
        <v>5.4247548057611539</v>
      </c>
      <c r="AI931" s="19">
        <f t="shared" si="517"/>
        <v>6.2639672947878378</v>
      </c>
      <c r="AJ931" s="19">
        <f t="shared" si="517"/>
        <v>7.0033283399905333</v>
      </c>
      <c r="AK931" s="19">
        <f t="shared" si="517"/>
        <v>7.6717618188560497</v>
      </c>
      <c r="AL931" s="19">
        <f t="shared" si="517"/>
        <v>8.286449841325318</v>
      </c>
      <c r="AM931" s="19">
        <f t="shared" si="517"/>
        <v>8.8585875025504652</v>
      </c>
      <c r="AN931" s="19">
        <f t="shared" si="517"/>
        <v>9.3959509421817557</v>
      </c>
      <c r="AO931" s="19">
        <f t="shared" si="517"/>
        <v>9.9042019201664662</v>
      </c>
      <c r="AP931" s="43">
        <f t="shared" si="508"/>
        <v>0.91</v>
      </c>
    </row>
    <row r="932" spans="1:42" x14ac:dyDescent="0.25">
      <c r="A932" s="15">
        <v>0.91100000000000003</v>
      </c>
      <c r="B932" s="6">
        <f t="shared" si="515"/>
        <v>5.0714208519487203</v>
      </c>
      <c r="C932" s="6">
        <f t="shared" si="490"/>
        <v>0.75095728546008123</v>
      </c>
      <c r="D932" s="6">
        <f t="shared" si="509"/>
        <v>2.5357104259743601</v>
      </c>
      <c r="E932" s="6">
        <f t="shared" si="491"/>
        <v>0.56948748888803513</v>
      </c>
      <c r="F932" s="6">
        <f t="shared" si="492"/>
        <v>1.3186545799739671</v>
      </c>
      <c r="G932" s="6">
        <f t="shared" si="493"/>
        <v>1.5703272899869836</v>
      </c>
      <c r="H932" s="6">
        <f t="shared" si="494"/>
        <v>0.95614851225474751</v>
      </c>
      <c r="I932" s="6">
        <f t="shared" si="488"/>
        <v>1.7696429830040306</v>
      </c>
      <c r="J932" s="6">
        <f t="shared" si="510"/>
        <v>3.4382450137021916</v>
      </c>
      <c r="K932" s="9"/>
      <c r="L932" s="15">
        <f t="shared" si="511"/>
        <v>0.91100000000000003</v>
      </c>
      <c r="M932" s="6">
        <f t="shared" si="516"/>
        <v>0.44430075623680626</v>
      </c>
      <c r="N932" s="15">
        <f t="shared" si="495"/>
        <v>2.213728875425665</v>
      </c>
      <c r="O932" s="15">
        <f t="shared" si="496"/>
        <v>5.3862272795909885</v>
      </c>
      <c r="P932" s="15">
        <f t="shared" si="512"/>
        <v>2.213728875425665</v>
      </c>
      <c r="Q932" s="15">
        <f t="shared" si="513"/>
        <v>0.91100000000000003</v>
      </c>
      <c r="S932" s="28">
        <f t="shared" si="514"/>
        <v>0.91100000000000003</v>
      </c>
      <c r="T932" s="19">
        <f t="shared" si="497"/>
        <v>5.3862272795909885</v>
      </c>
      <c r="U932" s="19">
        <f t="shared" si="498"/>
        <v>7.6172756688215184</v>
      </c>
      <c r="V932" s="19">
        <f t="shared" si="499"/>
        <v>10.772454559181977</v>
      </c>
      <c r="W932" s="19">
        <f t="shared" si="500"/>
        <v>13.193508473657072</v>
      </c>
      <c r="X932" s="19">
        <f t="shared" si="501"/>
        <v>15.234551337643037</v>
      </c>
      <c r="Y932" s="19">
        <f t="shared" si="502"/>
        <v>17.032746198840091</v>
      </c>
      <c r="Z932" s="19">
        <f t="shared" si="503"/>
        <v>18.65843861873018</v>
      </c>
      <c r="AA932" s="19">
        <f t="shared" si="504"/>
        <v>20.153417087524939</v>
      </c>
      <c r="AB932" s="19">
        <f t="shared" si="505"/>
        <v>21.544909118363954</v>
      </c>
      <c r="AC932" s="19">
        <f t="shared" si="506"/>
        <v>22.85182700646455</v>
      </c>
      <c r="AD932" s="19">
        <f t="shared" si="507"/>
        <v>24.087940678858438</v>
      </c>
      <c r="AE932" s="19">
        <f t="shared" ref="AE932:AO941" si="518">$M932*AE$21^0.5/RMannings_n*(Diameter/1000)^(2/3)</f>
        <v>2.213728875425665</v>
      </c>
      <c r="AF932" s="19">
        <f t="shared" si="518"/>
        <v>3.1306853990439159</v>
      </c>
      <c r="AG932" s="19">
        <f t="shared" si="518"/>
        <v>4.42745775085133</v>
      </c>
      <c r="AH932" s="19">
        <f t="shared" si="518"/>
        <v>5.4225061736581077</v>
      </c>
      <c r="AI932" s="19">
        <f t="shared" si="518"/>
        <v>6.2613707980878317</v>
      </c>
      <c r="AJ932" s="19">
        <f t="shared" si="518"/>
        <v>7.0004253684282505</v>
      </c>
      <c r="AK932" s="19">
        <f t="shared" si="518"/>
        <v>7.6685817728391319</v>
      </c>
      <c r="AL932" s="19">
        <f t="shared" si="518"/>
        <v>8.2830149990512112</v>
      </c>
      <c r="AM932" s="19">
        <f t="shared" si="518"/>
        <v>8.85491550170266</v>
      </c>
      <c r="AN932" s="19">
        <f t="shared" si="518"/>
        <v>9.3920561971317458</v>
      </c>
      <c r="AO932" s="19">
        <f t="shared" si="518"/>
        <v>9.9000964984119033</v>
      </c>
      <c r="AP932" s="43">
        <f t="shared" si="508"/>
        <v>0.91100000000000003</v>
      </c>
    </row>
    <row r="933" spans="1:42" x14ac:dyDescent="0.25">
      <c r="A933" s="15">
        <v>0.91200000000000003</v>
      </c>
      <c r="B933" s="6">
        <f t="shared" si="515"/>
        <v>5.0784626191092208</v>
      </c>
      <c r="C933" s="6">
        <f t="shared" si="490"/>
        <v>0.75152532592250565</v>
      </c>
      <c r="D933" s="6">
        <f t="shared" si="509"/>
        <v>2.5392313095546104</v>
      </c>
      <c r="E933" s="6">
        <f t="shared" si="491"/>
        <v>0.56658979870802462</v>
      </c>
      <c r="F933" s="6">
        <f t="shared" si="492"/>
        <v>1.3264010888233131</v>
      </c>
      <c r="G933" s="6">
        <f t="shared" si="493"/>
        <v>1.5752005444116566</v>
      </c>
      <c r="H933" s="6">
        <f t="shared" si="494"/>
        <v>0.95687176383451589</v>
      </c>
      <c r="I933" s="6">
        <f t="shared" si="488"/>
        <v>1.7766118840826877</v>
      </c>
      <c r="J933" s="6">
        <f t="shared" si="510"/>
        <v>3.4509376963816392</v>
      </c>
      <c r="K933" s="9"/>
      <c r="L933" s="15">
        <f t="shared" si="511"/>
        <v>0.91200000000000003</v>
      </c>
      <c r="M933" s="6">
        <f t="shared" si="516"/>
        <v>0.44411376848909168</v>
      </c>
      <c r="N933" s="15">
        <f t="shared" si="495"/>
        <v>2.2127972088222307</v>
      </c>
      <c r="O933" s="15">
        <f t="shared" si="496"/>
        <v>5.3880329851361424</v>
      </c>
      <c r="P933" s="15">
        <f t="shared" si="512"/>
        <v>2.2127972088222307</v>
      </c>
      <c r="Q933" s="15">
        <f t="shared" si="513"/>
        <v>0.91200000000000003</v>
      </c>
      <c r="S933" s="28">
        <f t="shared" si="514"/>
        <v>0.91200000000000003</v>
      </c>
      <c r="T933" s="19">
        <f t="shared" si="497"/>
        <v>5.3880329851361424</v>
      </c>
      <c r="U933" s="19">
        <f t="shared" si="498"/>
        <v>7.6198293220931257</v>
      </c>
      <c r="V933" s="19">
        <f t="shared" si="499"/>
        <v>10.776065970272285</v>
      </c>
      <c r="W933" s="19">
        <f t="shared" si="500"/>
        <v>13.197931530868409</v>
      </c>
      <c r="X933" s="19">
        <f t="shared" si="501"/>
        <v>15.239658644186251</v>
      </c>
      <c r="Y933" s="19">
        <f t="shared" si="502"/>
        <v>17.038456341146368</v>
      </c>
      <c r="Z933" s="19">
        <f t="shared" si="503"/>
        <v>18.664693766225611</v>
      </c>
      <c r="AA933" s="19">
        <f t="shared" si="504"/>
        <v>20.160173419016296</v>
      </c>
      <c r="AB933" s="19">
        <f t="shared" si="505"/>
        <v>21.552131940544569</v>
      </c>
      <c r="AC933" s="19">
        <f t="shared" si="506"/>
        <v>22.859487966279374</v>
      </c>
      <c r="AD933" s="19">
        <f t="shared" si="507"/>
        <v>24.096016039551056</v>
      </c>
      <c r="AE933" s="19">
        <f t="shared" si="518"/>
        <v>2.2127972088222307</v>
      </c>
      <c r="AF933" s="19">
        <f t="shared" si="518"/>
        <v>3.129367823497728</v>
      </c>
      <c r="AG933" s="19">
        <f t="shared" si="518"/>
        <v>4.4255944176444615</v>
      </c>
      <c r="AH933" s="19">
        <f t="shared" si="518"/>
        <v>5.4202240658693004</v>
      </c>
      <c r="AI933" s="19">
        <f t="shared" si="518"/>
        <v>6.258735646995456</v>
      </c>
      <c r="AJ933" s="19">
        <f t="shared" si="518"/>
        <v>6.9974791799414842</v>
      </c>
      <c r="AK933" s="19">
        <f t="shared" si="518"/>
        <v>7.6653543850534049</v>
      </c>
      <c r="AL933" s="19">
        <f t="shared" si="518"/>
        <v>8.2795290218224586</v>
      </c>
      <c r="AM933" s="19">
        <f t="shared" si="518"/>
        <v>8.851188835288923</v>
      </c>
      <c r="AN933" s="19">
        <f t="shared" si="518"/>
        <v>9.3881034704931849</v>
      </c>
      <c r="AO933" s="19">
        <f t="shared" si="518"/>
        <v>9.8959299586966107</v>
      </c>
      <c r="AP933" s="43">
        <f t="shared" si="508"/>
        <v>0.91200000000000003</v>
      </c>
    </row>
    <row r="934" spans="1:42" x14ac:dyDescent="0.25">
      <c r="A934" s="15">
        <v>0.91300000000000003</v>
      </c>
      <c r="B934" s="6">
        <f t="shared" si="515"/>
        <v>5.0855406297014092</v>
      </c>
      <c r="C934" s="6">
        <f t="shared" si="490"/>
        <v>0.75209045772685756</v>
      </c>
      <c r="D934" s="6">
        <f t="shared" si="509"/>
        <v>2.5427703148507046</v>
      </c>
      <c r="E934" s="6">
        <f t="shared" si="491"/>
        <v>0.56367011629143515</v>
      </c>
      <c r="F934" s="6">
        <f t="shared" si="492"/>
        <v>1.3342741365731781</v>
      </c>
      <c r="G934" s="6">
        <f t="shared" si="493"/>
        <v>1.580137068286589</v>
      </c>
      <c r="H934" s="6">
        <f t="shared" si="494"/>
        <v>0.95759131199580427</v>
      </c>
      <c r="I934" s="6">
        <f t="shared" si="488"/>
        <v>1.7836819149065497</v>
      </c>
      <c r="J934" s="6">
        <f t="shared" si="510"/>
        <v>3.4637670416382598</v>
      </c>
      <c r="K934" s="9"/>
      <c r="L934" s="15">
        <f t="shared" si="511"/>
        <v>0.91300000000000003</v>
      </c>
      <c r="M934" s="6">
        <f t="shared" si="516"/>
        <v>0.44392400562546075</v>
      </c>
      <c r="N934" s="15">
        <f t="shared" si="495"/>
        <v>2.2118517152015102</v>
      </c>
      <c r="O934" s="15">
        <f t="shared" si="496"/>
        <v>5.3897807232678785</v>
      </c>
      <c r="P934" s="15">
        <f t="shared" si="512"/>
        <v>2.2118517152015102</v>
      </c>
      <c r="Q934" s="15">
        <f t="shared" si="513"/>
        <v>0.91300000000000003</v>
      </c>
      <c r="S934" s="28">
        <f t="shared" si="514"/>
        <v>0.91300000000000003</v>
      </c>
      <c r="T934" s="19">
        <f t="shared" si="497"/>
        <v>5.3897807232678785</v>
      </c>
      <c r="U934" s="19">
        <f t="shared" si="498"/>
        <v>7.6223009970625029</v>
      </c>
      <c r="V934" s="19">
        <f t="shared" si="499"/>
        <v>10.779561446535757</v>
      </c>
      <c r="W934" s="19">
        <f t="shared" si="500"/>
        <v>13.202212597495166</v>
      </c>
      <c r="X934" s="19">
        <f t="shared" si="501"/>
        <v>15.244601994125006</v>
      </c>
      <c r="Y934" s="19">
        <f t="shared" si="502"/>
        <v>17.043983174396175</v>
      </c>
      <c r="Z934" s="19">
        <f t="shared" si="503"/>
        <v>18.67074810871059</v>
      </c>
      <c r="AA934" s="19">
        <f t="shared" si="504"/>
        <v>20.166712856307054</v>
      </c>
      <c r="AB934" s="19">
        <f t="shared" si="505"/>
        <v>21.559122893071514</v>
      </c>
      <c r="AC934" s="19">
        <f t="shared" si="506"/>
        <v>22.866902991187505</v>
      </c>
      <c r="AD934" s="19">
        <f t="shared" si="507"/>
        <v>24.103832162089915</v>
      </c>
      <c r="AE934" s="19">
        <f t="shared" si="518"/>
        <v>2.2118517152015102</v>
      </c>
      <c r="AF934" s="19">
        <f t="shared" si="518"/>
        <v>3.1280306935961684</v>
      </c>
      <c r="AG934" s="19">
        <f t="shared" si="518"/>
        <v>4.4237034304030205</v>
      </c>
      <c r="AH934" s="19">
        <f t="shared" si="518"/>
        <v>5.4179080889434781</v>
      </c>
      <c r="AI934" s="19">
        <f t="shared" si="518"/>
        <v>6.2560613871923367</v>
      </c>
      <c r="AJ934" s="19">
        <f t="shared" si="518"/>
        <v>6.9944892665868466</v>
      </c>
      <c r="AK934" s="19">
        <f t="shared" si="518"/>
        <v>7.6620790990747638</v>
      </c>
      <c r="AL934" s="19">
        <f t="shared" si="518"/>
        <v>8.275991308632344</v>
      </c>
      <c r="AM934" s="19">
        <f t="shared" si="518"/>
        <v>8.847406860806041</v>
      </c>
      <c r="AN934" s="19">
        <f t="shared" si="518"/>
        <v>9.3840920807885038</v>
      </c>
      <c r="AO934" s="19">
        <f t="shared" si="518"/>
        <v>9.8917015826801631</v>
      </c>
      <c r="AP934" s="43">
        <f t="shared" si="508"/>
        <v>0.91300000000000003</v>
      </c>
    </row>
    <row r="935" spans="1:42" x14ac:dyDescent="0.25">
      <c r="A935" s="15">
        <v>0.91400000000000003</v>
      </c>
      <c r="B935" s="6">
        <f t="shared" si="515"/>
        <v>5.092655539224217</v>
      </c>
      <c r="C935" s="6">
        <f t="shared" si="490"/>
        <v>0.75265265870994058</v>
      </c>
      <c r="D935" s="6">
        <f t="shared" si="509"/>
        <v>2.5463277696121085</v>
      </c>
      <c r="E935" s="6">
        <f t="shared" si="491"/>
        <v>0.5607280981010313</v>
      </c>
      <c r="F935" s="6">
        <f t="shared" si="492"/>
        <v>1.342277409066682</v>
      </c>
      <c r="G935" s="6">
        <f t="shared" si="493"/>
        <v>1.5851387045333412</v>
      </c>
      <c r="H935" s="6">
        <f t="shared" si="494"/>
        <v>0.95830712851955457</v>
      </c>
      <c r="I935" s="6">
        <f t="shared" si="488"/>
        <v>1.7908559443798353</v>
      </c>
      <c r="J935" s="6">
        <f t="shared" si="510"/>
        <v>3.4767367135127212</v>
      </c>
      <c r="K935" s="9"/>
      <c r="L935" s="15">
        <f t="shared" si="511"/>
        <v>0.91400000000000003</v>
      </c>
      <c r="M935" s="6">
        <f t="shared" si="516"/>
        <v>0.44373143453231023</v>
      </c>
      <c r="N935" s="15">
        <f t="shared" si="495"/>
        <v>2.2108922295749487</v>
      </c>
      <c r="O935" s="15">
        <f t="shared" si="496"/>
        <v>5.3914698836627766</v>
      </c>
      <c r="P935" s="15">
        <f t="shared" si="512"/>
        <v>2.2108922295749487</v>
      </c>
      <c r="Q935" s="15">
        <f t="shared" si="513"/>
        <v>0.91400000000000003</v>
      </c>
      <c r="S935" s="28">
        <f t="shared" si="514"/>
        <v>0.91400000000000003</v>
      </c>
      <c r="T935" s="19">
        <f t="shared" si="497"/>
        <v>5.3914698836627766</v>
      </c>
      <c r="U935" s="19">
        <f t="shared" si="498"/>
        <v>7.6246898306019917</v>
      </c>
      <c r="V935" s="19">
        <f t="shared" si="499"/>
        <v>10.782939767325553</v>
      </c>
      <c r="W935" s="19">
        <f t="shared" si="500"/>
        <v>13.206350178556384</v>
      </c>
      <c r="X935" s="19">
        <f t="shared" si="501"/>
        <v>15.249379661203983</v>
      </c>
      <c r="Y935" s="19">
        <f t="shared" si="502"/>
        <v>17.04932476857741</v>
      </c>
      <c r="Z935" s="19">
        <f t="shared" si="503"/>
        <v>18.67659953196279</v>
      </c>
      <c r="AA935" s="19">
        <f t="shared" si="504"/>
        <v>20.173033115776072</v>
      </c>
      <c r="AB935" s="19">
        <f t="shared" si="505"/>
        <v>21.565879534651106</v>
      </c>
      <c r="AC935" s="19">
        <f t="shared" si="506"/>
        <v>22.874069491805976</v>
      </c>
      <c r="AD935" s="19">
        <f t="shared" si="507"/>
        <v>24.111386317025701</v>
      </c>
      <c r="AE935" s="19">
        <f t="shared" si="518"/>
        <v>2.2108922295749487</v>
      </c>
      <c r="AF935" s="19">
        <f t="shared" si="518"/>
        <v>3.126673776010183</v>
      </c>
      <c r="AG935" s="19">
        <f t="shared" si="518"/>
        <v>4.4217844591498974</v>
      </c>
      <c r="AH935" s="19">
        <f t="shared" si="518"/>
        <v>5.4155578387428678</v>
      </c>
      <c r="AI935" s="19">
        <f t="shared" si="518"/>
        <v>6.2533475520203661</v>
      </c>
      <c r="AJ935" s="19">
        <f t="shared" si="518"/>
        <v>6.9914551066247199</v>
      </c>
      <c r="AK935" s="19">
        <f t="shared" si="518"/>
        <v>7.6587553433660913</v>
      </c>
      <c r="AL935" s="19">
        <f t="shared" si="518"/>
        <v>8.2724012421502167</v>
      </c>
      <c r="AM935" s="19">
        <f t="shared" si="518"/>
        <v>8.8435689182997947</v>
      </c>
      <c r="AN935" s="19">
        <f t="shared" si="518"/>
        <v>9.3800213280305478</v>
      </c>
      <c r="AO935" s="19">
        <f t="shared" si="518"/>
        <v>9.8874106325113118</v>
      </c>
      <c r="AP935" s="43">
        <f t="shared" si="508"/>
        <v>0.91400000000000003</v>
      </c>
    </row>
    <row r="936" spans="1:42" x14ac:dyDescent="0.25">
      <c r="A936" s="15">
        <v>0.91500000000000004</v>
      </c>
      <c r="B936" s="6">
        <f t="shared" si="515"/>
        <v>5.0998080223264992</v>
      </c>
      <c r="C936" s="6">
        <f t="shared" si="490"/>
        <v>0.75321190636010238</v>
      </c>
      <c r="D936" s="6">
        <f t="shared" si="509"/>
        <v>2.5499040111632496</v>
      </c>
      <c r="E936" s="6">
        <f t="shared" si="491"/>
        <v>0.5577633906953734</v>
      </c>
      <c r="F936" s="6">
        <f t="shared" si="492"/>
        <v>1.3504147438236487</v>
      </c>
      <c r="G936" s="6">
        <f t="shared" si="493"/>
        <v>1.5902073719118244</v>
      </c>
      <c r="H936" s="6">
        <f t="shared" si="494"/>
        <v>0.95901918474304082</v>
      </c>
      <c r="I936" s="6">
        <f t="shared" si="488"/>
        <v>1.7981369598091863</v>
      </c>
      <c r="J936" s="6">
        <f t="shared" si="510"/>
        <v>3.4898505177942143</v>
      </c>
      <c r="K936" s="9"/>
      <c r="L936" s="15">
        <f t="shared" si="511"/>
        <v>0.91500000000000004</v>
      </c>
      <c r="M936" s="6">
        <f t="shared" si="516"/>
        <v>0.44353602118584684</v>
      </c>
      <c r="N936" s="15">
        <f t="shared" si="495"/>
        <v>2.2099185824189691</v>
      </c>
      <c r="O936" s="15">
        <f t="shared" si="496"/>
        <v>5.3930998423006784</v>
      </c>
      <c r="P936" s="15">
        <f t="shared" si="512"/>
        <v>2.2099185824189691</v>
      </c>
      <c r="Q936" s="15">
        <f t="shared" si="513"/>
        <v>0.91500000000000004</v>
      </c>
      <c r="S936" s="28">
        <f t="shared" si="514"/>
        <v>0.91500000000000004</v>
      </c>
      <c r="T936" s="19">
        <f t="shared" si="497"/>
        <v>5.3930998423006784</v>
      </c>
      <c r="U936" s="19">
        <f t="shared" si="498"/>
        <v>7.6269949402138213</v>
      </c>
      <c r="V936" s="19">
        <f t="shared" si="499"/>
        <v>10.786199684601357</v>
      </c>
      <c r="W936" s="19">
        <f t="shared" si="500"/>
        <v>13.210342745521086</v>
      </c>
      <c r="X936" s="19">
        <f t="shared" si="501"/>
        <v>15.253989880427643</v>
      </c>
      <c r="Y936" s="19">
        <f t="shared" si="502"/>
        <v>17.054479150365044</v>
      </c>
      <c r="Z936" s="19">
        <f t="shared" si="503"/>
        <v>18.682245874312951</v>
      </c>
      <c r="AA936" s="19">
        <f t="shared" si="504"/>
        <v>20.179131862553707</v>
      </c>
      <c r="AB936" s="19">
        <f t="shared" si="505"/>
        <v>21.572399369202714</v>
      </c>
      <c r="AC936" s="19">
        <f t="shared" si="506"/>
        <v>22.880984820641455</v>
      </c>
      <c r="AD936" s="19">
        <f t="shared" si="507"/>
        <v>24.118675713655424</v>
      </c>
      <c r="AE936" s="19">
        <f t="shared" si="518"/>
        <v>2.2099185824189691</v>
      </c>
      <c r="AF936" s="19">
        <f t="shared" si="518"/>
        <v>3.1252968309972311</v>
      </c>
      <c r="AG936" s="19">
        <f t="shared" si="518"/>
        <v>4.4198371648379382</v>
      </c>
      <c r="AH936" s="19">
        <f t="shared" si="518"/>
        <v>5.4131729000212054</v>
      </c>
      <c r="AI936" s="19">
        <f t="shared" si="518"/>
        <v>6.2505936619944622</v>
      </c>
      <c r="AJ936" s="19">
        <f t="shared" si="518"/>
        <v>6.988376163974479</v>
      </c>
      <c r="AK936" s="19">
        <f t="shared" si="518"/>
        <v>7.6553825306804884</v>
      </c>
      <c r="AL936" s="19">
        <f t="shared" si="518"/>
        <v>8.2687581880769319</v>
      </c>
      <c r="AM936" s="19">
        <f t="shared" si="518"/>
        <v>8.8396743296758764</v>
      </c>
      <c r="AN936" s="19">
        <f t="shared" si="518"/>
        <v>9.3758904929916902</v>
      </c>
      <c r="AO936" s="19">
        <f t="shared" si="518"/>
        <v>9.8830563500575721</v>
      </c>
      <c r="AP936" s="43">
        <f t="shared" si="508"/>
        <v>0.91500000000000004</v>
      </c>
    </row>
    <row r="937" spans="1:42" x14ac:dyDescent="0.25">
      <c r="A937" s="15">
        <v>0.91600000000000004</v>
      </c>
      <c r="B937" s="6">
        <f t="shared" si="515"/>
        <v>5.1069987735999778</v>
      </c>
      <c r="C937" s="6">
        <f t="shared" si="490"/>
        <v>0.75376817780712835</v>
      </c>
      <c r="D937" s="6">
        <f t="shared" si="509"/>
        <v>2.5534993867999889</v>
      </c>
      <c r="E937" s="6">
        <f t="shared" si="491"/>
        <v>0.55477563032274568</v>
      </c>
      <c r="F937" s="6">
        <f t="shared" si="492"/>
        <v>1.3586901381529988</v>
      </c>
      <c r="G937" s="6">
        <f t="shared" si="493"/>
        <v>1.5953450690764994</v>
      </c>
      <c r="H937" s="6">
        <f t="shared" si="494"/>
        <v>0.95972745154700134</v>
      </c>
      <c r="I937" s="6">
        <f t="shared" si="488"/>
        <v>1.8055280732417764</v>
      </c>
      <c r="J937" s="6">
        <f t="shared" si="510"/>
        <v>3.5031124092014605</v>
      </c>
      <c r="K937" s="9"/>
      <c r="L937" s="15">
        <f t="shared" si="511"/>
        <v>0.91600000000000004</v>
      </c>
      <c r="M937" s="6">
        <f t="shared" si="516"/>
        <v>0.4433377306157083</v>
      </c>
      <c r="N937" s="15">
        <f t="shared" si="495"/>
        <v>2.208930599493713</v>
      </c>
      <c r="O937" s="15">
        <f t="shared" si="496"/>
        <v>5.3946699609402193</v>
      </c>
      <c r="P937" s="15">
        <f t="shared" si="512"/>
        <v>2.208930599493713</v>
      </c>
      <c r="Q937" s="15">
        <f t="shared" si="513"/>
        <v>0.91600000000000004</v>
      </c>
      <c r="S937" s="28">
        <f t="shared" si="514"/>
        <v>0.91600000000000004</v>
      </c>
      <c r="T937" s="19">
        <f t="shared" si="497"/>
        <v>5.3946699609402193</v>
      </c>
      <c r="U937" s="19">
        <f t="shared" si="498"/>
        <v>7.629215423288394</v>
      </c>
      <c r="V937" s="19">
        <f t="shared" si="499"/>
        <v>10.789339921880439</v>
      </c>
      <c r="W937" s="19">
        <f t="shared" si="500"/>
        <v>13.214188735023598</v>
      </c>
      <c r="X937" s="19">
        <f t="shared" si="501"/>
        <v>15.258430846576788</v>
      </c>
      <c r="Y937" s="19">
        <f t="shared" si="502"/>
        <v>17.05944430146268</v>
      </c>
      <c r="Z937" s="19">
        <f t="shared" si="503"/>
        <v>18.68768492482814</v>
      </c>
      <c r="AA937" s="19">
        <f t="shared" si="504"/>
        <v>20.18500670855946</v>
      </c>
      <c r="AB937" s="19">
        <f t="shared" si="505"/>
        <v>21.578679843760877</v>
      </c>
      <c r="AC937" s="19">
        <f t="shared" si="506"/>
        <v>22.887646269865172</v>
      </c>
      <c r="AD937" s="19">
        <f t="shared" si="507"/>
        <v>24.125697497676931</v>
      </c>
      <c r="AE937" s="19">
        <f t="shared" si="518"/>
        <v>2.208930599493713</v>
      </c>
      <c r="AF937" s="19">
        <f t="shared" si="518"/>
        <v>3.1238996121449403</v>
      </c>
      <c r="AG937" s="19">
        <f t="shared" si="518"/>
        <v>4.4178611989874259</v>
      </c>
      <c r="AH937" s="19">
        <f t="shared" si="518"/>
        <v>5.4107528459797471</v>
      </c>
      <c r="AI937" s="19">
        <f t="shared" si="518"/>
        <v>6.2477992242898805</v>
      </c>
      <c r="AJ937" s="19">
        <f t="shared" si="518"/>
        <v>6.9852518876413132</v>
      </c>
      <c r="AK937" s="19">
        <f t="shared" si="518"/>
        <v>7.6519600574333797</v>
      </c>
      <c r="AL937" s="19">
        <f t="shared" si="518"/>
        <v>8.2650614944666412</v>
      </c>
      <c r="AM937" s="19">
        <f t="shared" si="518"/>
        <v>8.8357223979748518</v>
      </c>
      <c r="AN937" s="19">
        <f t="shared" si="518"/>
        <v>9.3716988364348186</v>
      </c>
      <c r="AO937" s="19">
        <f t="shared" si="518"/>
        <v>9.8786379560946092</v>
      </c>
      <c r="AP937" s="43">
        <f t="shared" si="508"/>
        <v>0.91600000000000004</v>
      </c>
    </row>
    <row r="938" spans="1:42" x14ac:dyDescent="0.25">
      <c r="A938" s="15">
        <v>0.91700000000000004</v>
      </c>
      <c r="B938" s="6">
        <f t="shared" si="515"/>
        <v>5.1142285084148469</v>
      </c>
      <c r="C938" s="6">
        <f t="shared" si="490"/>
        <v>0.75432144981171989</v>
      </c>
      <c r="D938" s="6">
        <f t="shared" si="509"/>
        <v>2.5571142542074234</v>
      </c>
      <c r="E938" s="6">
        <f t="shared" si="491"/>
        <v>0.55176444249335255</v>
      </c>
      <c r="F938" s="6">
        <f t="shared" si="492"/>
        <v>1.3671077578015689</v>
      </c>
      <c r="G938" s="6">
        <f t="shared" si="493"/>
        <v>1.6005538789007845</v>
      </c>
      <c r="H938" s="6">
        <f t="shared" si="494"/>
        <v>0.96043189934224216</v>
      </c>
      <c r="I938" s="6">
        <f t="shared" si="488"/>
        <v>1.8130325282225983</v>
      </c>
      <c r="J938" s="6">
        <f t="shared" si="510"/>
        <v>3.5165264990172775</v>
      </c>
      <c r="K938" s="9"/>
      <c r="L938" s="15">
        <f t="shared" si="511"/>
        <v>0.91700000000000004</v>
      </c>
      <c r="M938" s="6">
        <f t="shared" si="516"/>
        <v>0.44313652686666466</v>
      </c>
      <c r="N938" s="15">
        <f t="shared" si="495"/>
        <v>2.2079281016522185</v>
      </c>
      <c r="O938" s="15">
        <f t="shared" si="496"/>
        <v>5.3961795865674222</v>
      </c>
      <c r="P938" s="15">
        <f t="shared" si="512"/>
        <v>2.2079281016522185</v>
      </c>
      <c r="Q938" s="15">
        <f t="shared" si="513"/>
        <v>0.91700000000000004</v>
      </c>
      <c r="S938" s="28">
        <f t="shared" si="514"/>
        <v>0.91700000000000004</v>
      </c>
      <c r="T938" s="19">
        <f t="shared" si="497"/>
        <v>5.3961795865674222</v>
      </c>
      <c r="U938" s="19">
        <f t="shared" si="498"/>
        <v>7.6313503563244893</v>
      </c>
      <c r="V938" s="19">
        <f t="shared" si="499"/>
        <v>10.792359173134844</v>
      </c>
      <c r="W938" s="19">
        <f t="shared" si="500"/>
        <v>13.217886547512869</v>
      </c>
      <c r="X938" s="19">
        <f t="shared" si="501"/>
        <v>15.262700712648979</v>
      </c>
      <c r="Y938" s="19">
        <f t="shared" si="502"/>
        <v>17.0642181568588</v>
      </c>
      <c r="Z938" s="19">
        <f t="shared" si="503"/>
        <v>18.692914421401586</v>
      </c>
      <c r="AA938" s="19">
        <f t="shared" si="504"/>
        <v>20.190655210438749</v>
      </c>
      <c r="AB938" s="19">
        <f t="shared" si="505"/>
        <v>21.584718346269689</v>
      </c>
      <c r="AC938" s="19">
        <f t="shared" si="506"/>
        <v>22.894051068973461</v>
      </c>
      <c r="AD938" s="19">
        <f t="shared" si="507"/>
        <v>24.132448748722929</v>
      </c>
      <c r="AE938" s="19">
        <f t="shared" si="518"/>
        <v>2.2079281016522185</v>
      </c>
      <c r="AF938" s="19">
        <f t="shared" si="518"/>
        <v>3.1224818661012494</v>
      </c>
      <c r="AG938" s="19">
        <f t="shared" si="518"/>
        <v>4.4158562033044371</v>
      </c>
      <c r="AH938" s="19">
        <f t="shared" si="518"/>
        <v>5.4082972377998431</v>
      </c>
      <c r="AI938" s="19">
        <f t="shared" si="518"/>
        <v>6.2449637322024989</v>
      </c>
      <c r="AJ938" s="19">
        <f t="shared" si="518"/>
        <v>6.9820817111127891</v>
      </c>
      <c r="AK938" s="19">
        <f t="shared" si="518"/>
        <v>7.6484873030414864</v>
      </c>
      <c r="AL938" s="19">
        <f t="shared" si="518"/>
        <v>8.2613104910127895</v>
      </c>
      <c r="AM938" s="19">
        <f t="shared" si="518"/>
        <v>8.8317124066088741</v>
      </c>
      <c r="AN938" s="19">
        <f t="shared" si="518"/>
        <v>9.3674455983037461</v>
      </c>
      <c r="AO938" s="19">
        <f t="shared" si="518"/>
        <v>9.8741546494528514</v>
      </c>
      <c r="AP938" s="43">
        <f t="shared" si="508"/>
        <v>0.91700000000000004</v>
      </c>
    </row>
    <row r="939" spans="1:42" x14ac:dyDescent="0.25">
      <c r="A939" s="15">
        <v>0.91800000000000004</v>
      </c>
      <c r="B939" s="6">
        <f t="shared" si="515"/>
        <v>5.1214979638008833</v>
      </c>
      <c r="C939" s="6">
        <f t="shared" si="490"/>
        <v>0.75487169875453275</v>
      </c>
      <c r="D939" s="6">
        <f t="shared" si="509"/>
        <v>2.5607489819004416</v>
      </c>
      <c r="E939" s="6">
        <f t="shared" si="491"/>
        <v>0.54872944152833636</v>
      </c>
      <c r="F939" s="6">
        <f t="shared" si="492"/>
        <v>1.3756719461817892</v>
      </c>
      <c r="G939" s="6">
        <f t="shared" si="493"/>
        <v>1.6058359730908947</v>
      </c>
      <c r="H939" s="6">
        <f t="shared" si="494"/>
        <v>0.96113249805568024</v>
      </c>
      <c r="I939" s="6">
        <f t="shared" si="488"/>
        <v>1.820653707004082</v>
      </c>
      <c r="J939" s="6">
        <f t="shared" si="510"/>
        <v>3.5300970632111888</v>
      </c>
      <c r="K939" s="9"/>
      <c r="L939" s="15">
        <f t="shared" si="511"/>
        <v>0.91800000000000004</v>
      </c>
      <c r="M939" s="6">
        <f t="shared" si="516"/>
        <v>0.44293237295827276</v>
      </c>
      <c r="N939" s="15">
        <f t="shared" si="495"/>
        <v>2.2069109046393973</v>
      </c>
      <c r="O939" s="15">
        <f t="shared" si="496"/>
        <v>5.3976280508155448</v>
      </c>
      <c r="P939" s="15">
        <f t="shared" si="512"/>
        <v>2.2069109046393973</v>
      </c>
      <c r="Q939" s="15">
        <f t="shared" si="513"/>
        <v>0.91800000000000004</v>
      </c>
      <c r="S939" s="28">
        <f t="shared" si="514"/>
        <v>0.91800000000000004</v>
      </c>
      <c r="T939" s="19">
        <f t="shared" si="497"/>
        <v>5.3976280508155448</v>
      </c>
      <c r="U939" s="19">
        <f t="shared" si="498"/>
        <v>7.6333987941087962</v>
      </c>
      <c r="V939" s="19">
        <f t="shared" si="499"/>
        <v>10.79525610163109</v>
      </c>
      <c r="W939" s="19">
        <f t="shared" si="500"/>
        <v>13.221434545831436</v>
      </c>
      <c r="X939" s="19">
        <f t="shared" si="501"/>
        <v>15.266797588217592</v>
      </c>
      <c r="Y939" s="19">
        <f t="shared" si="502"/>
        <v>17.068798602992192</v>
      </c>
      <c r="Z939" s="19">
        <f t="shared" si="503"/>
        <v>18.697932048742981</v>
      </c>
      <c r="AA939" s="19">
        <f t="shared" si="504"/>
        <v>20.19607486739222</v>
      </c>
      <c r="AB939" s="19">
        <f t="shared" si="505"/>
        <v>21.590512203262179</v>
      </c>
      <c r="AC939" s="19">
        <f t="shared" si="506"/>
        <v>22.900196382326392</v>
      </c>
      <c r="AD939" s="19">
        <f t="shared" si="507"/>
        <v>24.138926477766496</v>
      </c>
      <c r="AE939" s="19">
        <f t="shared" si="518"/>
        <v>2.2069109046393973</v>
      </c>
      <c r="AF939" s="19">
        <f t="shared" si="518"/>
        <v>3.1210433322901121</v>
      </c>
      <c r="AG939" s="19">
        <f t="shared" si="518"/>
        <v>4.4138218092787946</v>
      </c>
      <c r="AH939" s="19">
        <f t="shared" si="518"/>
        <v>5.4058056241505481</v>
      </c>
      <c r="AI939" s="19">
        <f t="shared" si="518"/>
        <v>6.2420866645802242</v>
      </c>
      <c r="AJ939" s="19">
        <f t="shared" si="518"/>
        <v>6.9788650517231554</v>
      </c>
      <c r="AK939" s="19">
        <f t="shared" si="518"/>
        <v>7.6449636292264609</v>
      </c>
      <c r="AL939" s="19">
        <f t="shared" si="518"/>
        <v>8.2575044882959645</v>
      </c>
      <c r="AM939" s="19">
        <f t="shared" si="518"/>
        <v>8.8276436185575893</v>
      </c>
      <c r="AN939" s="19">
        <f t="shared" si="518"/>
        <v>9.3631299968703363</v>
      </c>
      <c r="AO939" s="19">
        <f t="shared" si="518"/>
        <v>9.8696056061184976</v>
      </c>
      <c r="AP939" s="43">
        <f t="shared" si="508"/>
        <v>0.91800000000000004</v>
      </c>
    </row>
    <row r="940" spans="1:42" x14ac:dyDescent="0.25">
      <c r="A940" s="15">
        <v>0.91900000000000004</v>
      </c>
      <c r="B940" s="6">
        <f t="shared" si="515"/>
        <v>5.1288078993771169</v>
      </c>
      <c r="C940" s="6">
        <f t="shared" si="490"/>
        <v>0.75541890062475192</v>
      </c>
      <c r="D940" s="6">
        <f t="shared" si="509"/>
        <v>2.5644039496885584</v>
      </c>
      <c r="E940" s="6">
        <f t="shared" si="491"/>
        <v>0.54567023008406834</v>
      </c>
      <c r="F940" s="6">
        <f t="shared" si="492"/>
        <v>1.3843872342245402</v>
      </c>
      <c r="G940" s="6">
        <f t="shared" si="493"/>
        <v>1.6111936171122703</v>
      </c>
      <c r="H940" s="6">
        <f t="shared" si="494"/>
        <v>0.96182921711579628</v>
      </c>
      <c r="I940" s="6">
        <f t="shared" si="488"/>
        <v>1.8283951382442383</v>
      </c>
      <c r="J940" s="6">
        <f t="shared" si="510"/>
        <v>3.5438285510876084</v>
      </c>
      <c r="K940" s="9"/>
      <c r="L940" s="15">
        <f t="shared" si="511"/>
        <v>0.91900000000000004</v>
      </c>
      <c r="M940" s="6">
        <f t="shared" si="516"/>
        <v>0.44272523084234794</v>
      </c>
      <c r="N940" s="15">
        <f t="shared" si="495"/>
        <v>2.2058788188801395</v>
      </c>
      <c r="O940" s="15">
        <f t="shared" si="496"/>
        <v>5.3990146693543508</v>
      </c>
      <c r="P940" s="15">
        <f t="shared" si="512"/>
        <v>2.2058788188801395</v>
      </c>
      <c r="Q940" s="15">
        <f t="shared" si="513"/>
        <v>0.91900000000000004</v>
      </c>
      <c r="S940" s="28">
        <f t="shared" si="514"/>
        <v>0.91900000000000004</v>
      </c>
      <c r="T940" s="19">
        <f t="shared" si="497"/>
        <v>5.3990146693543508</v>
      </c>
      <c r="U940" s="19">
        <f t="shared" si="498"/>
        <v>7.6353597688522141</v>
      </c>
      <c r="V940" s="19">
        <f t="shared" si="499"/>
        <v>10.798029338708702</v>
      </c>
      <c r="W940" s="19">
        <f t="shared" si="500"/>
        <v>13.224831053719393</v>
      </c>
      <c r="X940" s="19">
        <f t="shared" si="501"/>
        <v>15.270719537704428</v>
      </c>
      <c r="Y940" s="19">
        <f t="shared" si="502"/>
        <v>17.073183475820635</v>
      </c>
      <c r="Z940" s="19">
        <f t="shared" si="503"/>
        <v>18.702735436262838</v>
      </c>
      <c r="AA940" s="19">
        <f t="shared" si="504"/>
        <v>20.20126311889058</v>
      </c>
      <c r="AB940" s="19">
        <f t="shared" si="505"/>
        <v>21.596058677417403</v>
      </c>
      <c r="AC940" s="19">
        <f t="shared" si="506"/>
        <v>22.906079306556641</v>
      </c>
      <c r="AD940" s="19">
        <f t="shared" si="507"/>
        <v>24.145127624389762</v>
      </c>
      <c r="AE940" s="19">
        <f t="shared" si="518"/>
        <v>2.2058788188801395</v>
      </c>
      <c r="AF940" s="19">
        <f t="shared" si="518"/>
        <v>3.1195837426118374</v>
      </c>
      <c r="AG940" s="19">
        <f t="shared" si="518"/>
        <v>4.411757637760279</v>
      </c>
      <c r="AH940" s="19">
        <f t="shared" si="518"/>
        <v>5.4032775406695732</v>
      </c>
      <c r="AI940" s="19">
        <f t="shared" si="518"/>
        <v>6.2391674852236747</v>
      </c>
      <c r="AJ940" s="19">
        <f t="shared" si="518"/>
        <v>6.9756013099832757</v>
      </c>
      <c r="AK940" s="19">
        <f t="shared" si="518"/>
        <v>7.6413883792808539</v>
      </c>
      <c r="AL940" s="19">
        <f t="shared" si="518"/>
        <v>8.2536427769910521</v>
      </c>
      <c r="AM940" s="19">
        <f t="shared" si="518"/>
        <v>8.8235152755205579</v>
      </c>
      <c r="AN940" s="19">
        <f t="shared" si="518"/>
        <v>9.3587512278355121</v>
      </c>
      <c r="AO940" s="19">
        <f t="shared" si="518"/>
        <v>9.8649899782858785</v>
      </c>
      <c r="AP940" s="43">
        <f t="shared" si="508"/>
        <v>0.91900000000000004</v>
      </c>
    </row>
    <row r="941" spans="1:42" x14ac:dyDescent="0.25">
      <c r="A941" s="15">
        <v>0.92</v>
      </c>
      <c r="B941" s="6">
        <f t="shared" si="515"/>
        <v>5.1361590983333931</v>
      </c>
      <c r="C941" s="6">
        <f t="shared" si="490"/>
        <v>0.75596303100817863</v>
      </c>
      <c r="D941" s="6">
        <f t="shared" si="509"/>
        <v>2.5680795491666966</v>
      </c>
      <c r="E941" s="6">
        <f t="shared" si="491"/>
        <v>0.54258639865002134</v>
      </c>
      <c r="F941" s="6">
        <f t="shared" si="492"/>
        <v>1.393258350907888</v>
      </c>
      <c r="G941" s="6">
        <f t="shared" si="493"/>
        <v>1.6166291754539439</v>
      </c>
      <c r="H941" s="6">
        <f t="shared" si="494"/>
        <v>0.96252202543746712</v>
      </c>
      <c r="I941" s="6">
        <f t="shared" si="488"/>
        <v>1.8362605052329553</v>
      </c>
      <c r="J941" s="6">
        <f t="shared" si="510"/>
        <v>3.5577255945005959</v>
      </c>
      <c r="K941" s="9"/>
      <c r="L941" s="15">
        <f t="shared" si="511"/>
        <v>0.92</v>
      </c>
      <c r="M941" s="6">
        <f t="shared" si="516"/>
        <v>0.4425150613581062</v>
      </c>
      <c r="N941" s="15">
        <f t="shared" si="495"/>
        <v>2.2048316492558069</v>
      </c>
      <c r="O941" s="15">
        <f t="shared" si="496"/>
        <v>5.4003387412467472</v>
      </c>
      <c r="P941" s="15">
        <f t="shared" si="512"/>
        <v>2.2048316492558069</v>
      </c>
      <c r="Q941" s="15">
        <f t="shared" si="513"/>
        <v>0.92</v>
      </c>
      <c r="S941" s="28">
        <f t="shared" si="514"/>
        <v>0.92</v>
      </c>
      <c r="T941" s="19">
        <f t="shared" si="497"/>
        <v>5.4003387412467472</v>
      </c>
      <c r="U941" s="19">
        <f t="shared" si="498"/>
        <v>7.6372322892799982</v>
      </c>
      <c r="V941" s="19">
        <f t="shared" si="499"/>
        <v>10.800677482493494</v>
      </c>
      <c r="W941" s="19">
        <f t="shared" si="500"/>
        <v>13.228074354238528</v>
      </c>
      <c r="X941" s="19">
        <f t="shared" si="501"/>
        <v>15.274464578559996</v>
      </c>
      <c r="Y941" s="19">
        <f t="shared" si="502"/>
        <v>17.077370558786413</v>
      </c>
      <c r="Z941" s="19">
        <f t="shared" si="503"/>
        <v>18.707322155843848</v>
      </c>
      <c r="AA941" s="19">
        <f t="shared" si="504"/>
        <v>20.206217342267383</v>
      </c>
      <c r="AB941" s="19">
        <f t="shared" si="505"/>
        <v>21.601354964986989</v>
      </c>
      <c r="AC941" s="19">
        <f t="shared" si="506"/>
        <v>22.911696867839993</v>
      </c>
      <c r="AD941" s="19">
        <f t="shared" si="507"/>
        <v>24.151049053906746</v>
      </c>
      <c r="AE941" s="19">
        <f t="shared" si="518"/>
        <v>2.2048316492558069</v>
      </c>
      <c r="AF941" s="19">
        <f t="shared" si="518"/>
        <v>3.118102821127001</v>
      </c>
      <c r="AG941" s="19">
        <f t="shared" si="518"/>
        <v>4.4096632985116138</v>
      </c>
      <c r="AH941" s="19">
        <f t="shared" si="518"/>
        <v>5.4007125094158166</v>
      </c>
      <c r="AI941" s="19">
        <f t="shared" si="518"/>
        <v>6.236205642254002</v>
      </c>
      <c r="AJ941" s="19">
        <f t="shared" si="518"/>
        <v>6.9722898688738413</v>
      </c>
      <c r="AK941" s="19">
        <f t="shared" si="518"/>
        <v>7.6377608772938803</v>
      </c>
      <c r="AL941" s="19">
        <f t="shared" si="518"/>
        <v>8.2497246270309628</v>
      </c>
      <c r="AM941" s="19">
        <f t="shared" si="518"/>
        <v>8.8193265970232275</v>
      </c>
      <c r="AN941" s="19">
        <f t="shared" si="518"/>
        <v>9.3543084633810025</v>
      </c>
      <c r="AO941" s="19">
        <f t="shared" si="518"/>
        <v>9.8603068933579134</v>
      </c>
      <c r="AP941" s="43">
        <f t="shared" si="508"/>
        <v>0.92</v>
      </c>
    </row>
    <row r="942" spans="1:42" x14ac:dyDescent="0.25">
      <c r="A942" s="15">
        <v>0.92100000000000004</v>
      </c>
      <c r="B942" s="6">
        <f t="shared" si="515"/>
        <v>5.1435523684673816</v>
      </c>
      <c r="C942" s="6">
        <f t="shared" si="490"/>
        <v>0.75650406507480006</v>
      </c>
      <c r="D942" s="6">
        <f t="shared" si="509"/>
        <v>2.5717761842336908</v>
      </c>
      <c r="E942" s="6">
        <f t="shared" si="491"/>
        <v>0.53947752501841983</v>
      </c>
      <c r="F942" s="6">
        <f t="shared" si="492"/>
        <v>1.4022902345171286</v>
      </c>
      <c r="G942" s="6">
        <f t="shared" si="493"/>
        <v>1.6221451172585644</v>
      </c>
      <c r="H942" s="6">
        <f t="shared" si="494"/>
        <v>0.96321089140613836</v>
      </c>
      <c r="I942" s="6">
        <f t="shared" si="488"/>
        <v>1.8442536546897594</v>
      </c>
      <c r="J942" s="6">
        <f t="shared" si="510"/>
        <v>3.5717930176798034</v>
      </c>
      <c r="K942" s="9"/>
      <c r="L942" s="15">
        <f t="shared" si="511"/>
        <v>0.92100000000000004</v>
      </c>
      <c r="M942" s="6">
        <f t="shared" si="516"/>
        <v>0.44230182418481734</v>
      </c>
      <c r="N942" s="15">
        <f t="shared" si="495"/>
        <v>2.2037691948683289</v>
      </c>
      <c r="O942" s="15">
        <f t="shared" si="496"/>
        <v>5.4015995482706129</v>
      </c>
      <c r="P942" s="15">
        <f t="shared" si="512"/>
        <v>2.2037691948683289</v>
      </c>
      <c r="Q942" s="15">
        <f t="shared" si="513"/>
        <v>0.92100000000000004</v>
      </c>
      <c r="S942" s="28">
        <f t="shared" si="514"/>
        <v>0.92100000000000004</v>
      </c>
      <c r="T942" s="19">
        <f t="shared" si="497"/>
        <v>5.4015995482706129</v>
      </c>
      <c r="U942" s="19">
        <f t="shared" si="498"/>
        <v>7.6390153396726843</v>
      </c>
      <c r="V942" s="19">
        <f t="shared" si="499"/>
        <v>10.803199096541226</v>
      </c>
      <c r="W942" s="19">
        <f t="shared" si="500"/>
        <v>13.231162688111111</v>
      </c>
      <c r="X942" s="19">
        <f t="shared" si="501"/>
        <v>15.278030679345369</v>
      </c>
      <c r="Y942" s="19">
        <f t="shared" si="502"/>
        <v>17.081357580671764</v>
      </c>
      <c r="Z942" s="19">
        <f t="shared" si="503"/>
        <v>18.711689719491595</v>
      </c>
      <c r="AA942" s="19">
        <f t="shared" si="504"/>
        <v>20.210934850181523</v>
      </c>
      <c r="AB942" s="19">
        <f t="shared" si="505"/>
        <v>21.606398193082452</v>
      </c>
      <c r="AC942" s="19">
        <f t="shared" si="506"/>
        <v>22.917046019018045</v>
      </c>
      <c r="AD942" s="19">
        <f t="shared" si="507"/>
        <v>24.156687554330489</v>
      </c>
      <c r="AE942" s="19">
        <f t="shared" ref="AE942:AO951" si="519">$M942*AE$21^0.5/RMannings_n*(Diameter/1000)^(2/3)</f>
        <v>2.2037691948683289</v>
      </c>
      <c r="AF942" s="19">
        <f t="shared" si="519"/>
        <v>3.1166002837228266</v>
      </c>
      <c r="AG942" s="19">
        <f t="shared" si="519"/>
        <v>4.4075383897366578</v>
      </c>
      <c r="AH942" s="19">
        <f t="shared" si="519"/>
        <v>5.398110038291513</v>
      </c>
      <c r="AI942" s="19">
        <f t="shared" si="519"/>
        <v>6.2332005674456532</v>
      </c>
      <c r="AJ942" s="19">
        <f t="shared" si="519"/>
        <v>6.9689300930993712</v>
      </c>
      <c r="AK942" s="19">
        <f t="shared" si="519"/>
        <v>7.6340804273342071</v>
      </c>
      <c r="AL942" s="19">
        <f t="shared" si="519"/>
        <v>8.2457492867239441</v>
      </c>
      <c r="AM942" s="19">
        <f t="shared" si="519"/>
        <v>8.8150767794733156</v>
      </c>
      <c r="AN942" s="19">
        <f t="shared" si="519"/>
        <v>9.349800851168478</v>
      </c>
      <c r="AO942" s="19">
        <f t="shared" si="519"/>
        <v>9.8555554528911262</v>
      </c>
      <c r="AP942" s="43">
        <f t="shared" si="508"/>
        <v>0.92100000000000004</v>
      </c>
    </row>
    <row r="943" spans="1:42" x14ac:dyDescent="0.25">
      <c r="A943" s="15">
        <v>0.92200000000000004</v>
      </c>
      <c r="B943" s="6">
        <f t="shared" si="515"/>
        <v>5.1509885432809313</v>
      </c>
      <c r="C943" s="6">
        <f t="shared" si="490"/>
        <v>0.75704197756581493</v>
      </c>
      <c r="D943" s="6">
        <f t="shared" si="509"/>
        <v>2.5754942716404656</v>
      </c>
      <c r="E943" s="6">
        <f t="shared" si="491"/>
        <v>0.53634317372368978</v>
      </c>
      <c r="F943" s="6">
        <f t="shared" si="492"/>
        <v>1.411488044696964</v>
      </c>
      <c r="G943" s="6">
        <f t="shared" si="493"/>
        <v>1.627744022348482</v>
      </c>
      <c r="H943" s="6">
        <f t="shared" si="494"/>
        <v>0.96389578286130551</v>
      </c>
      <c r="I943" s="6">
        <f t="shared" si="488"/>
        <v>1.8523786061805732</v>
      </c>
      <c r="J943" s="6">
        <f t="shared" si="510"/>
        <v>3.5860358477165124</v>
      </c>
      <c r="K943" s="9"/>
      <c r="L943" s="15">
        <f t="shared" si="511"/>
        <v>0.92200000000000004</v>
      </c>
      <c r="M943" s="6">
        <f t="shared" si="516"/>
        <v>0.44208547779179769</v>
      </c>
      <c r="N943" s="15">
        <f t="shared" si="495"/>
        <v>2.2026912487910399</v>
      </c>
      <c r="O943" s="15">
        <f t="shared" si="496"/>
        <v>5.4027963542034545</v>
      </c>
      <c r="P943" s="15">
        <f t="shared" si="512"/>
        <v>2.2026912487910399</v>
      </c>
      <c r="Q943" s="15">
        <f t="shared" si="513"/>
        <v>0.92200000000000004</v>
      </c>
      <c r="S943" s="28">
        <f t="shared" si="514"/>
        <v>0.92200000000000004</v>
      </c>
      <c r="T943" s="19">
        <f t="shared" si="497"/>
        <v>5.4027963542034545</v>
      </c>
      <c r="U943" s="19">
        <f t="shared" si="498"/>
        <v>7.640707878854438</v>
      </c>
      <c r="V943" s="19">
        <f t="shared" si="499"/>
        <v>10.805592708406909</v>
      </c>
      <c r="W943" s="19">
        <f t="shared" si="500"/>
        <v>13.234094251967713</v>
      </c>
      <c r="X943" s="19">
        <f t="shared" si="501"/>
        <v>15.281415757708876</v>
      </c>
      <c r="Y943" s="19">
        <f t="shared" si="502"/>
        <v>17.085142213336749</v>
      </c>
      <c r="Z943" s="19">
        <f t="shared" si="503"/>
        <v>18.715835576856559</v>
      </c>
      <c r="AA943" s="19">
        <f t="shared" si="504"/>
        <v>20.215412887940676</v>
      </c>
      <c r="AB943" s="19">
        <f t="shared" si="505"/>
        <v>21.611185416813818</v>
      </c>
      <c r="AC943" s="19">
        <f t="shared" si="506"/>
        <v>22.922123636563306</v>
      </c>
      <c r="AD943" s="19">
        <f t="shared" si="507"/>
        <v>24.162039833173914</v>
      </c>
      <c r="AE943" s="19">
        <f t="shared" si="519"/>
        <v>2.2026912487910399</v>
      </c>
      <c r="AF943" s="19">
        <f t="shared" si="519"/>
        <v>3.1150758377608181</v>
      </c>
      <c r="AG943" s="19">
        <f t="shared" si="519"/>
        <v>4.4053824975820799</v>
      </c>
      <c r="AH943" s="19">
        <f t="shared" si="519"/>
        <v>5.3954696204319221</v>
      </c>
      <c r="AI943" s="19">
        <f t="shared" si="519"/>
        <v>6.2301516755216362</v>
      </c>
      <c r="AJ943" s="19">
        <f t="shared" si="519"/>
        <v>6.9655213283002952</v>
      </c>
      <c r="AK943" s="19">
        <f t="shared" si="519"/>
        <v>7.6303463125868394</v>
      </c>
      <c r="AL943" s="19">
        <f t="shared" si="519"/>
        <v>8.2417159818213133</v>
      </c>
      <c r="AM943" s="19">
        <f t="shared" si="519"/>
        <v>8.8107649951641598</v>
      </c>
      <c r="AN943" s="19">
        <f t="shared" si="519"/>
        <v>9.3452275132824525</v>
      </c>
      <c r="AO943" s="19">
        <f t="shared" si="519"/>
        <v>9.8507347314813352</v>
      </c>
      <c r="AP943" s="43">
        <f t="shared" si="508"/>
        <v>0.92200000000000004</v>
      </c>
    </row>
    <row r="944" spans="1:42" x14ac:dyDescent="0.25">
      <c r="A944" s="15">
        <v>0.92300000000000004</v>
      </c>
      <c r="B944" s="6">
        <f t="shared" si="515"/>
        <v>5.1584684831399619</v>
      </c>
      <c r="C944" s="6">
        <f t="shared" si="490"/>
        <v>0.7575767427800818</v>
      </c>
      <c r="D944" s="6">
        <f t="shared" si="509"/>
        <v>2.5792342415699809</v>
      </c>
      <c r="E944" s="6">
        <f t="shared" si="491"/>
        <v>0.53318289544958197</v>
      </c>
      <c r="F944" s="6">
        <f t="shared" si="492"/>
        <v>1.4208571753624806</v>
      </c>
      <c r="G944" s="6">
        <f t="shared" si="493"/>
        <v>1.6334285876812404</v>
      </c>
      <c r="H944" s="6">
        <f t="shared" si="494"/>
        <v>0.96457666707925882</v>
      </c>
      <c r="I944" s="6">
        <f t="shared" si="488"/>
        <v>1.8606395622055723</v>
      </c>
      <c r="J944" s="6">
        <f t="shared" si="510"/>
        <v>3.600459325763127</v>
      </c>
      <c r="K944" s="9"/>
      <c r="L944" s="15">
        <f t="shared" si="511"/>
        <v>0.92300000000000004</v>
      </c>
      <c r="M944" s="6">
        <f t="shared" si="516"/>
        <v>0.44186597938555655</v>
      </c>
      <c r="N944" s="15">
        <f t="shared" si="495"/>
        <v>2.2015975978053395</v>
      </c>
      <c r="O944" s="15">
        <f t="shared" si="496"/>
        <v>5.4039284040673428</v>
      </c>
      <c r="P944" s="15">
        <f t="shared" si="512"/>
        <v>2.2015975978053395</v>
      </c>
      <c r="Q944" s="15">
        <f t="shared" si="513"/>
        <v>0.92300000000000004</v>
      </c>
      <c r="S944" s="28">
        <f t="shared" si="514"/>
        <v>0.92300000000000004</v>
      </c>
      <c r="T944" s="19">
        <f t="shared" si="497"/>
        <v>5.4039284040673428</v>
      </c>
      <c r="U944" s="19">
        <f t="shared" si="498"/>
        <v>7.6423088391252314</v>
      </c>
      <c r="V944" s="19">
        <f t="shared" si="499"/>
        <v>10.807856808134686</v>
      </c>
      <c r="W944" s="19">
        <f t="shared" si="500"/>
        <v>13.236867196497622</v>
      </c>
      <c r="X944" s="19">
        <f t="shared" si="501"/>
        <v>15.284617678250463</v>
      </c>
      <c r="Y944" s="19">
        <f t="shared" si="502"/>
        <v>17.088722069331521</v>
      </c>
      <c r="Z944" s="19">
        <f t="shared" si="503"/>
        <v>18.719757112618467</v>
      </c>
      <c r="AA944" s="19">
        <f t="shared" si="504"/>
        <v>20.219648630676087</v>
      </c>
      <c r="AB944" s="19">
        <f t="shared" si="505"/>
        <v>21.615713616269371</v>
      </c>
      <c r="AC944" s="19">
        <f t="shared" si="506"/>
        <v>22.926926517375691</v>
      </c>
      <c r="AD944" s="19">
        <f t="shared" si="507"/>
        <v>24.167102514073061</v>
      </c>
      <c r="AE944" s="19">
        <f t="shared" si="519"/>
        <v>2.2015975978053395</v>
      </c>
      <c r="AF944" s="19">
        <f t="shared" si="519"/>
        <v>3.113529181704338</v>
      </c>
      <c r="AG944" s="19">
        <f t="shared" si="519"/>
        <v>4.403195195610679</v>
      </c>
      <c r="AH944" s="19">
        <f t="shared" si="519"/>
        <v>5.392790733560263</v>
      </c>
      <c r="AI944" s="19">
        <f t="shared" si="519"/>
        <v>6.227058363408676</v>
      </c>
      <c r="AJ944" s="19">
        <f t="shared" si="519"/>
        <v>6.9620629002201939</v>
      </c>
      <c r="AK944" s="19">
        <f t="shared" si="519"/>
        <v>7.6265577944408767</v>
      </c>
      <c r="AL944" s="19">
        <f t="shared" si="519"/>
        <v>8.2376239145321133</v>
      </c>
      <c r="AM944" s="19">
        <f t="shared" si="519"/>
        <v>8.8063903912213579</v>
      </c>
      <c r="AN944" s="19">
        <f t="shared" si="519"/>
        <v>9.3405875451130118</v>
      </c>
      <c r="AO944" s="19">
        <f t="shared" si="519"/>
        <v>9.845843775585962</v>
      </c>
      <c r="AP944" s="43">
        <f t="shared" si="508"/>
        <v>0.92300000000000004</v>
      </c>
    </row>
    <row r="945" spans="1:42" x14ac:dyDescent="0.25">
      <c r="A945" s="15">
        <v>0.92400000000000004</v>
      </c>
      <c r="B945" s="6">
        <f t="shared" si="515"/>
        <v>5.1659930765024455</v>
      </c>
      <c r="C945" s="6">
        <f t="shared" si="490"/>
        <v>0.75810833455995774</v>
      </c>
      <c r="D945" s="6">
        <f t="shared" si="509"/>
        <v>2.5829965382512228</v>
      </c>
      <c r="E945" s="6">
        <f t="shared" si="491"/>
        <v>0.52999622640166044</v>
      </c>
      <c r="F945" s="6">
        <f t="shared" si="492"/>
        <v>1.4304032685421826</v>
      </c>
      <c r="G945" s="6">
        <f t="shared" si="493"/>
        <v>1.6392016342710913</v>
      </c>
      <c r="H945" s="6">
        <f t="shared" si="494"/>
        <v>0.96525351075505306</v>
      </c>
      <c r="I945" s="6">
        <f t="shared" si="488"/>
        <v>1.869040919015386</v>
      </c>
      <c r="J945" s="6">
        <f t="shared" si="510"/>
        <v>3.6150689190046208</v>
      </c>
      <c r="K945" s="9"/>
      <c r="L945" s="15">
        <f t="shared" si="511"/>
        <v>0.92400000000000004</v>
      </c>
      <c r="M945" s="6">
        <f t="shared" si="516"/>
        <v>0.4416432848538927</v>
      </c>
      <c r="N945" s="15">
        <f t="shared" si="495"/>
        <v>2.2004880221221486</v>
      </c>
      <c r="O945" s="15">
        <f t="shared" si="496"/>
        <v>5.4049949233313104</v>
      </c>
      <c r="P945" s="15">
        <f t="shared" si="512"/>
        <v>2.2004880221221486</v>
      </c>
      <c r="Q945" s="15">
        <f t="shared" si="513"/>
        <v>0.92400000000000004</v>
      </c>
      <c r="S945" s="28">
        <f t="shared" si="514"/>
        <v>0.92400000000000004</v>
      </c>
      <c r="T945" s="19">
        <f t="shared" si="497"/>
        <v>5.4049949233313104</v>
      </c>
      <c r="U945" s="19">
        <f t="shared" si="498"/>
        <v>7.6438171251328662</v>
      </c>
      <c r="V945" s="19">
        <f t="shared" si="499"/>
        <v>10.809989846662621</v>
      </c>
      <c r="W945" s="19">
        <f t="shared" si="500"/>
        <v>13.239479624495196</v>
      </c>
      <c r="X945" s="19">
        <f t="shared" si="501"/>
        <v>15.287634250265732</v>
      </c>
      <c r="Y945" s="19">
        <f t="shared" si="502"/>
        <v>17.092094699374105</v>
      </c>
      <c r="Z945" s="19">
        <f t="shared" si="503"/>
        <v>18.723451643723362</v>
      </c>
      <c r="AA945" s="19">
        <f t="shared" si="504"/>
        <v>20.223639180358251</v>
      </c>
      <c r="AB945" s="19">
        <f t="shared" si="505"/>
        <v>21.619979693325241</v>
      </c>
      <c r="AC945" s="19">
        <f t="shared" si="506"/>
        <v>22.931451375398595</v>
      </c>
      <c r="AD945" s="19">
        <f t="shared" si="507"/>
        <v>24.171872133220148</v>
      </c>
      <c r="AE945" s="19">
        <f t="shared" si="519"/>
        <v>2.2004880221221486</v>
      </c>
      <c r="AF945" s="19">
        <f t="shared" si="519"/>
        <v>3.1119600047246898</v>
      </c>
      <c r="AG945" s="19">
        <f t="shared" si="519"/>
        <v>4.4009760442442971</v>
      </c>
      <c r="AH945" s="19">
        <f t="shared" si="519"/>
        <v>5.3900728393054465</v>
      </c>
      <c r="AI945" s="19">
        <f t="shared" si="519"/>
        <v>6.2239200094493796</v>
      </c>
      <c r="AJ945" s="19">
        <f t="shared" si="519"/>
        <v>6.958554113824972</v>
      </c>
      <c r="AK945" s="19">
        <f t="shared" si="519"/>
        <v>7.6227141115246191</v>
      </c>
      <c r="AL945" s="19">
        <f t="shared" si="519"/>
        <v>8.2334722624809178</v>
      </c>
      <c r="AM945" s="19">
        <f t="shared" si="519"/>
        <v>8.8019520884885942</v>
      </c>
      <c r="AN945" s="19">
        <f t="shared" si="519"/>
        <v>9.3358800141740677</v>
      </c>
      <c r="AO945" s="19">
        <f t="shared" si="519"/>
        <v>9.8408816022783707</v>
      </c>
      <c r="AP945" s="43">
        <f t="shared" si="508"/>
        <v>0.92400000000000004</v>
      </c>
    </row>
    <row r="946" spans="1:42" x14ac:dyDescent="0.25">
      <c r="A946" s="15">
        <v>0.92500000000000004</v>
      </c>
      <c r="B946" s="6">
        <f t="shared" si="515"/>
        <v>5.1735632412194441</v>
      </c>
      <c r="C946" s="6">
        <f t="shared" si="490"/>
        <v>0.75863672627649081</v>
      </c>
      <c r="D946" s="6">
        <f t="shared" si="509"/>
        <v>2.5867816206097221</v>
      </c>
      <c r="E946" s="6">
        <f t="shared" si="491"/>
        <v>0.52678268764263669</v>
      </c>
      <c r="F946" s="6">
        <f t="shared" si="492"/>
        <v>1.4401322292336631</v>
      </c>
      <c r="G946" s="6">
        <f t="shared" si="493"/>
        <v>1.6450661146168315</v>
      </c>
      <c r="H946" s="6">
        <f t="shared" si="494"/>
        <v>0.96592627998365344</v>
      </c>
      <c r="I946" s="6">
        <f t="shared" si="488"/>
        <v>1.8775872782186114</v>
      </c>
      <c r="J946" s="6">
        <f t="shared" si="510"/>
        <v>3.629870333466076</v>
      </c>
      <c r="K946" s="9"/>
      <c r="L946" s="15">
        <f t="shared" si="511"/>
        <v>0.92500000000000004</v>
      </c>
      <c r="M946" s="6">
        <f t="shared" si="516"/>
        <v>0.4414173487067245</v>
      </c>
      <c r="N946" s="15">
        <f t="shared" si="495"/>
        <v>2.1993622950870995</v>
      </c>
      <c r="O946" s="15">
        <f t="shared" si="496"/>
        <v>5.4059951170682785</v>
      </c>
      <c r="P946" s="15">
        <f t="shared" si="512"/>
        <v>2.1993622950870995</v>
      </c>
      <c r="Q946" s="15">
        <f t="shared" si="513"/>
        <v>0.92500000000000004</v>
      </c>
      <c r="S946" s="28">
        <f t="shared" si="514"/>
        <v>0.92500000000000004</v>
      </c>
      <c r="T946" s="19">
        <f t="shared" si="497"/>
        <v>5.4059951170682785</v>
      </c>
      <c r="U946" s="19">
        <f t="shared" si="498"/>
        <v>7.6452316126806874</v>
      </c>
      <c r="V946" s="19">
        <f t="shared" si="499"/>
        <v>10.811990234136557</v>
      </c>
      <c r="W946" s="19">
        <f t="shared" si="500"/>
        <v>13.241929588794694</v>
      </c>
      <c r="X946" s="19">
        <f t="shared" si="501"/>
        <v>15.290463225361375</v>
      </c>
      <c r="Y946" s="19">
        <f t="shared" si="502"/>
        <v>17.095257589684355</v>
      </c>
      <c r="Z946" s="19">
        <f t="shared" si="503"/>
        <v>18.726916416463038</v>
      </c>
      <c r="AA946" s="19">
        <f t="shared" si="504"/>
        <v>20.227381562642378</v>
      </c>
      <c r="AB946" s="19">
        <f t="shared" si="505"/>
        <v>21.623980468273114</v>
      </c>
      <c r="AC946" s="19">
        <f t="shared" si="506"/>
        <v>22.935694838042057</v>
      </c>
      <c r="AD946" s="19">
        <f t="shared" si="507"/>
        <v>24.176345135593198</v>
      </c>
      <c r="AE946" s="19">
        <f t="shared" si="519"/>
        <v>2.1993622950870995</v>
      </c>
      <c r="AF946" s="19">
        <f t="shared" si="519"/>
        <v>3.1103679862841931</v>
      </c>
      <c r="AG946" s="19">
        <f t="shared" si="519"/>
        <v>4.3987245901741989</v>
      </c>
      <c r="AH946" s="19">
        <f t="shared" si="519"/>
        <v>5.3873153824799189</v>
      </c>
      <c r="AI946" s="19">
        <f t="shared" si="519"/>
        <v>6.2207359725683862</v>
      </c>
      <c r="AJ946" s="19">
        <f t="shared" si="519"/>
        <v>6.9549942523705877</v>
      </c>
      <c r="AK946" s="19">
        <f t="shared" si="519"/>
        <v>7.6188144786842997</v>
      </c>
      <c r="AL946" s="19">
        <f t="shared" si="519"/>
        <v>8.2292601776047345</v>
      </c>
      <c r="AM946" s="19">
        <f t="shared" si="519"/>
        <v>8.7974491803483978</v>
      </c>
      <c r="AN946" s="19">
        <f t="shared" si="519"/>
        <v>9.3311039588525784</v>
      </c>
      <c r="AO946" s="19">
        <f t="shared" si="519"/>
        <v>9.8358471979294091</v>
      </c>
      <c r="AP946" s="43">
        <f t="shared" si="508"/>
        <v>0.92500000000000004</v>
      </c>
    </row>
    <row r="947" spans="1:42" x14ac:dyDescent="0.25">
      <c r="A947" s="15">
        <v>0.92600000000000005</v>
      </c>
      <c r="B947" s="6">
        <f t="shared" si="515"/>
        <v>5.1811799259145559</v>
      </c>
      <c r="C947" s="6">
        <f t="shared" si="490"/>
        <v>0.75916189081392871</v>
      </c>
      <c r="D947" s="6">
        <f t="shared" si="509"/>
        <v>2.5905899629572779</v>
      </c>
      <c r="E947" s="6">
        <f t="shared" si="491"/>
        <v>0.52354178438783672</v>
      </c>
      <c r="F947" s="6">
        <f t="shared" si="492"/>
        <v>1.4500502413605749</v>
      </c>
      <c r="G947" s="6">
        <f t="shared" si="493"/>
        <v>1.6510251206802875</v>
      </c>
      <c r="H947" s="6">
        <f t="shared" si="494"/>
        <v>0.96659494024021186</v>
      </c>
      <c r="I947" s="6">
        <f t="shared" si="488"/>
        <v>1.886283459249932</v>
      </c>
      <c r="J947" s="6">
        <f t="shared" si="510"/>
        <v>3.6448695277266534</v>
      </c>
      <c r="K947" s="9"/>
      <c r="L947" s="15">
        <f t="shared" si="511"/>
        <v>0.92600000000000005</v>
      </c>
      <c r="M947" s="6">
        <f t="shared" si="516"/>
        <v>0.44118812401341345</v>
      </c>
      <c r="N947" s="15">
        <f t="shared" si="495"/>
        <v>2.1982201828682468</v>
      </c>
      <c r="O947" s="15">
        <f t="shared" si="496"/>
        <v>5.4069281690631792</v>
      </c>
      <c r="P947" s="15">
        <f t="shared" si="512"/>
        <v>2.1982201828682468</v>
      </c>
      <c r="Q947" s="15">
        <f t="shared" si="513"/>
        <v>0.92600000000000005</v>
      </c>
      <c r="S947" s="28">
        <f t="shared" si="514"/>
        <v>0.92600000000000005</v>
      </c>
      <c r="T947" s="19">
        <f t="shared" si="497"/>
        <v>5.4069281690631792</v>
      </c>
      <c r="U947" s="19">
        <f t="shared" si="498"/>
        <v>7.6465511474662762</v>
      </c>
      <c r="V947" s="19">
        <f t="shared" si="499"/>
        <v>10.813856338126358</v>
      </c>
      <c r="W947" s="19">
        <f t="shared" si="500"/>
        <v>13.244215090085691</v>
      </c>
      <c r="X947" s="19">
        <f t="shared" si="501"/>
        <v>15.293102294932552</v>
      </c>
      <c r="Y947" s="19">
        <f t="shared" si="502"/>
        <v>17.098208159163612</v>
      </c>
      <c r="Z947" s="19">
        <f t="shared" si="503"/>
        <v>18.730148603385583</v>
      </c>
      <c r="AA947" s="19">
        <f t="shared" si="504"/>
        <v>20.230872723531348</v>
      </c>
      <c r="AB947" s="19">
        <f t="shared" si="505"/>
        <v>21.627712676252717</v>
      </c>
      <c r="AC947" s="19">
        <f t="shared" si="506"/>
        <v>22.939653442398829</v>
      </c>
      <c r="AD947" s="19">
        <f t="shared" si="507"/>
        <v>24.180517870967492</v>
      </c>
      <c r="AE947" s="19">
        <f t="shared" si="519"/>
        <v>2.1982201828682468</v>
      </c>
      <c r="AF947" s="19">
        <f t="shared" si="519"/>
        <v>3.10875279569454</v>
      </c>
      <c r="AG947" s="19">
        <f t="shared" si="519"/>
        <v>4.3964403657364937</v>
      </c>
      <c r="AH947" s="19">
        <f t="shared" si="519"/>
        <v>5.3845177903147334</v>
      </c>
      <c r="AI947" s="19">
        <f t="shared" si="519"/>
        <v>6.21750559138908</v>
      </c>
      <c r="AJ947" s="19">
        <f t="shared" si="519"/>
        <v>6.9513825764155071</v>
      </c>
      <c r="AK947" s="19">
        <f t="shared" si="519"/>
        <v>7.6148580859023047</v>
      </c>
      <c r="AL947" s="19">
        <f t="shared" si="519"/>
        <v>8.2249867849845408</v>
      </c>
      <c r="AM947" s="19">
        <f t="shared" si="519"/>
        <v>8.7928807314729873</v>
      </c>
      <c r="AN947" s="19">
        <f t="shared" si="519"/>
        <v>9.3262583870836213</v>
      </c>
      <c r="AO947" s="19">
        <f t="shared" si="519"/>
        <v>9.8307395168108389</v>
      </c>
      <c r="AP947" s="43">
        <f t="shared" si="508"/>
        <v>0.92600000000000005</v>
      </c>
    </row>
    <row r="948" spans="1:42" x14ac:dyDescent="0.25">
      <c r="A948" s="15">
        <v>0.92700000000000005</v>
      </c>
      <c r="B948" s="6">
        <f t="shared" si="515"/>
        <v>5.1888441114476596</v>
      </c>
      <c r="C948" s="6">
        <f t="shared" si="490"/>
        <v>0.75968380055350127</v>
      </c>
      <c r="D948" s="6">
        <f t="shared" si="509"/>
        <v>2.5944220557238298</v>
      </c>
      <c r="E948" s="6">
        <f t="shared" si="491"/>
        <v>0.52027300525781628</v>
      </c>
      <c r="F948" s="6">
        <f t="shared" si="492"/>
        <v>1.4601637849287361</v>
      </c>
      <c r="G948" s="6">
        <f t="shared" si="493"/>
        <v>1.657081892464368</v>
      </c>
      <c r="H948" s="6">
        <f t="shared" si="494"/>
        <v>0.96725945635941812</v>
      </c>
      <c r="I948" s="6">
        <f t="shared" si="488"/>
        <v>1.8951345127753001</v>
      </c>
      <c r="J948" s="6">
        <f t="shared" si="510"/>
        <v>3.6600727276173899</v>
      </c>
      <c r="K948" s="9"/>
      <c r="L948" s="15">
        <f t="shared" si="511"/>
        <v>0.92700000000000005</v>
      </c>
      <c r="M948" s="6">
        <f t="shared" si="516"/>
        <v>0.44095556233632355</v>
      </c>
      <c r="N948" s="15">
        <f t="shared" si="495"/>
        <v>2.197061444125032</v>
      </c>
      <c r="O948" s="15">
        <f t="shared" si="496"/>
        <v>5.4077932408687976</v>
      </c>
      <c r="P948" s="15">
        <f t="shared" si="512"/>
        <v>2.197061444125032</v>
      </c>
      <c r="Q948" s="15">
        <f t="shared" si="513"/>
        <v>0.92700000000000005</v>
      </c>
      <c r="S948" s="28">
        <f t="shared" si="514"/>
        <v>0.92700000000000005</v>
      </c>
      <c r="T948" s="19">
        <f t="shared" si="497"/>
        <v>5.4077932408687976</v>
      </c>
      <c r="U948" s="19">
        <f t="shared" si="498"/>
        <v>7.6477745437462081</v>
      </c>
      <c r="V948" s="19">
        <f t="shared" si="499"/>
        <v>10.815586481737595</v>
      </c>
      <c r="W948" s="19">
        <f t="shared" si="500"/>
        <v>13.246334074600318</v>
      </c>
      <c r="X948" s="19">
        <f t="shared" si="501"/>
        <v>15.295549087492416</v>
      </c>
      <c r="Y948" s="19">
        <f t="shared" si="502"/>
        <v>17.100943756408952</v>
      </c>
      <c r="Z948" s="19">
        <f t="shared" si="503"/>
        <v>18.733145300024631</v>
      </c>
      <c r="AA948" s="19">
        <f t="shared" si="504"/>
        <v>20.234109525842928</v>
      </c>
      <c r="AB948" s="19">
        <f t="shared" si="505"/>
        <v>21.631172963475191</v>
      </c>
      <c r="AC948" s="19">
        <f t="shared" si="506"/>
        <v>22.94332363123862</v>
      </c>
      <c r="AD948" s="19">
        <f t="shared" si="507"/>
        <v>24.184386589693048</v>
      </c>
      <c r="AE948" s="19">
        <f t="shared" si="519"/>
        <v>2.197061444125032</v>
      </c>
      <c r="AF948" s="19">
        <f t="shared" si="519"/>
        <v>3.1071140916486386</v>
      </c>
      <c r="AG948" s="19">
        <f t="shared" si="519"/>
        <v>4.394122888250064</v>
      </c>
      <c r="AH948" s="19">
        <f t="shared" si="519"/>
        <v>5.3816794716486624</v>
      </c>
      <c r="AI948" s="19">
        <f t="shared" si="519"/>
        <v>6.2142281832972772</v>
      </c>
      <c r="AJ948" s="19">
        <f t="shared" si="519"/>
        <v>6.9477183227738655</v>
      </c>
      <c r="AK948" s="19">
        <f t="shared" si="519"/>
        <v>7.6108440971504105</v>
      </c>
      <c r="AL948" s="19">
        <f t="shared" si="519"/>
        <v>8.2206511816066499</v>
      </c>
      <c r="AM948" s="19">
        <f t="shared" si="519"/>
        <v>8.7882457765001281</v>
      </c>
      <c r="AN948" s="19">
        <f t="shared" si="519"/>
        <v>9.3213422749459145</v>
      </c>
      <c r="AO948" s="19">
        <f t="shared" si="519"/>
        <v>9.8255574796148544</v>
      </c>
      <c r="AP948" s="43">
        <f t="shared" si="508"/>
        <v>0.92700000000000005</v>
      </c>
    </row>
    <row r="949" spans="1:42" x14ac:dyDescent="0.25">
      <c r="A949" s="15">
        <v>0.92800000000000005</v>
      </c>
      <c r="B949" s="6">
        <f t="shared" si="515"/>
        <v>5.1965568124692911</v>
      </c>
      <c r="C949" s="6">
        <f t="shared" si="490"/>
        <v>0.76020242735643262</v>
      </c>
      <c r="D949" s="6">
        <f t="shared" si="509"/>
        <v>2.5982784062346456</v>
      </c>
      <c r="E949" s="6">
        <f t="shared" si="491"/>
        <v>0.51697582148491206</v>
      </c>
      <c r="F949" s="6">
        <f t="shared" si="492"/>
        <v>1.4704796544892558</v>
      </c>
      <c r="G949" s="6">
        <f t="shared" si="493"/>
        <v>1.6632398272446278</v>
      </c>
      <c r="H949" s="6">
        <f t="shared" si="494"/>
        <v>0.96791979251386984</v>
      </c>
      <c r="I949" s="6">
        <f t="shared" si="488"/>
        <v>1.904145735118477</v>
      </c>
      <c r="J949" s="6">
        <f t="shared" si="510"/>
        <v>3.6754864419878408</v>
      </c>
      <c r="K949" s="9"/>
      <c r="L949" s="15">
        <f t="shared" si="511"/>
        <v>0.92800000000000005</v>
      </c>
      <c r="M949" s="6">
        <f t="shared" si="516"/>
        <v>0.44071961366033446</v>
      </c>
      <c r="N949" s="15">
        <f t="shared" si="495"/>
        <v>2.1958858296570765</v>
      </c>
      <c r="O949" s="15">
        <f t="shared" si="496"/>
        <v>5.4085894708054072</v>
      </c>
      <c r="P949" s="15">
        <f t="shared" si="512"/>
        <v>2.1958858296570765</v>
      </c>
      <c r="Q949" s="15">
        <f t="shared" si="513"/>
        <v>0.92800000000000005</v>
      </c>
      <c r="S949" s="28">
        <f t="shared" si="514"/>
        <v>0.92800000000000005</v>
      </c>
      <c r="T949" s="19">
        <f t="shared" si="497"/>
        <v>5.4085894708054072</v>
      </c>
      <c r="U949" s="19">
        <f t="shared" si="498"/>
        <v>7.6489005829213292</v>
      </c>
      <c r="V949" s="19">
        <f t="shared" si="499"/>
        <v>10.817178941610814</v>
      </c>
      <c r="W949" s="19">
        <f t="shared" si="500"/>
        <v>13.248284431662944</v>
      </c>
      <c r="X949" s="19">
        <f t="shared" si="501"/>
        <v>15.297801165842658</v>
      </c>
      <c r="Y949" s="19">
        <f t="shared" si="502"/>
        <v>17.103461656549854</v>
      </c>
      <c r="Z949" s="19">
        <f t="shared" si="503"/>
        <v>18.735903521434068</v>
      </c>
      <c r="AA949" s="19">
        <f t="shared" si="504"/>
        <v>20.237088745466817</v>
      </c>
      <c r="AB949" s="19">
        <f t="shared" si="505"/>
        <v>21.634357883221629</v>
      </c>
      <c r="AC949" s="19">
        <f t="shared" si="506"/>
        <v>22.946701748763989</v>
      </c>
      <c r="AD949" s="19">
        <f t="shared" si="507"/>
        <v>24.187947438221013</v>
      </c>
      <c r="AE949" s="19">
        <f t="shared" si="519"/>
        <v>2.1958858296570765</v>
      </c>
      <c r="AF949" s="19">
        <f t="shared" si="519"/>
        <v>3.1054515217239338</v>
      </c>
      <c r="AG949" s="19">
        <f t="shared" si="519"/>
        <v>4.3917716593141529</v>
      </c>
      <c r="AH949" s="19">
        <f t="shared" si="519"/>
        <v>5.3787998160679384</v>
      </c>
      <c r="AI949" s="19">
        <f t="shared" si="519"/>
        <v>6.2109030434478676</v>
      </c>
      <c r="AJ949" s="19">
        <f t="shared" si="519"/>
        <v>6.9440007034048801</v>
      </c>
      <c r="AK949" s="19">
        <f t="shared" si="519"/>
        <v>7.6067716491731883</v>
      </c>
      <c r="AL949" s="19">
        <f t="shared" si="519"/>
        <v>8.2162524350486255</v>
      </c>
      <c r="AM949" s="19">
        <f t="shared" si="519"/>
        <v>8.7835433186283058</v>
      </c>
      <c r="AN949" s="19">
        <f t="shared" si="519"/>
        <v>9.3163545651718014</v>
      </c>
      <c r="AO949" s="19">
        <f t="shared" si="519"/>
        <v>9.8202999718834949</v>
      </c>
      <c r="AP949" s="43">
        <f t="shared" si="508"/>
        <v>0.92800000000000005</v>
      </c>
    </row>
    <row r="950" spans="1:42" x14ac:dyDescent="0.25">
      <c r="A950" s="15">
        <v>0.92900000000000005</v>
      </c>
      <c r="B950" s="6">
        <f t="shared" si="515"/>
        <v>5.2043190790726523</v>
      </c>
      <c r="C950" s="6">
        <f t="shared" si="490"/>
        <v>0.76071774254613622</v>
      </c>
      <c r="D950" s="6">
        <f t="shared" si="509"/>
        <v>2.6021595395363262</v>
      </c>
      <c r="E950" s="6">
        <f t="shared" si="491"/>
        <v>0.51364968607018502</v>
      </c>
      <c r="F950" s="6">
        <f t="shared" si="492"/>
        <v>1.4810049790280448</v>
      </c>
      <c r="G950" s="6">
        <f t="shared" si="493"/>
        <v>1.6695024895140225</v>
      </c>
      <c r="H950" s="6">
        <f t="shared" si="494"/>
        <v>0.96857591219140327</v>
      </c>
      <c r="I950" s="6">
        <f t="shared" si="488"/>
        <v>1.9133226838022348</v>
      </c>
      <c r="J950" s="6">
        <f t="shared" si="510"/>
        <v>3.6911174796354054</v>
      </c>
      <c r="K950" s="9"/>
      <c r="L950" s="15">
        <f t="shared" si="511"/>
        <v>0.92900000000000005</v>
      </c>
      <c r="M950" s="6">
        <f t="shared" si="516"/>
        <v>0.44048022631800077</v>
      </c>
      <c r="N950" s="15">
        <f t="shared" si="495"/>
        <v>2.1946930820312924</v>
      </c>
      <c r="O950" s="15">
        <f t="shared" si="496"/>
        <v>5.4093159729000728</v>
      </c>
      <c r="P950" s="15">
        <f t="shared" si="512"/>
        <v>2.1946930820312924</v>
      </c>
      <c r="Q950" s="15">
        <f t="shared" si="513"/>
        <v>0.92900000000000005</v>
      </c>
      <c r="S950" s="28">
        <f t="shared" si="514"/>
        <v>0.92900000000000005</v>
      </c>
      <c r="T950" s="19">
        <f t="shared" si="497"/>
        <v>5.4093159729000728</v>
      </c>
      <c r="U950" s="19">
        <f t="shared" si="498"/>
        <v>7.6499280120366979</v>
      </c>
      <c r="V950" s="19">
        <f t="shared" si="499"/>
        <v>10.818631945800146</v>
      </c>
      <c r="W950" s="19">
        <f t="shared" si="500"/>
        <v>13.25006399109194</v>
      </c>
      <c r="X950" s="19">
        <f t="shared" si="501"/>
        <v>15.299856024073396</v>
      </c>
      <c r="Y950" s="19">
        <f t="shared" si="502"/>
        <v>17.105759057893884</v>
      </c>
      <c r="Z950" s="19">
        <f t="shared" si="503"/>
        <v>18.738420198513602</v>
      </c>
      <c r="AA950" s="19">
        <f t="shared" si="504"/>
        <v>20.239807067395834</v>
      </c>
      <c r="AB950" s="19">
        <f t="shared" si="505"/>
        <v>21.637263891600291</v>
      </c>
      <c r="AC950" s="19">
        <f t="shared" si="506"/>
        <v>22.949784036110096</v>
      </c>
      <c r="AD950" s="19">
        <f t="shared" si="507"/>
        <v>24.191196454359947</v>
      </c>
      <c r="AE950" s="19">
        <f t="shared" si="519"/>
        <v>2.1946930820312924</v>
      </c>
      <c r="AF950" s="19">
        <f t="shared" si="519"/>
        <v>3.1037647218550615</v>
      </c>
      <c r="AG950" s="19">
        <f t="shared" si="519"/>
        <v>4.3893861640625849</v>
      </c>
      <c r="AH950" s="19">
        <f t="shared" si="519"/>
        <v>5.3758781929928521</v>
      </c>
      <c r="AI950" s="19">
        <f t="shared" si="519"/>
        <v>6.2075294437101229</v>
      </c>
      <c r="AJ950" s="19">
        <f t="shared" si="519"/>
        <v>6.9402289042336447</v>
      </c>
      <c r="AK950" s="19">
        <f t="shared" si="519"/>
        <v>7.6026398501962573</v>
      </c>
      <c r="AL950" s="19">
        <f t="shared" si="519"/>
        <v>8.2117895820840552</v>
      </c>
      <c r="AM950" s="19">
        <f t="shared" si="519"/>
        <v>8.7787723281251697</v>
      </c>
      <c r="AN950" s="19">
        <f t="shared" si="519"/>
        <v>9.3112941655651849</v>
      </c>
      <c r="AO950" s="19">
        <f t="shared" si="519"/>
        <v>9.8149658423409836</v>
      </c>
      <c r="AP950" s="43">
        <f t="shared" si="508"/>
        <v>0.92900000000000005</v>
      </c>
    </row>
    <row r="951" spans="1:42" x14ac:dyDescent="0.25">
      <c r="A951" s="15">
        <v>0.93</v>
      </c>
      <c r="B951" s="6">
        <f t="shared" si="515"/>
        <v>5.2121319985508112</v>
      </c>
      <c r="C951" s="6">
        <f t="shared" si="490"/>
        <v>0.76122971688953978</v>
      </c>
      <c r="D951" s="6">
        <f t="shared" si="509"/>
        <v>2.6060659992754056</v>
      </c>
      <c r="E951" s="6">
        <f t="shared" si="491"/>
        <v>0.51029403288692277</v>
      </c>
      <c r="F951" s="6">
        <f t="shared" si="492"/>
        <v>1.4917472434137251</v>
      </c>
      <c r="G951" s="6">
        <f t="shared" si="493"/>
        <v>1.6758736217068626</v>
      </c>
      <c r="H951" s="6">
        <f t="shared" si="494"/>
        <v>0.96922777817131445</v>
      </c>
      <c r="I951" s="6">
        <f t="shared" si="488"/>
        <v>1.9226711943073647</v>
      </c>
      <c r="J951" s="6">
        <f t="shared" si="510"/>
        <v>3.7069729675006764</v>
      </c>
      <c r="K951" s="9"/>
      <c r="L951" s="15">
        <f t="shared" si="511"/>
        <v>0.93</v>
      </c>
      <c r="M951" s="6">
        <f t="shared" si="516"/>
        <v>0.44023734691002386</v>
      </c>
      <c r="N951" s="15">
        <f t="shared" si="495"/>
        <v>2.1934829351856315</v>
      </c>
      <c r="O951" s="15">
        <f t="shared" si="496"/>
        <v>5.4099718357610005</v>
      </c>
      <c r="P951" s="15">
        <f t="shared" si="512"/>
        <v>2.1934829351856315</v>
      </c>
      <c r="Q951" s="15">
        <f t="shared" si="513"/>
        <v>0.93</v>
      </c>
      <c r="S951" s="28">
        <f t="shared" si="514"/>
        <v>0.93</v>
      </c>
      <c r="T951" s="19">
        <f t="shared" si="497"/>
        <v>5.4099718357610005</v>
      </c>
      <c r="U951" s="19">
        <f t="shared" si="498"/>
        <v>7.650855542189678</v>
      </c>
      <c r="V951" s="19">
        <f t="shared" si="499"/>
        <v>10.819943671522001</v>
      </c>
      <c r="W951" s="19">
        <f t="shared" si="500"/>
        <v>13.251670520442451</v>
      </c>
      <c r="X951" s="19">
        <f t="shared" si="501"/>
        <v>15.301711084379356</v>
      </c>
      <c r="Y951" s="19">
        <f t="shared" si="502"/>
        <v>17.107833078367129</v>
      </c>
      <c r="Z951" s="19">
        <f t="shared" si="503"/>
        <v>18.740692174109444</v>
      </c>
      <c r="AA951" s="19">
        <f t="shared" si="504"/>
        <v>20.242261081514126</v>
      </c>
      <c r="AB951" s="19">
        <f t="shared" si="505"/>
        <v>21.639887343044002</v>
      </c>
      <c r="AC951" s="19">
        <f t="shared" si="506"/>
        <v>22.95256662656903</v>
      </c>
      <c r="AD951" s="19">
        <f t="shared" si="507"/>
        <v>24.194129562241852</v>
      </c>
      <c r="AE951" s="19">
        <f t="shared" si="519"/>
        <v>2.1934829351856315</v>
      </c>
      <c r="AF951" s="19">
        <f t="shared" si="519"/>
        <v>3.1020533157734649</v>
      </c>
      <c r="AG951" s="19">
        <f t="shared" si="519"/>
        <v>4.3869658703712631</v>
      </c>
      <c r="AH951" s="19">
        <f t="shared" si="519"/>
        <v>5.3729139507071437</v>
      </c>
      <c r="AI951" s="19">
        <f t="shared" si="519"/>
        <v>6.2041066315469298</v>
      </c>
      <c r="AJ951" s="19">
        <f t="shared" si="519"/>
        <v>6.9364020838980878</v>
      </c>
      <c r="AK951" s="19">
        <f t="shared" si="519"/>
        <v>7.5984477785536493</v>
      </c>
      <c r="AL951" s="19">
        <f t="shared" si="519"/>
        <v>8.2072616271999053</v>
      </c>
      <c r="AM951" s="19">
        <f t="shared" si="519"/>
        <v>8.7739317407425261</v>
      </c>
      <c r="AN951" s="19">
        <f t="shared" si="519"/>
        <v>9.3061599473203938</v>
      </c>
      <c r="AO951" s="19">
        <f t="shared" si="519"/>
        <v>9.8095539011216761</v>
      </c>
      <c r="AP951" s="43">
        <f t="shared" si="508"/>
        <v>0.93</v>
      </c>
    </row>
    <row r="952" spans="1:42" x14ac:dyDescent="0.25">
      <c r="A952" s="15">
        <v>0.93100000000000005</v>
      </c>
      <c r="B952" s="6">
        <f t="shared" si="515"/>
        <v>5.219996697267419</v>
      </c>
      <c r="C952" s="6">
        <f t="shared" si="490"/>
        <v>0.76173832057748536</v>
      </c>
      <c r="D952" s="6">
        <f t="shared" si="509"/>
        <v>2.6099983486337095</v>
      </c>
      <c r="E952" s="6">
        <f t="shared" si="491"/>
        <v>0.506908275726487</v>
      </c>
      <c r="F952" s="6">
        <f t="shared" si="492"/>
        <v>1.5027143115503154</v>
      </c>
      <c r="G952" s="6">
        <f t="shared" si="493"/>
        <v>1.6823571557751578</v>
      </c>
      <c r="H952" s="6">
        <f t="shared" si="494"/>
        <v>0.96987535249940493</v>
      </c>
      <c r="I952" s="6">
        <f t="shared" si="488"/>
        <v>1.9321973981639005</v>
      </c>
      <c r="J952" s="6">
        <f t="shared" si="510"/>
        <v>3.7230603702431022</v>
      </c>
      <c r="K952" s="9"/>
      <c r="L952" s="15">
        <f t="shared" si="511"/>
        <v>0.93100000000000005</v>
      </c>
      <c r="M952" s="6">
        <f t="shared" si="516"/>
        <v>0.43999092022066782</v>
      </c>
      <c r="N952" s="15">
        <f t="shared" si="495"/>
        <v>2.1922551140076449</v>
      </c>
      <c r="O952" s="15">
        <f t="shared" si="496"/>
        <v>5.4105561213819433</v>
      </c>
      <c r="P952" s="15">
        <f t="shared" si="512"/>
        <v>2.1922551140076449</v>
      </c>
      <c r="Q952" s="15">
        <f t="shared" si="513"/>
        <v>0.93100000000000005</v>
      </c>
      <c r="S952" s="28">
        <f t="shared" si="514"/>
        <v>0.93100000000000005</v>
      </c>
      <c r="T952" s="19">
        <f t="shared" si="497"/>
        <v>5.4105561213819433</v>
      </c>
      <c r="U952" s="19">
        <f t="shared" si="498"/>
        <v>7.6516818468391143</v>
      </c>
      <c r="V952" s="19">
        <f t="shared" si="499"/>
        <v>10.821112242763887</v>
      </c>
      <c r="W952" s="19">
        <f t="shared" si="500"/>
        <v>13.253101722077805</v>
      </c>
      <c r="X952" s="19">
        <f t="shared" si="501"/>
        <v>15.303363693678229</v>
      </c>
      <c r="Y952" s="19">
        <f t="shared" si="502"/>
        <v>17.109680751733389</v>
      </c>
      <c r="Z952" s="19">
        <f t="shared" si="503"/>
        <v>18.742716198872653</v>
      </c>
      <c r="AA952" s="19">
        <f t="shared" si="504"/>
        <v>20.244447278123719</v>
      </c>
      <c r="AB952" s="19">
        <f t="shared" si="505"/>
        <v>21.642224485527773</v>
      </c>
      <c r="AC952" s="19">
        <f t="shared" si="506"/>
        <v>22.955045540517343</v>
      </c>
      <c r="AD952" s="19">
        <f t="shared" si="507"/>
        <v>24.196742566975256</v>
      </c>
      <c r="AE952" s="19">
        <f t="shared" ref="AE952:AO961" si="520">$M952*AE$21^0.5/RMannings_n*(Diameter/1000)^(2/3)</f>
        <v>2.1922551140076449</v>
      </c>
      <c r="AF952" s="19">
        <f t="shared" si="520"/>
        <v>3.1003169144113873</v>
      </c>
      <c r="AG952" s="19">
        <f t="shared" si="520"/>
        <v>4.3845102280152899</v>
      </c>
      <c r="AH952" s="19">
        <f t="shared" si="520"/>
        <v>5.3699064153256932</v>
      </c>
      <c r="AI952" s="19">
        <f t="shared" si="520"/>
        <v>6.2006338288227747</v>
      </c>
      <c r="AJ952" s="19">
        <f t="shared" si="520"/>
        <v>6.9325193724162588</v>
      </c>
      <c r="AK952" s="19">
        <f t="shared" si="520"/>
        <v>7.594194481227885</v>
      </c>
      <c r="AL952" s="19">
        <f t="shared" si="520"/>
        <v>8.2026675410196557</v>
      </c>
      <c r="AM952" s="19">
        <f t="shared" si="520"/>
        <v>8.7690204560305798</v>
      </c>
      <c r="AN952" s="19">
        <f t="shared" si="520"/>
        <v>9.3009507432341625</v>
      </c>
      <c r="AO952" s="19">
        <f t="shared" si="520"/>
        <v>9.8040629178852914</v>
      </c>
      <c r="AP952" s="43">
        <f t="shared" si="508"/>
        <v>0.93100000000000005</v>
      </c>
    </row>
    <row r="953" spans="1:42" x14ac:dyDescent="0.25">
      <c r="A953" s="15">
        <v>0.93200000000000005</v>
      </c>
      <c r="B953" s="6">
        <f t="shared" si="515"/>
        <v>5.2279143426500223</v>
      </c>
      <c r="C953" s="6">
        <f t="shared" si="490"/>
        <v>0.76224352320414446</v>
      </c>
      <c r="D953" s="6">
        <f t="shared" si="509"/>
        <v>2.6139571713250112</v>
      </c>
      <c r="E953" s="6">
        <f t="shared" si="491"/>
        <v>0.50349180728190579</v>
      </c>
      <c r="F953" s="6">
        <f t="shared" si="492"/>
        <v>1.513914451397147</v>
      </c>
      <c r="G953" s="6">
        <f t="shared" si="493"/>
        <v>1.6889572256985734</v>
      </c>
      <c r="H953" s="6">
        <f t="shared" si="494"/>
        <v>0.9705185964617713</v>
      </c>
      <c r="I953" s="6">
        <f t="shared" si="488"/>
        <v>1.9419077425014972</v>
      </c>
      <c r="J953" s="6">
        <f t="shared" si="510"/>
        <v>3.7393875113232986</v>
      </c>
      <c r="K953" s="9"/>
      <c r="L953" s="15">
        <f t="shared" si="511"/>
        <v>0.93200000000000005</v>
      </c>
      <c r="M953" s="6">
        <f t="shared" si="516"/>
        <v>0.43974088912772097</v>
      </c>
      <c r="N953" s="15">
        <f t="shared" si="495"/>
        <v>2.1910093338858672</v>
      </c>
      <c r="O953" s="15">
        <f t="shared" si="496"/>
        <v>5.4110678638712262</v>
      </c>
      <c r="P953" s="15">
        <f t="shared" si="512"/>
        <v>2.1910093338858672</v>
      </c>
      <c r="Q953" s="15">
        <f t="shared" si="513"/>
        <v>0.93200000000000005</v>
      </c>
      <c r="S953" s="28">
        <f t="shared" si="514"/>
        <v>0.93200000000000005</v>
      </c>
      <c r="T953" s="19">
        <f t="shared" si="497"/>
        <v>5.4110678638712262</v>
      </c>
      <c r="U953" s="19">
        <f t="shared" si="498"/>
        <v>7.6524055600079013</v>
      </c>
      <c r="V953" s="19">
        <f t="shared" si="499"/>
        <v>10.822135727742452</v>
      </c>
      <c r="W953" s="19">
        <f t="shared" si="500"/>
        <v>13.254355230056252</v>
      </c>
      <c r="X953" s="19">
        <f t="shared" si="501"/>
        <v>15.304811120015803</v>
      </c>
      <c r="Y953" s="19">
        <f t="shared" si="502"/>
        <v>17.111299023575011</v>
      </c>
      <c r="Z953" s="19">
        <f t="shared" si="503"/>
        <v>18.744488926856317</v>
      </c>
      <c r="AA953" s="19">
        <f t="shared" si="504"/>
        <v>20.246362043188867</v>
      </c>
      <c r="AB953" s="19">
        <f t="shared" si="505"/>
        <v>21.644271455484905</v>
      </c>
      <c r="AC953" s="19">
        <f t="shared" si="506"/>
        <v>22.957216680023702</v>
      </c>
      <c r="AD953" s="19">
        <f t="shared" si="507"/>
        <v>24.199031148961286</v>
      </c>
      <c r="AE953" s="19">
        <f t="shared" si="520"/>
        <v>2.1910093338858672</v>
      </c>
      <c r="AF953" s="19">
        <f t="shared" si="520"/>
        <v>3.0985551152674344</v>
      </c>
      <c r="AG953" s="19">
        <f t="shared" si="520"/>
        <v>4.3820186677717343</v>
      </c>
      <c r="AH953" s="19">
        <f t="shared" si="520"/>
        <v>5.3668548896956345</v>
      </c>
      <c r="AI953" s="19">
        <f t="shared" si="520"/>
        <v>6.1971102305348689</v>
      </c>
      <c r="AJ953" s="19">
        <f t="shared" si="520"/>
        <v>6.9285798697676784</v>
      </c>
      <c r="AK953" s="19">
        <f t="shared" si="520"/>
        <v>7.5898789722959288</v>
      </c>
      <c r="AL953" s="19">
        <f t="shared" si="520"/>
        <v>8.1980062586247069</v>
      </c>
      <c r="AM953" s="19">
        <f t="shared" si="520"/>
        <v>8.7640373355434686</v>
      </c>
      <c r="AN953" s="19">
        <f t="shared" si="520"/>
        <v>9.295665345802302</v>
      </c>
      <c r="AO953" s="19">
        <f t="shared" si="520"/>
        <v>9.7984916198106653</v>
      </c>
      <c r="AP953" s="43">
        <f t="shared" si="508"/>
        <v>0.93200000000000005</v>
      </c>
    </row>
    <row r="954" spans="1:42" x14ac:dyDescent="0.25">
      <c r="A954" s="15">
        <v>0.93300000000000005</v>
      </c>
      <c r="B954" s="6">
        <f t="shared" si="515"/>
        <v>5.2358861453159289</v>
      </c>
      <c r="C954" s="6">
        <f t="shared" si="490"/>
        <v>0.76274529374538402</v>
      </c>
      <c r="D954" s="6">
        <f t="shared" si="509"/>
        <v>2.6179430726579644</v>
      </c>
      <c r="E954" s="6">
        <f t="shared" si="491"/>
        <v>0.50004399806417021</v>
      </c>
      <c r="F954" s="6">
        <f t="shared" si="492"/>
        <v>1.5253563620365693</v>
      </c>
      <c r="G954" s="6">
        <f t="shared" si="493"/>
        <v>1.6956781810182848</v>
      </c>
      <c r="H954" s="6">
        <f t="shared" si="494"/>
        <v>0.97115747055726076</v>
      </c>
      <c r="I954" s="6">
        <f t="shared" si="488"/>
        <v>1.9518090112000794</v>
      </c>
      <c r="J954" s="6">
        <f t="shared" si="510"/>
        <v>3.7559625957319875</v>
      </c>
      <c r="K954" s="9"/>
      <c r="L954" s="15">
        <f t="shared" si="511"/>
        <v>0.93300000000000005</v>
      </c>
      <c r="M954" s="6">
        <f t="shared" si="516"/>
        <v>0.43948719450656337</v>
      </c>
      <c r="N954" s="15">
        <f t="shared" si="495"/>
        <v>2.1897453002318317</v>
      </c>
      <c r="O954" s="15">
        <f t="shared" si="496"/>
        <v>5.4115060680994045</v>
      </c>
      <c r="P954" s="15">
        <f t="shared" si="512"/>
        <v>2.1897453002318317</v>
      </c>
      <c r="Q954" s="15">
        <f t="shared" si="513"/>
        <v>0.93300000000000005</v>
      </c>
      <c r="S954" s="28">
        <f t="shared" si="514"/>
        <v>0.93300000000000005</v>
      </c>
      <c r="T954" s="19">
        <f t="shared" si="497"/>
        <v>5.4115060680994045</v>
      </c>
      <c r="U954" s="19">
        <f t="shared" si="498"/>
        <v>7.6530252743704796</v>
      </c>
      <c r="V954" s="19">
        <f t="shared" si="499"/>
        <v>10.823012136198809</v>
      </c>
      <c r="W954" s="19">
        <f t="shared" si="500"/>
        <v>13.255428606818418</v>
      </c>
      <c r="X954" s="19">
        <f t="shared" si="501"/>
        <v>15.306050548740959</v>
      </c>
      <c r="Y954" s="19">
        <f t="shared" si="502"/>
        <v>17.11268474701637</v>
      </c>
      <c r="Z954" s="19">
        <f t="shared" si="503"/>
        <v>18.746006910830907</v>
      </c>
      <c r="AA954" s="19">
        <f t="shared" si="504"/>
        <v>20.248001653276148</v>
      </c>
      <c r="AB954" s="19">
        <f t="shared" si="505"/>
        <v>21.646024272397618</v>
      </c>
      <c r="AC954" s="19">
        <f t="shared" si="506"/>
        <v>22.959075823111437</v>
      </c>
      <c r="AD954" s="19">
        <f t="shared" si="507"/>
        <v>24.200990857845749</v>
      </c>
      <c r="AE954" s="19">
        <f t="shared" si="520"/>
        <v>2.1897453002318317</v>
      </c>
      <c r="AF954" s="19">
        <f t="shared" si="520"/>
        <v>3.0967675017306013</v>
      </c>
      <c r="AG954" s="19">
        <f t="shared" si="520"/>
        <v>4.3794906004636633</v>
      </c>
      <c r="AH954" s="19">
        <f t="shared" si="520"/>
        <v>5.3637586522255418</v>
      </c>
      <c r="AI954" s="19">
        <f t="shared" si="520"/>
        <v>6.1935350034612027</v>
      </c>
      <c r="AJ954" s="19">
        <f t="shared" si="520"/>
        <v>6.9245826443818217</v>
      </c>
      <c r="AK954" s="19">
        <f t="shared" si="520"/>
        <v>7.5855002312733957</v>
      </c>
      <c r="AL954" s="19">
        <f t="shared" si="520"/>
        <v>8.1932766777659563</v>
      </c>
      <c r="AM954" s="19">
        <f t="shared" si="520"/>
        <v>8.7589812009273267</v>
      </c>
      <c r="AN954" s="19">
        <f t="shared" si="520"/>
        <v>9.2903025051918036</v>
      </c>
      <c r="AO954" s="19">
        <f t="shared" si="520"/>
        <v>9.7928386894581223</v>
      </c>
      <c r="AP954" s="43">
        <f t="shared" si="508"/>
        <v>0.93300000000000005</v>
      </c>
    </row>
    <row r="955" spans="1:42" x14ac:dyDescent="0.25">
      <c r="A955" s="15">
        <v>0.93400000000000005</v>
      </c>
      <c r="B955" s="6">
        <f t="shared" si="515"/>
        <v>5.2439133613415789</v>
      </c>
      <c r="C955" s="6">
        <f t="shared" si="490"/>
        <v>0.76324360053601215</v>
      </c>
      <c r="D955" s="6">
        <f t="shared" si="509"/>
        <v>2.6219566806707895</v>
      </c>
      <c r="E955" s="6">
        <f t="shared" si="491"/>
        <v>0.49656419524569012</v>
      </c>
      <c r="F955" s="6">
        <f t="shared" si="492"/>
        <v>1.5370492029905103</v>
      </c>
      <c r="G955" s="6">
        <f t="shared" si="493"/>
        <v>1.7025246014952553</v>
      </c>
      <c r="H955" s="6">
        <f t="shared" si="494"/>
        <v>0.97179193446849854</v>
      </c>
      <c r="I955" s="6">
        <f t="shared" si="488"/>
        <v>1.9619083477978831</v>
      </c>
      <c r="J955" s="6">
        <f t="shared" si="510"/>
        <v>3.7727942345208723</v>
      </c>
      <c r="K955" s="9"/>
      <c r="L955" s="15">
        <f t="shared" si="511"/>
        <v>0.93400000000000005</v>
      </c>
      <c r="M955" s="6">
        <f t="shared" si="516"/>
        <v>0.43922977512785893</v>
      </c>
      <c r="N955" s="15">
        <f t="shared" si="495"/>
        <v>2.1884627079703218</v>
      </c>
      <c r="O955" s="15">
        <f t="shared" si="496"/>
        <v>5.4118697082589939</v>
      </c>
      <c r="P955" s="15">
        <f t="shared" si="512"/>
        <v>2.1884627079703218</v>
      </c>
      <c r="Q955" s="15">
        <f t="shared" si="513"/>
        <v>0.93400000000000005</v>
      </c>
      <c r="S955" s="28">
        <f t="shared" si="514"/>
        <v>0.93400000000000005</v>
      </c>
      <c r="T955" s="19">
        <f t="shared" si="497"/>
        <v>5.4118697082589939</v>
      </c>
      <c r="U955" s="19">
        <f t="shared" si="498"/>
        <v>7.6535395392159975</v>
      </c>
      <c r="V955" s="19">
        <f t="shared" si="499"/>
        <v>10.823739416517988</v>
      </c>
      <c r="W955" s="19">
        <f t="shared" si="500"/>
        <v>13.256319339659399</v>
      </c>
      <c r="X955" s="19">
        <f t="shared" si="501"/>
        <v>15.307079078431995</v>
      </c>
      <c r="Y955" s="19">
        <f t="shared" si="502"/>
        <v>17.113834678169383</v>
      </c>
      <c r="Z955" s="19">
        <f t="shared" si="503"/>
        <v>18.747266597295074</v>
      </c>
      <c r="AA955" s="19">
        <f t="shared" si="504"/>
        <v>20.249362270165406</v>
      </c>
      <c r="AB955" s="19">
        <f t="shared" si="505"/>
        <v>21.647478833035976</v>
      </c>
      <c r="AC955" s="19">
        <f t="shared" si="506"/>
        <v>22.960618617647981</v>
      </c>
      <c r="AD955" s="19">
        <f t="shared" si="507"/>
        <v>24.202617106078137</v>
      </c>
      <c r="AE955" s="19">
        <f t="shared" si="520"/>
        <v>2.1884627079703218</v>
      </c>
      <c r="AF955" s="19">
        <f t="shared" si="520"/>
        <v>3.0949536423593802</v>
      </c>
      <c r="AG955" s="19">
        <f t="shared" si="520"/>
        <v>4.3769254159406437</v>
      </c>
      <c r="AH955" s="19">
        <f t="shared" si="520"/>
        <v>5.360616955636802</v>
      </c>
      <c r="AI955" s="19">
        <f t="shared" si="520"/>
        <v>6.1899072847187604</v>
      </c>
      <c r="AJ955" s="19">
        <f t="shared" si="520"/>
        <v>6.9205267315261452</v>
      </c>
      <c r="AK955" s="19">
        <f t="shared" si="520"/>
        <v>7.5810572013487372</v>
      </c>
      <c r="AL955" s="19">
        <f t="shared" si="520"/>
        <v>8.1884776569564597</v>
      </c>
      <c r="AM955" s="19">
        <f t="shared" si="520"/>
        <v>8.7538508318812873</v>
      </c>
      <c r="AN955" s="19">
        <f t="shared" si="520"/>
        <v>9.284860927078137</v>
      </c>
      <c r="AO955" s="19">
        <f t="shared" si="520"/>
        <v>9.7871027624898232</v>
      </c>
      <c r="AP955" s="43">
        <f t="shared" si="508"/>
        <v>0.93400000000000005</v>
      </c>
    </row>
    <row r="956" spans="1:42" x14ac:dyDescent="0.25">
      <c r="A956" s="15">
        <v>0.93500000000000005</v>
      </c>
      <c r="B956" s="6">
        <f t="shared" si="515"/>
        <v>5.2519972946874063</v>
      </c>
      <c r="C956" s="6">
        <f t="shared" si="490"/>
        <v>0.76373841124582886</v>
      </c>
      <c r="D956" s="6">
        <f t="shared" si="509"/>
        <v>2.6259986473437031</v>
      </c>
      <c r="E956" s="6">
        <f t="shared" si="491"/>
        <v>0.49305172142484166</v>
      </c>
      <c r="F956" s="6">
        <f t="shared" si="492"/>
        <v>1.5490026260099963</v>
      </c>
      <c r="G956" s="6">
        <f t="shared" si="493"/>
        <v>1.7095013130049983</v>
      </c>
      <c r="H956" s="6">
        <f t="shared" si="494"/>
        <v>0.97242194703139562</v>
      </c>
      <c r="I956" s="6">
        <f t="shared" si="488"/>
        <v>1.9722132803320305</v>
      </c>
      <c r="J956" s="6">
        <f t="shared" si="510"/>
        <v>3.7898914713079317</v>
      </c>
      <c r="K956" s="9"/>
      <c r="L956" s="15">
        <f t="shared" si="511"/>
        <v>0.93500000000000005</v>
      </c>
      <c r="M956" s="6">
        <f t="shared" si="516"/>
        <v>0.4389685675483444</v>
      </c>
      <c r="N956" s="15">
        <f t="shared" si="495"/>
        <v>2.1871612409952279</v>
      </c>
      <c r="O956" s="15">
        <f t="shared" si="496"/>
        <v>5.4121577263291289</v>
      </c>
      <c r="P956" s="15">
        <f t="shared" si="512"/>
        <v>2.1871612409952279</v>
      </c>
      <c r="Q956" s="15">
        <f t="shared" si="513"/>
        <v>0.93500000000000005</v>
      </c>
      <c r="S956" s="28">
        <f t="shared" si="514"/>
        <v>0.93500000000000005</v>
      </c>
      <c r="T956" s="19">
        <f t="shared" si="497"/>
        <v>5.4121577263291289</v>
      </c>
      <c r="U956" s="19">
        <f t="shared" si="498"/>
        <v>7.6539468582769894</v>
      </c>
      <c r="V956" s="19">
        <f t="shared" si="499"/>
        <v>10.824315452658258</v>
      </c>
      <c r="W956" s="19">
        <f t="shared" si="500"/>
        <v>13.257024836967929</v>
      </c>
      <c r="X956" s="19">
        <f t="shared" si="501"/>
        <v>15.307893716553979</v>
      </c>
      <c r="Y956" s="19">
        <f t="shared" si="502"/>
        <v>17.114745471278297</v>
      </c>
      <c r="Z956" s="19">
        <f t="shared" si="503"/>
        <v>18.74826432115702</v>
      </c>
      <c r="AA956" s="19">
        <f t="shared" si="504"/>
        <v>20.250439935105049</v>
      </c>
      <c r="AB956" s="19">
        <f t="shared" si="505"/>
        <v>21.648630905316516</v>
      </c>
      <c r="AC956" s="19">
        <f t="shared" si="506"/>
        <v>22.961840574830966</v>
      </c>
      <c r="AD956" s="19">
        <f t="shared" si="507"/>
        <v>24.203905162045274</v>
      </c>
      <c r="AE956" s="19">
        <f t="shared" si="520"/>
        <v>2.1871612409952279</v>
      </c>
      <c r="AF956" s="19">
        <f t="shared" si="520"/>
        <v>3.0931130901122215</v>
      </c>
      <c r="AG956" s="19">
        <f t="shared" si="520"/>
        <v>4.3743224819904558</v>
      </c>
      <c r="AH956" s="19">
        <f t="shared" si="520"/>
        <v>5.3574290256307382</v>
      </c>
      <c r="AI956" s="19">
        <f t="shared" si="520"/>
        <v>6.1862261802244429</v>
      </c>
      <c r="AJ956" s="19">
        <f t="shared" si="520"/>
        <v>6.9164111315853596</v>
      </c>
      <c r="AK956" s="19">
        <f t="shared" si="520"/>
        <v>7.5765487874982673</v>
      </c>
      <c r="AL956" s="19">
        <f t="shared" si="520"/>
        <v>8.1836080134354567</v>
      </c>
      <c r="AM956" s="19">
        <f t="shared" si="520"/>
        <v>8.7486449639809116</v>
      </c>
      <c r="AN956" s="19">
        <f t="shared" si="520"/>
        <v>9.2793392703366635</v>
      </c>
      <c r="AO956" s="19">
        <f t="shared" si="520"/>
        <v>9.7812824252362596</v>
      </c>
      <c r="AP956" s="43">
        <f t="shared" si="508"/>
        <v>0.93500000000000005</v>
      </c>
    </row>
    <row r="957" spans="1:42" x14ac:dyDescent="0.25">
      <c r="A957" s="15">
        <v>0.93600000000000005</v>
      </c>
      <c r="B957" s="6">
        <f t="shared" si="515"/>
        <v>5.2601392997914314</v>
      </c>
      <c r="C957" s="6">
        <f t="shared" si="490"/>
        <v>0.76422969285439879</v>
      </c>
      <c r="D957" s="6">
        <f t="shared" si="509"/>
        <v>2.6300696498957157</v>
      </c>
      <c r="E957" s="6">
        <f t="shared" si="491"/>
        <v>0.48950587330490736</v>
      </c>
      <c r="F957" s="6">
        <f t="shared" si="492"/>
        <v>1.5612268095879807</v>
      </c>
      <c r="G957" s="6">
        <f t="shared" si="493"/>
        <v>1.7166134047939905</v>
      </c>
      <c r="H957" s="6">
        <f t="shared" si="494"/>
        <v>0.97304746620302796</v>
      </c>
      <c r="I957" s="6">
        <f t="shared" si="488"/>
        <v>1.9827317483072755</v>
      </c>
      <c r="J957" s="6">
        <f t="shared" si="510"/>
        <v>3.8072638109491206</v>
      </c>
      <c r="K957" s="9"/>
      <c r="L957" s="15">
        <f t="shared" si="511"/>
        <v>0.93600000000000005</v>
      </c>
      <c r="M957" s="6">
        <f t="shared" si="516"/>
        <v>0.43870350599413355</v>
      </c>
      <c r="N957" s="15">
        <f t="shared" si="495"/>
        <v>2.1858405715881095</v>
      </c>
      <c r="O957" s="15">
        <f t="shared" si="496"/>
        <v>5.4123690304372252</v>
      </c>
      <c r="P957" s="15">
        <f t="shared" si="512"/>
        <v>2.1858405715881095</v>
      </c>
      <c r="Q957" s="15">
        <f t="shared" si="513"/>
        <v>0.93600000000000005</v>
      </c>
      <c r="S957" s="28">
        <f t="shared" si="514"/>
        <v>0.93600000000000005</v>
      </c>
      <c r="T957" s="19">
        <f t="shared" si="497"/>
        <v>5.4123690304372252</v>
      </c>
      <c r="U957" s="19">
        <f t="shared" si="498"/>
        <v>7.6542456874124412</v>
      </c>
      <c r="V957" s="19">
        <f t="shared" si="499"/>
        <v>10.82473806087445</v>
      </c>
      <c r="W957" s="19">
        <f t="shared" si="500"/>
        <v>13.257542424213316</v>
      </c>
      <c r="X957" s="19">
        <f t="shared" si="501"/>
        <v>15.308491374824882</v>
      </c>
      <c r="Y957" s="19">
        <f t="shared" si="502"/>
        <v>17.115413673538828</v>
      </c>
      <c r="Z957" s="19">
        <f t="shared" si="503"/>
        <v>18.748996300059154</v>
      </c>
      <c r="AA957" s="19">
        <f t="shared" si="504"/>
        <v>20.251230562681958</v>
      </c>
      <c r="AB957" s="19">
        <f t="shared" si="505"/>
        <v>21.649476121748901</v>
      </c>
      <c r="AC957" s="19">
        <f t="shared" si="506"/>
        <v>22.962737062237327</v>
      </c>
      <c r="AD957" s="19">
        <f t="shared" si="507"/>
        <v>24.20485014274453</v>
      </c>
      <c r="AE957" s="19">
        <f t="shared" si="520"/>
        <v>2.1858405715881095</v>
      </c>
      <c r="AF957" s="19">
        <f t="shared" si="520"/>
        <v>3.0912453815252623</v>
      </c>
      <c r="AG957" s="19">
        <f t="shared" si="520"/>
        <v>4.371681143176219</v>
      </c>
      <c r="AH957" s="19">
        <f t="shared" si="520"/>
        <v>5.3541940594643931</v>
      </c>
      <c r="AI957" s="19">
        <f t="shared" si="520"/>
        <v>6.1824907630505246</v>
      </c>
      <c r="AJ957" s="19">
        <f t="shared" si="520"/>
        <v>6.9122348082227596</v>
      </c>
      <c r="AK957" s="19">
        <f t="shared" si="520"/>
        <v>7.5719738544720023</v>
      </c>
      <c r="AL957" s="19">
        <f t="shared" si="520"/>
        <v>8.1786665209928238</v>
      </c>
      <c r="AM957" s="19">
        <f t="shared" si="520"/>
        <v>8.7433622863524381</v>
      </c>
      <c r="AN957" s="19">
        <f t="shared" si="520"/>
        <v>9.2737361445757873</v>
      </c>
      <c r="AO957" s="19">
        <f t="shared" si="520"/>
        <v>9.7753762120960168</v>
      </c>
      <c r="AP957" s="43">
        <f t="shared" si="508"/>
        <v>0.93600000000000005</v>
      </c>
    </row>
    <row r="958" spans="1:42" x14ac:dyDescent="0.25">
      <c r="A958" s="15">
        <v>0.93700000000000006</v>
      </c>
      <c r="B958" s="6">
        <f t="shared" si="515"/>
        <v>5.2683407843461545</v>
      </c>
      <c r="C958" s="6">
        <f t="shared" si="490"/>
        <v>0.76471741162445717</v>
      </c>
      <c r="D958" s="6">
        <f t="shared" si="509"/>
        <v>2.6341703921730772</v>
      </c>
      <c r="E958" s="6">
        <f t="shared" si="491"/>
        <v>0.48592592028003578</v>
      </c>
      <c r="F958" s="6">
        <f t="shared" si="492"/>
        <v>1.5737324964755035</v>
      </c>
      <c r="G958" s="6">
        <f t="shared" si="493"/>
        <v>1.7238662482377518</v>
      </c>
      <c r="H958" s="6">
        <f t="shared" si="494"/>
        <v>0.97366844902777594</v>
      </c>
      <c r="I958" s="6">
        <f t="shared" si="488"/>
        <v>1.9934721320117581</v>
      </c>
      <c r="J958" s="6">
        <f t="shared" si="510"/>
        <v>3.824921250590446</v>
      </c>
      <c r="K958" s="9"/>
      <c r="L958" s="15">
        <f t="shared" si="511"/>
        <v>0.93700000000000006</v>
      </c>
      <c r="M958" s="6">
        <f t="shared" si="516"/>
        <v>0.43843452223589596</v>
      </c>
      <c r="N958" s="15">
        <f t="shared" si="495"/>
        <v>2.1845003597962713</v>
      </c>
      <c r="O958" s="15">
        <f t="shared" si="496"/>
        <v>5.4125024931089643</v>
      </c>
      <c r="P958" s="15">
        <f t="shared" si="512"/>
        <v>2.1845003597962713</v>
      </c>
      <c r="Q958" s="15">
        <f t="shared" si="513"/>
        <v>0.93700000000000006</v>
      </c>
      <c r="S958" s="28">
        <f t="shared" si="514"/>
        <v>0.93700000000000006</v>
      </c>
      <c r="T958" s="19">
        <f t="shared" si="497"/>
        <v>5.4125024931089643</v>
      </c>
      <c r="U958" s="19">
        <f t="shared" si="498"/>
        <v>7.6544344321328888</v>
      </c>
      <c r="V958" s="19">
        <f t="shared" si="499"/>
        <v>10.825004986217929</v>
      </c>
      <c r="W958" s="19">
        <f t="shared" si="500"/>
        <v>13.257869339658786</v>
      </c>
      <c r="X958" s="19">
        <f t="shared" si="501"/>
        <v>15.308868864265778</v>
      </c>
      <c r="Y958" s="19">
        <f t="shared" si="502"/>
        <v>17.115835719564139</v>
      </c>
      <c r="Z958" s="19">
        <f t="shared" si="503"/>
        <v>18.749458628315889</v>
      </c>
      <c r="AA958" s="19">
        <f t="shared" si="504"/>
        <v>20.251729934273538</v>
      </c>
      <c r="AB958" s="19">
        <f t="shared" si="505"/>
        <v>21.650009972435857</v>
      </c>
      <c r="AC958" s="19">
        <f t="shared" si="506"/>
        <v>22.963303296398664</v>
      </c>
      <c r="AD958" s="19">
        <f t="shared" si="507"/>
        <v>24.205447005957463</v>
      </c>
      <c r="AE958" s="19">
        <f t="shared" si="520"/>
        <v>2.1845003597962713</v>
      </c>
      <c r="AF958" s="19">
        <f t="shared" si="520"/>
        <v>3.0893500358327932</v>
      </c>
      <c r="AG958" s="19">
        <f t="shared" si="520"/>
        <v>4.3690007195925427</v>
      </c>
      <c r="AH958" s="19">
        <f t="shared" si="520"/>
        <v>5.3509112244271284</v>
      </c>
      <c r="AI958" s="19">
        <f t="shared" si="520"/>
        <v>6.1787000716655864</v>
      </c>
      <c r="AJ958" s="19">
        <f t="shared" si="520"/>
        <v>6.9079966864135365</v>
      </c>
      <c r="AK958" s="19">
        <f t="shared" si="520"/>
        <v>7.5673312246392701</v>
      </c>
      <c r="AL958" s="19">
        <f t="shared" si="520"/>
        <v>8.1736519076420535</v>
      </c>
      <c r="AM958" s="19">
        <f t="shared" si="520"/>
        <v>8.7380014391850853</v>
      </c>
      <c r="AN958" s="19">
        <f t="shared" si="520"/>
        <v>9.2680501074983788</v>
      </c>
      <c r="AO958" s="19">
        <f t="shared" si="520"/>
        <v>9.7693826027544226</v>
      </c>
      <c r="AP958" s="43">
        <f t="shared" si="508"/>
        <v>0.93700000000000006</v>
      </c>
    </row>
    <row r="959" spans="1:42" x14ac:dyDescent="0.25">
      <c r="A959" s="15">
        <v>0.93799999999999994</v>
      </c>
      <c r="B959" s="6">
        <f t="shared" si="515"/>
        <v>5.2766032122748054</v>
      </c>
      <c r="C959" s="6">
        <f t="shared" si="490"/>
        <v>0.76520153307385197</v>
      </c>
      <c r="D959" s="6">
        <f t="shared" si="509"/>
        <v>2.6383016061374027</v>
      </c>
      <c r="E959" s="6">
        <f t="shared" si="491"/>
        <v>0.48231110292009699</v>
      </c>
      <c r="F959" s="6">
        <f t="shared" si="492"/>
        <v>1.5865310345149168</v>
      </c>
      <c r="G959" s="6">
        <f t="shared" si="493"/>
        <v>1.7312655172574583</v>
      </c>
      <c r="H959" s="6">
        <f t="shared" si="494"/>
        <v>0.97428485160159983</v>
      </c>
      <c r="I959" s="6">
        <f t="shared" si="488"/>
        <v>2.0044432844249509</v>
      </c>
      <c r="J959" s="6">
        <f t="shared" si="510"/>
        <v>3.8428743133392187</v>
      </c>
      <c r="K959" s="9"/>
      <c r="L959" s="15">
        <f t="shared" si="511"/>
        <v>0.93799999999999994</v>
      </c>
      <c r="M959" s="6">
        <f t="shared" si="516"/>
        <v>0.43816154545520647</v>
      </c>
      <c r="N959" s="15">
        <f t="shared" si="495"/>
        <v>2.1831402527668544</v>
      </c>
      <c r="O959" s="15">
        <f t="shared" si="496"/>
        <v>5.4125569493970858</v>
      </c>
      <c r="P959" s="15">
        <f t="shared" si="512"/>
        <v>2.1831402527668544</v>
      </c>
      <c r="Q959" s="15">
        <f t="shared" si="513"/>
        <v>0.93799999999999994</v>
      </c>
      <c r="S959" s="28">
        <f t="shared" si="514"/>
        <v>0.93799999999999994</v>
      </c>
      <c r="T959" s="19">
        <f t="shared" si="497"/>
        <v>5.4125569493970858</v>
      </c>
      <c r="U959" s="19">
        <f t="shared" si="498"/>
        <v>7.654511444954105</v>
      </c>
      <c r="V959" s="19">
        <f t="shared" si="499"/>
        <v>10.825113898794172</v>
      </c>
      <c r="W959" s="19">
        <f t="shared" si="500"/>
        <v>13.258002729777969</v>
      </c>
      <c r="X959" s="19">
        <f t="shared" si="501"/>
        <v>15.30902288990821</v>
      </c>
      <c r="Y959" s="19">
        <f t="shared" si="502"/>
        <v>17.116007925467514</v>
      </c>
      <c r="Z959" s="19">
        <f t="shared" si="503"/>
        <v>18.74964727043152</v>
      </c>
      <c r="AA959" s="19">
        <f t="shared" si="504"/>
        <v>20.251933691046233</v>
      </c>
      <c r="AB959" s="19">
        <f t="shared" si="505"/>
        <v>21.650227797588343</v>
      </c>
      <c r="AC959" s="19">
        <f t="shared" si="506"/>
        <v>22.96353433486231</v>
      </c>
      <c r="AD959" s="19">
        <f t="shared" si="507"/>
        <v>24.205690541881541</v>
      </c>
      <c r="AE959" s="19">
        <f t="shared" si="520"/>
        <v>2.1831402527668544</v>
      </c>
      <c r="AF959" s="19">
        <f t="shared" si="520"/>
        <v>3.0874265540255128</v>
      </c>
      <c r="AG959" s="19">
        <f t="shared" si="520"/>
        <v>4.3662805055337088</v>
      </c>
      <c r="AH959" s="19">
        <f t="shared" si="520"/>
        <v>5.3475796562094837</v>
      </c>
      <c r="AI959" s="19">
        <f t="shared" si="520"/>
        <v>6.1748531080510256</v>
      </c>
      <c r="AJ959" s="19">
        <f t="shared" si="520"/>
        <v>6.9036956503389719</v>
      </c>
      <c r="AK959" s="19">
        <f t="shared" si="520"/>
        <v>7.5626196756819066</v>
      </c>
      <c r="AL959" s="19">
        <f t="shared" si="520"/>
        <v>8.1685628531286305</v>
      </c>
      <c r="AM959" s="19">
        <f t="shared" si="520"/>
        <v>8.7325610110674177</v>
      </c>
      <c r="AN959" s="19">
        <f t="shared" si="520"/>
        <v>9.2622796620765353</v>
      </c>
      <c r="AO959" s="19">
        <f t="shared" si="520"/>
        <v>9.7633000192055182</v>
      </c>
      <c r="AP959" s="43">
        <f t="shared" si="508"/>
        <v>0.93799999999999994</v>
      </c>
    </row>
    <row r="960" spans="1:42" x14ac:dyDescent="0.25">
      <c r="A960" s="15">
        <v>0.93899999999999995</v>
      </c>
      <c r="B960" s="6">
        <f t="shared" si="515"/>
        <v>5.2849281069247676</v>
      </c>
      <c r="C960" s="6">
        <f t="shared" si="490"/>
        <v>0.76568202194591661</v>
      </c>
      <c r="D960" s="6">
        <f t="shared" si="509"/>
        <v>2.6424640534623838</v>
      </c>
      <c r="E960" s="6">
        <f t="shared" si="491"/>
        <v>0.47866063134542436</v>
      </c>
      <c r="F960" s="6">
        <f t="shared" si="492"/>
        <v>1.599634421142448</v>
      </c>
      <c r="G960" s="6">
        <f t="shared" si="493"/>
        <v>1.7388172105712241</v>
      </c>
      <c r="H960" s="6">
        <f t="shared" si="494"/>
        <v>0.97489662903431773</v>
      </c>
      <c r="I960" s="6">
        <f t="shared" si="488"/>
        <v>2.0156545659930871</v>
      </c>
      <c r="J960" s="6">
        <f t="shared" si="510"/>
        <v>3.8611340848216509</v>
      </c>
      <c r="K960" s="9"/>
      <c r="L960" s="15">
        <f t="shared" si="511"/>
        <v>0.93899999999999995</v>
      </c>
      <c r="M960" s="6">
        <f t="shared" si="516"/>
        <v>0.43788450210128277</v>
      </c>
      <c r="N960" s="15">
        <f t="shared" si="495"/>
        <v>2.1817598840330259</v>
      </c>
      <c r="O960" s="15">
        <f t="shared" si="496"/>
        <v>5.4125311948783423</v>
      </c>
      <c r="P960" s="15">
        <f t="shared" si="512"/>
        <v>2.1817598840330259</v>
      </c>
      <c r="Q960" s="15">
        <f t="shared" si="513"/>
        <v>0.93899999999999995</v>
      </c>
      <c r="S960" s="28">
        <f t="shared" si="514"/>
        <v>0.93899999999999995</v>
      </c>
      <c r="T960" s="19">
        <f t="shared" si="497"/>
        <v>5.4125311948783423</v>
      </c>
      <c r="U960" s="19">
        <f t="shared" si="498"/>
        <v>7.6544750225644069</v>
      </c>
      <c r="V960" s="19">
        <f t="shared" si="499"/>
        <v>10.825062389756685</v>
      </c>
      <c r="W960" s="19">
        <f t="shared" si="500"/>
        <v>13.257939644348481</v>
      </c>
      <c r="X960" s="19">
        <f t="shared" si="501"/>
        <v>15.308950045128814</v>
      </c>
      <c r="Y960" s="19">
        <f t="shared" si="502"/>
        <v>17.115926482528248</v>
      </c>
      <c r="Z960" s="19">
        <f t="shared" si="503"/>
        <v>18.74955805416155</v>
      </c>
      <c r="AA960" s="19">
        <f t="shared" si="504"/>
        <v>20.251837326460937</v>
      </c>
      <c r="AB960" s="19">
        <f t="shared" si="505"/>
        <v>21.650124779513369</v>
      </c>
      <c r="AC960" s="19">
        <f t="shared" si="506"/>
        <v>22.963425067693212</v>
      </c>
      <c r="AD960" s="19">
        <f t="shared" si="507"/>
        <v>24.205575364172276</v>
      </c>
      <c r="AE960" s="19">
        <f t="shared" si="520"/>
        <v>2.1817598840330259</v>
      </c>
      <c r="AF960" s="19">
        <f t="shared" si="520"/>
        <v>3.0854744178410565</v>
      </c>
      <c r="AG960" s="19">
        <f t="shared" si="520"/>
        <v>4.3635197680660518</v>
      </c>
      <c r="AH960" s="19">
        <f t="shared" si="520"/>
        <v>5.3441984571547136</v>
      </c>
      <c r="AI960" s="19">
        <f t="shared" si="520"/>
        <v>6.1709488356821129</v>
      </c>
      <c r="AJ960" s="19">
        <f t="shared" si="520"/>
        <v>6.8993305411291912</v>
      </c>
      <c r="AK960" s="19">
        <f t="shared" si="520"/>
        <v>7.5578379381215655</v>
      </c>
      <c r="AL960" s="19">
        <f t="shared" si="520"/>
        <v>8.1633979862592287</v>
      </c>
      <c r="AM960" s="19">
        <f t="shared" si="520"/>
        <v>8.7270395361321036</v>
      </c>
      <c r="AN960" s="19">
        <f t="shared" si="520"/>
        <v>9.2564232535231667</v>
      </c>
      <c r="AO960" s="19">
        <f t="shared" si="520"/>
        <v>9.7571268225598082</v>
      </c>
      <c r="AP960" s="43">
        <f t="shared" si="508"/>
        <v>0.93899999999999995</v>
      </c>
    </row>
    <row r="961" spans="1:42" x14ac:dyDescent="0.25">
      <c r="A961" s="15">
        <v>0.94</v>
      </c>
      <c r="B961" s="6">
        <f t="shared" si="515"/>
        <v>5.2933170544977948</v>
      </c>
      <c r="C961" s="6">
        <f t="shared" si="490"/>
        <v>0.76615884217815811</v>
      </c>
      <c r="D961" s="6">
        <f t="shared" si="509"/>
        <v>2.6466585272488974</v>
      </c>
      <c r="E961" s="6">
        <f t="shared" si="491"/>
        <v>0.47497368348151697</v>
      </c>
      <c r="F961" s="6">
        <f t="shared" si="492"/>
        <v>1.6130553519560884</v>
      </c>
      <c r="G961" s="6">
        <f t="shared" si="493"/>
        <v>1.7465276759780441</v>
      </c>
      <c r="H961" s="6">
        <f t="shared" si="494"/>
        <v>0.97550373540973745</v>
      </c>
      <c r="I961" s="6">
        <f t="shared" si="488"/>
        <v>2.027115882581537</v>
      </c>
      <c r="J961" s="6">
        <f t="shared" si="510"/>
        <v>3.8797122529258825</v>
      </c>
      <c r="K961" s="9"/>
      <c r="L961" s="15">
        <f t="shared" si="511"/>
        <v>0.94</v>
      </c>
      <c r="M961" s="6">
        <f t="shared" si="516"/>
        <v>0.43760331573725086</v>
      </c>
      <c r="N961" s="15">
        <f t="shared" si="495"/>
        <v>2.1803588727479997</v>
      </c>
      <c r="O961" s="15">
        <f t="shared" si="496"/>
        <v>5.4124239835070407</v>
      </c>
      <c r="P961" s="15">
        <f t="shared" si="512"/>
        <v>2.1803588727479997</v>
      </c>
      <c r="Q961" s="15">
        <f t="shared" si="513"/>
        <v>0.94</v>
      </c>
      <c r="S961" s="28">
        <f t="shared" si="514"/>
        <v>0.94</v>
      </c>
      <c r="T961" s="19">
        <f t="shared" si="497"/>
        <v>5.4124239835070407</v>
      </c>
      <c r="U961" s="19">
        <f t="shared" si="498"/>
        <v>7.6543234027890685</v>
      </c>
      <c r="V961" s="19">
        <f t="shared" si="499"/>
        <v>10.824847967014081</v>
      </c>
      <c r="W961" s="19">
        <f t="shared" si="500"/>
        <v>13.257677031194163</v>
      </c>
      <c r="X961" s="19">
        <f t="shared" si="501"/>
        <v>15.308646805578137</v>
      </c>
      <c r="Y961" s="19">
        <f t="shared" si="502"/>
        <v>17.115587450403858</v>
      </c>
      <c r="Z961" s="19">
        <f t="shared" si="503"/>
        <v>18.749186663077062</v>
      </c>
      <c r="AA961" s="19">
        <f t="shared" si="504"/>
        <v>20.251436178241558</v>
      </c>
      <c r="AB961" s="19">
        <f t="shared" si="505"/>
        <v>21.649695934028163</v>
      </c>
      <c r="AC961" s="19">
        <f t="shared" si="506"/>
        <v>22.962970208367203</v>
      </c>
      <c r="AD961" s="19">
        <f t="shared" si="507"/>
        <v>24.205095900343888</v>
      </c>
      <c r="AE961" s="19">
        <f t="shared" si="520"/>
        <v>2.1803588727479997</v>
      </c>
      <c r="AF961" s="19">
        <f t="shared" si="520"/>
        <v>3.0834930886807341</v>
      </c>
      <c r="AG961" s="19">
        <f t="shared" si="520"/>
        <v>4.3607177454959993</v>
      </c>
      <c r="AH961" s="19">
        <f t="shared" si="520"/>
        <v>5.3407666943825172</v>
      </c>
      <c r="AI961" s="19">
        <f t="shared" si="520"/>
        <v>6.1669861773614683</v>
      </c>
      <c r="AJ961" s="19">
        <f t="shared" si="520"/>
        <v>6.8949001544409088</v>
      </c>
      <c r="AK961" s="19">
        <f t="shared" si="520"/>
        <v>7.5529846926662811</v>
      </c>
      <c r="AL961" s="19">
        <f t="shared" si="520"/>
        <v>8.1581558820356577</v>
      </c>
      <c r="AM961" s="19">
        <f t="shared" si="520"/>
        <v>8.7214354909919987</v>
      </c>
      <c r="AN961" s="19">
        <f t="shared" si="520"/>
        <v>9.2504792660422019</v>
      </c>
      <c r="AO961" s="19">
        <f t="shared" si="520"/>
        <v>9.7508613096186831</v>
      </c>
      <c r="AP961" s="43">
        <f t="shared" si="508"/>
        <v>0.94</v>
      </c>
    </row>
    <row r="962" spans="1:42" x14ac:dyDescent="0.25">
      <c r="A962" s="15">
        <v>0.94099999999999995</v>
      </c>
      <c r="B962" s="6">
        <f t="shared" si="515"/>
        <v>5.3017717077388955</v>
      </c>
      <c r="C962" s="6">
        <f t="shared" si="490"/>
        <v>0.76663195686913543</v>
      </c>
      <c r="D962" s="6">
        <f t="shared" si="509"/>
        <v>2.6508858538694478</v>
      </c>
      <c r="E962" s="6">
        <f t="shared" si="491"/>
        <v>0.47124940318264624</v>
      </c>
      <c r="F962" s="6">
        <f t="shared" si="492"/>
        <v>1.6268072737951145</v>
      </c>
      <c r="G962" s="6">
        <f t="shared" si="493"/>
        <v>1.7544036368975573</v>
      </c>
      <c r="H962" s="6">
        <f t="shared" si="494"/>
        <v>0.97610612374348493</v>
      </c>
      <c r="I962" s="6">
        <f t="shared" si="488"/>
        <v>2.038837726952913</v>
      </c>
      <c r="J962" s="6">
        <f t="shared" si="510"/>
        <v>3.8986211510663082</v>
      </c>
      <c r="K962" s="9"/>
      <c r="L962" s="15">
        <f t="shared" si="511"/>
        <v>0.94099999999999995</v>
      </c>
      <c r="M962" s="6">
        <f t="shared" si="516"/>
        <v>0.43731790687498062</v>
      </c>
      <c r="N962" s="15">
        <f t="shared" si="495"/>
        <v>2.1789368228621036</v>
      </c>
      <c r="O962" s="15">
        <f t="shared" si="496"/>
        <v>5.4122340253121717</v>
      </c>
      <c r="P962" s="15">
        <f t="shared" si="512"/>
        <v>2.1789368228621036</v>
      </c>
      <c r="Q962" s="15">
        <f t="shared" si="513"/>
        <v>0.94099999999999995</v>
      </c>
      <c r="S962" s="28">
        <f t="shared" si="514"/>
        <v>0.94099999999999995</v>
      </c>
      <c r="T962" s="19">
        <f t="shared" si="497"/>
        <v>5.4122340253121717</v>
      </c>
      <c r="U962" s="19">
        <f t="shared" si="498"/>
        <v>7.6540547613336036</v>
      </c>
      <c r="V962" s="19">
        <f t="shared" si="499"/>
        <v>10.824468050624343</v>
      </c>
      <c r="W962" s="19">
        <f t="shared" si="500"/>
        <v>13.257211730544277</v>
      </c>
      <c r="X962" s="19">
        <f t="shared" si="501"/>
        <v>15.308109522667207</v>
      </c>
      <c r="Y962" s="19">
        <f t="shared" si="502"/>
        <v>17.114986749847862</v>
      </c>
      <c r="Z962" s="19">
        <f t="shared" si="503"/>
        <v>18.748528628587405</v>
      </c>
      <c r="AA962" s="19">
        <f t="shared" si="504"/>
        <v>20.250725419758552</v>
      </c>
      <c r="AB962" s="19">
        <f t="shared" si="505"/>
        <v>21.648936101248687</v>
      </c>
      <c r="AC962" s="19">
        <f t="shared" si="506"/>
        <v>22.96216428400081</v>
      </c>
      <c r="AD962" s="19">
        <f t="shared" si="507"/>
        <v>24.204246381470671</v>
      </c>
      <c r="AE962" s="19">
        <f t="shared" ref="AE962:AO971" si="521">$M962*AE$21^0.5/RMannings_n*(Diameter/1000)^(2/3)</f>
        <v>2.1789368228621036</v>
      </c>
      <c r="AF962" s="19">
        <f t="shared" si="521"/>
        <v>3.0814820064457296</v>
      </c>
      <c r="AG962" s="19">
        <f t="shared" si="521"/>
        <v>4.3578736457242071</v>
      </c>
      <c r="AH962" s="19">
        <f t="shared" si="521"/>
        <v>5.3372833977732892</v>
      </c>
      <c r="AI962" s="19">
        <f t="shared" si="521"/>
        <v>6.1629640128914591</v>
      </c>
      <c r="AJ962" s="19">
        <f t="shared" si="521"/>
        <v>6.8904032378550948</v>
      </c>
      <c r="AK962" s="19">
        <f t="shared" si="521"/>
        <v>7.5480585673597407</v>
      </c>
      <c r="AL962" s="19">
        <f t="shared" si="521"/>
        <v>8.1528350585757341</v>
      </c>
      <c r="AM962" s="19">
        <f t="shared" si="521"/>
        <v>8.7157472914484142</v>
      </c>
      <c r="AN962" s="19">
        <f t="shared" si="521"/>
        <v>9.2444460193371878</v>
      </c>
      <c r="AO962" s="19">
        <f t="shared" si="521"/>
        <v>9.7445017091941644</v>
      </c>
      <c r="AP962" s="43">
        <f t="shared" si="508"/>
        <v>0.94099999999999995</v>
      </c>
    </row>
    <row r="963" spans="1:42" x14ac:dyDescent="0.25">
      <c r="A963" s="15">
        <v>0.94199999999999995</v>
      </c>
      <c r="B963" s="6">
        <f t="shared" si="515"/>
        <v>5.31029378990808</v>
      </c>
      <c r="C963" s="6">
        <f t="shared" si="490"/>
        <v>0.76710132824339117</v>
      </c>
      <c r="D963" s="6">
        <f t="shared" si="509"/>
        <v>2.65514689495404</v>
      </c>
      <c r="E963" s="6">
        <f t="shared" si="491"/>
        <v>0.46748689821213185</v>
      </c>
      <c r="F963" s="6">
        <f t="shared" si="492"/>
        <v>1.6409044428348942</v>
      </c>
      <c r="G963" s="6">
        <f t="shared" si="493"/>
        <v>1.7624522214174472</v>
      </c>
      <c r="H963" s="6">
        <f t="shared" si="494"/>
        <v>0.97670374593835396</v>
      </c>
      <c r="I963" s="6">
        <f t="shared" si="488"/>
        <v>2.0508312241645124</v>
      </c>
      <c r="J963" s="6">
        <f t="shared" si="510"/>
        <v>3.9178738053466389</v>
      </c>
      <c r="K963" s="9"/>
      <c r="L963" s="15">
        <f t="shared" si="511"/>
        <v>0.94199999999999995</v>
      </c>
      <c r="M963" s="6">
        <f t="shared" si="516"/>
        <v>0.4370281927974301</v>
      </c>
      <c r="N963" s="15">
        <f t="shared" si="495"/>
        <v>2.1774933222376096</v>
      </c>
      <c r="O963" s="15">
        <f t="shared" si="496"/>
        <v>5.4119599839238557</v>
      </c>
      <c r="P963" s="15">
        <f t="shared" si="512"/>
        <v>2.1774933222376096</v>
      </c>
      <c r="Q963" s="15">
        <f t="shared" si="513"/>
        <v>0.94199999999999995</v>
      </c>
      <c r="S963" s="28">
        <f t="shared" si="514"/>
        <v>0.94199999999999995</v>
      </c>
      <c r="T963" s="19">
        <f t="shared" si="497"/>
        <v>5.4119599839238557</v>
      </c>
      <c r="U963" s="19">
        <f t="shared" si="498"/>
        <v>7.6536672082855954</v>
      </c>
      <c r="V963" s="19">
        <f t="shared" si="499"/>
        <v>10.823919967847711</v>
      </c>
      <c r="W963" s="19">
        <f t="shared" si="500"/>
        <v>13.256540468974501</v>
      </c>
      <c r="X963" s="19">
        <f t="shared" si="501"/>
        <v>15.307334416571191</v>
      </c>
      <c r="Y963" s="19">
        <f t="shared" si="502"/>
        <v>17.11412015488763</v>
      </c>
      <c r="Z963" s="19">
        <f t="shared" si="503"/>
        <v>18.747579321371528</v>
      </c>
      <c r="AA963" s="19">
        <f t="shared" si="504"/>
        <v>20.249700050773676</v>
      </c>
      <c r="AB963" s="19">
        <f t="shared" si="505"/>
        <v>21.647839935695423</v>
      </c>
      <c r="AC963" s="19">
        <f t="shared" si="506"/>
        <v>22.961001624856788</v>
      </c>
      <c r="AD963" s="19">
        <f t="shared" si="507"/>
        <v>24.203020831124821</v>
      </c>
      <c r="AE963" s="19">
        <f t="shared" si="521"/>
        <v>2.1774933222376096</v>
      </c>
      <c r="AF963" s="19">
        <f t="shared" si="521"/>
        <v>3.0794405882852764</v>
      </c>
      <c r="AG963" s="19">
        <f t="shared" si="521"/>
        <v>4.3549866444752192</v>
      </c>
      <c r="AH963" s="19">
        <f t="shared" si="521"/>
        <v>5.3337475577998914</v>
      </c>
      <c r="AI963" s="19">
        <f t="shared" si="521"/>
        <v>6.1588811765705529</v>
      </c>
      <c r="AJ963" s="19">
        <f t="shared" si="521"/>
        <v>6.8858384880778196</v>
      </c>
      <c r="AK963" s="19">
        <f t="shared" si="521"/>
        <v>7.5430581345149808</v>
      </c>
      <c r="AL963" s="19">
        <f t="shared" si="521"/>
        <v>8.1474339738012826</v>
      </c>
      <c r="AM963" s="19">
        <f t="shared" si="521"/>
        <v>8.7099732889504384</v>
      </c>
      <c r="AN963" s="19">
        <f t="shared" si="521"/>
        <v>9.2383217648558293</v>
      </c>
      <c r="AO963" s="19">
        <f t="shared" si="521"/>
        <v>9.7380461781503005</v>
      </c>
      <c r="AP963" s="43">
        <f t="shared" si="508"/>
        <v>0.94199999999999995</v>
      </c>
    </row>
    <row r="964" spans="1:42" x14ac:dyDescent="0.25">
      <c r="A964" s="15">
        <v>0.94299999999999995</v>
      </c>
      <c r="B964" s="6">
        <f t="shared" si="515"/>
        <v>5.3188850990619478</v>
      </c>
      <c r="C964" s="6">
        <f t="shared" si="490"/>
        <v>0.76756691761428542</v>
      </c>
      <c r="D964" s="6">
        <f t="shared" si="509"/>
        <v>2.6594425495309739</v>
      </c>
      <c r="E964" s="6">
        <f t="shared" si="491"/>
        <v>0.46368523806565209</v>
      </c>
      <c r="F964" s="6">
        <f t="shared" si="492"/>
        <v>1.6553619882667203</v>
      </c>
      <c r="G964" s="6">
        <f t="shared" si="493"/>
        <v>1.7706809941333601</v>
      </c>
      <c r="H964" s="6">
        <f t="shared" si="494"/>
        <v>0.9772965527369849</v>
      </c>
      <c r="I964" s="6">
        <f t="shared" si="488"/>
        <v>2.0631081813303331</v>
      </c>
      <c r="J964" s="6">
        <f t="shared" si="510"/>
        <v>3.9374839860469626</v>
      </c>
      <c r="K964" s="9"/>
      <c r="L964" s="15">
        <f t="shared" si="511"/>
        <v>0.94299999999999995</v>
      </c>
      <c r="M964" s="6">
        <f t="shared" si="516"/>
        <v>0.436734087367321</v>
      </c>
      <c r="N964" s="15">
        <f t="shared" si="495"/>
        <v>2.1760279416954602</v>
      </c>
      <c r="O964" s="15">
        <f t="shared" si="496"/>
        <v>5.4116004739131656</v>
      </c>
      <c r="P964" s="15">
        <f t="shared" si="512"/>
        <v>2.1760279416954602</v>
      </c>
      <c r="Q964" s="15">
        <f t="shared" si="513"/>
        <v>0.94299999999999995</v>
      </c>
      <c r="S964" s="28">
        <f t="shared" si="514"/>
        <v>0.94299999999999995</v>
      </c>
      <c r="T964" s="19">
        <f t="shared" si="497"/>
        <v>5.4116004739131656</v>
      </c>
      <c r="U964" s="19">
        <f t="shared" si="498"/>
        <v>7.6531587843526658</v>
      </c>
      <c r="V964" s="19">
        <f t="shared" si="499"/>
        <v>10.823200947826331</v>
      </c>
      <c r="W964" s="19">
        <f t="shared" si="500"/>
        <v>13.255659852890885</v>
      </c>
      <c r="X964" s="19">
        <f t="shared" si="501"/>
        <v>15.306317568705332</v>
      </c>
      <c r="Y964" s="19">
        <f t="shared" si="502"/>
        <v>17.112983284412216</v>
      </c>
      <c r="Z964" s="19">
        <f t="shared" si="503"/>
        <v>18.746333942162835</v>
      </c>
      <c r="AA964" s="19">
        <f t="shared" si="504"/>
        <v>20.248354887486556</v>
      </c>
      <c r="AB964" s="19">
        <f t="shared" si="505"/>
        <v>21.646401895652662</v>
      </c>
      <c r="AC964" s="19">
        <f t="shared" si="506"/>
        <v>22.959476353057997</v>
      </c>
      <c r="AD964" s="19">
        <f t="shared" si="507"/>
        <v>24.201413053479829</v>
      </c>
      <c r="AE964" s="19">
        <f t="shared" si="521"/>
        <v>2.1760279416954602</v>
      </c>
      <c r="AF964" s="19">
        <f t="shared" si="521"/>
        <v>3.0773682272485301</v>
      </c>
      <c r="AG964" s="19">
        <f t="shared" si="521"/>
        <v>4.3520558833909204</v>
      </c>
      <c r="AH964" s="19">
        <f t="shared" si="521"/>
        <v>5.3301581231926205</v>
      </c>
      <c r="AI964" s="19">
        <f t="shared" si="521"/>
        <v>6.1547364544970602</v>
      </c>
      <c r="AJ964" s="19">
        <f t="shared" si="521"/>
        <v>6.8812045479257336</v>
      </c>
      <c r="AK964" s="19">
        <f t="shared" si="521"/>
        <v>7.537981907412127</v>
      </c>
      <c r="AL964" s="19">
        <f t="shared" si="521"/>
        <v>8.1419510218713143</v>
      </c>
      <c r="AM964" s="19">
        <f t="shared" si="521"/>
        <v>8.7041117667818408</v>
      </c>
      <c r="AN964" s="19">
        <f t="shared" si="521"/>
        <v>9.2321046817455894</v>
      </c>
      <c r="AO964" s="19">
        <f t="shared" si="521"/>
        <v>9.7314927971399943</v>
      </c>
      <c r="AP964" s="43">
        <f t="shared" si="508"/>
        <v>0.94299999999999995</v>
      </c>
    </row>
    <row r="965" spans="1:42" x14ac:dyDescent="0.25">
      <c r="A965" s="15">
        <v>0.94399999999999995</v>
      </c>
      <c r="B965" s="6">
        <f t="shared" si="515"/>
        <v>5.3275475126751779</v>
      </c>
      <c r="C965" s="6">
        <f t="shared" si="490"/>
        <v>0.76802868534456936</v>
      </c>
      <c r="D965" s="6">
        <f t="shared" si="509"/>
        <v>2.6637737563375889</v>
      </c>
      <c r="E965" s="6">
        <f t="shared" si="491"/>
        <v>0.4598434516223972</v>
      </c>
      <c r="F965" s="6">
        <f t="shared" si="492"/>
        <v>1.6701959822083974</v>
      </c>
      <c r="G965" s="6">
        <f t="shared" si="493"/>
        <v>1.7790979911041986</v>
      </c>
      <c r="H965" s="6">
        <f t="shared" si="494"/>
        <v>0.97788449367166508</v>
      </c>
      <c r="I965" s="6">
        <f t="shared" si="488"/>
        <v>2.075681142252312</v>
      </c>
      <c r="J965" s="6">
        <f t="shared" si="510"/>
        <v>3.9574662639148248</v>
      </c>
      <c r="K965" s="9"/>
      <c r="L965" s="15">
        <f t="shared" si="511"/>
        <v>0.94399999999999995</v>
      </c>
      <c r="M965" s="6">
        <f t="shared" si="516"/>
        <v>0.43643550082082677</v>
      </c>
      <c r="N965" s="15">
        <f t="shared" si="495"/>
        <v>2.1745402339873152</v>
      </c>
      <c r="O965" s="15">
        <f t="shared" si="496"/>
        <v>5.4111540579276065</v>
      </c>
      <c r="P965" s="15">
        <f t="shared" si="512"/>
        <v>2.1745402339873152</v>
      </c>
      <c r="Q965" s="15">
        <f t="shared" si="513"/>
        <v>0.94399999999999995</v>
      </c>
      <c r="S965" s="28">
        <f t="shared" si="514"/>
        <v>0.94399999999999995</v>
      </c>
      <c r="T965" s="19">
        <f t="shared" si="497"/>
        <v>5.4111540579276065</v>
      </c>
      <c r="U965" s="19">
        <f t="shared" si="498"/>
        <v>7.6525274568114297</v>
      </c>
      <c r="V965" s="19">
        <f t="shared" si="499"/>
        <v>10.822308115855213</v>
      </c>
      <c r="W965" s="19">
        <f t="shared" si="500"/>
        <v>13.254566361513245</v>
      </c>
      <c r="X965" s="19">
        <f t="shared" si="501"/>
        <v>15.305054913622859</v>
      </c>
      <c r="Y965" s="19">
        <f t="shared" si="502"/>
        <v>17.111571593113943</v>
      </c>
      <c r="Z965" s="19">
        <f t="shared" si="503"/>
        <v>18.744787511826239</v>
      </c>
      <c r="AA965" s="19">
        <f t="shared" si="504"/>
        <v>20.246684551816621</v>
      </c>
      <c r="AB965" s="19">
        <f t="shared" si="505"/>
        <v>21.644616231710426</v>
      </c>
      <c r="AC965" s="19">
        <f t="shared" si="506"/>
        <v>22.957582370434288</v>
      </c>
      <c r="AD965" s="19">
        <f t="shared" si="507"/>
        <v>24.199416620499928</v>
      </c>
      <c r="AE965" s="19">
        <f t="shared" si="521"/>
        <v>2.1745402339873152</v>
      </c>
      <c r="AF965" s="19">
        <f t="shared" si="521"/>
        <v>3.075264290830825</v>
      </c>
      <c r="AG965" s="19">
        <f t="shared" si="521"/>
        <v>4.3490804679746304</v>
      </c>
      <c r="AH965" s="19">
        <f t="shared" si="521"/>
        <v>5.3265139984212615</v>
      </c>
      <c r="AI965" s="19">
        <f t="shared" si="521"/>
        <v>6.15052858166165</v>
      </c>
      <c r="AJ965" s="19">
        <f t="shared" si="521"/>
        <v>6.8765000030754075</v>
      </c>
      <c r="AK965" s="19">
        <f t="shared" si="521"/>
        <v>7.5328283367374906</v>
      </c>
      <c r="AL965" s="19">
        <f t="shared" si="521"/>
        <v>8.1363845293357748</v>
      </c>
      <c r="AM965" s="19">
        <f t="shared" si="521"/>
        <v>8.6981609359492609</v>
      </c>
      <c r="AN965" s="19">
        <f t="shared" si="521"/>
        <v>9.2257928724924749</v>
      </c>
      <c r="AO965" s="19">
        <f t="shared" si="521"/>
        <v>9.7248395660078728</v>
      </c>
      <c r="AP965" s="43">
        <f t="shared" si="508"/>
        <v>0.94399999999999995</v>
      </c>
    </row>
    <row r="966" spans="1:42" x14ac:dyDescent="0.25">
      <c r="A966" s="15">
        <v>0.94499999999999995</v>
      </c>
      <c r="B966" s="6">
        <f t="shared" si="515"/>
        <v>5.3362829926354536</v>
      </c>
      <c r="C966" s="6">
        <f t="shared" si="490"/>
        <v>0.76848659080451587</v>
      </c>
      <c r="D966" s="6">
        <f t="shared" si="509"/>
        <v>2.6681414963177268</v>
      </c>
      <c r="E966" s="6">
        <f t="shared" si="491"/>
        <v>0.45596052460712011</v>
      </c>
      <c r="F966" s="6">
        <f t="shared" si="492"/>
        <v>1.6854235165789513</v>
      </c>
      <c r="G966" s="6">
        <f t="shared" si="493"/>
        <v>1.7877117582894755</v>
      </c>
      <c r="H966" s="6">
        <f t="shared" si="494"/>
        <v>0.97846751701101908</v>
      </c>
      <c r="I966" s="6">
        <f t="shared" si="488"/>
        <v>2.0885634474938954</v>
      </c>
      <c r="J966" s="6">
        <f t="shared" si="510"/>
        <v>3.9778360718031518</v>
      </c>
      <c r="K966" s="9"/>
      <c r="L966" s="15">
        <f t="shared" si="511"/>
        <v>0.94499999999999995</v>
      </c>
      <c r="M966" s="6">
        <f t="shared" si="516"/>
        <v>0.4361323395448109</v>
      </c>
      <c r="N966" s="15">
        <f t="shared" si="495"/>
        <v>2.1730297326856487</v>
      </c>
      <c r="O966" s="15">
        <f t="shared" si="496"/>
        <v>5.4106192436025546</v>
      </c>
      <c r="P966" s="15">
        <f t="shared" si="512"/>
        <v>2.1730297326856487</v>
      </c>
      <c r="Q966" s="15">
        <f t="shared" si="513"/>
        <v>0.94499999999999995</v>
      </c>
      <c r="S966" s="28">
        <f t="shared" si="514"/>
        <v>0.94499999999999995</v>
      </c>
      <c r="T966" s="19">
        <f t="shared" si="497"/>
        <v>5.4106192436025546</v>
      </c>
      <c r="U966" s="19">
        <f t="shared" si="498"/>
        <v>7.6517711151395895</v>
      </c>
      <c r="V966" s="19">
        <f t="shared" si="499"/>
        <v>10.821238487205109</v>
      </c>
      <c r="W966" s="19">
        <f t="shared" si="500"/>
        <v>13.253256339309734</v>
      </c>
      <c r="X966" s="19">
        <f t="shared" si="501"/>
        <v>15.303542230279179</v>
      </c>
      <c r="Y966" s="19">
        <f t="shared" si="502"/>
        <v>17.109880361721491</v>
      </c>
      <c r="Z966" s="19">
        <f t="shared" si="503"/>
        <v>18.742934860659023</v>
      </c>
      <c r="AA966" s="19">
        <f t="shared" si="504"/>
        <v>20.244683459846733</v>
      </c>
      <c r="AB966" s="19">
        <f t="shared" si="505"/>
        <v>21.642476974410219</v>
      </c>
      <c r="AC966" s="19">
        <f t="shared" si="506"/>
        <v>22.955313345418769</v>
      </c>
      <c r="AD966" s="19">
        <f t="shared" si="507"/>
        <v>24.197024858127612</v>
      </c>
      <c r="AE966" s="19">
        <f t="shared" si="521"/>
        <v>2.1730297326856487</v>
      </c>
      <c r="AF966" s="19">
        <f t="shared" si="521"/>
        <v>3.0731281194040254</v>
      </c>
      <c r="AG966" s="19">
        <f t="shared" si="521"/>
        <v>4.3460594653712974</v>
      </c>
      <c r="AH966" s="19">
        <f t="shared" si="521"/>
        <v>5.3228140409763682</v>
      </c>
      <c r="AI966" s="19">
        <f t="shared" si="521"/>
        <v>6.1462562388080508</v>
      </c>
      <c r="AJ966" s="19">
        <f t="shared" si="521"/>
        <v>6.8717233785534919</v>
      </c>
      <c r="AK966" s="19">
        <f t="shared" si="521"/>
        <v>7.5275958067387183</v>
      </c>
      <c r="AL966" s="19">
        <f t="shared" si="521"/>
        <v>8.130732750982661</v>
      </c>
      <c r="AM966" s="19">
        <f t="shared" si="521"/>
        <v>8.6921189307425948</v>
      </c>
      <c r="AN966" s="19">
        <f t="shared" si="521"/>
        <v>9.2193843582120767</v>
      </c>
      <c r="AO966" s="19">
        <f t="shared" si="521"/>
        <v>9.7180843988266137</v>
      </c>
      <c r="AP966" s="43">
        <f t="shared" si="508"/>
        <v>0.94499999999999995</v>
      </c>
    </row>
    <row r="967" spans="1:42" x14ac:dyDescent="0.25">
      <c r="A967" s="15">
        <v>0.94599999999999995</v>
      </c>
      <c r="B967" s="6">
        <f t="shared" si="515"/>
        <v>5.3450935906494141</v>
      </c>
      <c r="C967" s="6">
        <f t="shared" si="490"/>
        <v>0.76894059232741041</v>
      </c>
      <c r="D967" s="6">
        <f t="shared" si="509"/>
        <v>2.6725467953247071</v>
      </c>
      <c r="E967" s="6">
        <f t="shared" si="491"/>
        <v>0.45203539684409716</v>
      </c>
      <c r="F967" s="6">
        <f t="shared" si="492"/>
        <v>1.7010627877723721</v>
      </c>
      <c r="G967" s="6">
        <f t="shared" si="493"/>
        <v>1.796531393886186</v>
      </c>
      <c r="H967" s="6">
        <f t="shared" si="494"/>
        <v>0.97904556970333845</v>
      </c>
      <c r="I967" s="6">
        <f t="shared" si="488"/>
        <v>2.1017693005484253</v>
      </c>
      <c r="J967" s="6">
        <f t="shared" si="510"/>
        <v>3.9986097722704494</v>
      </c>
      <c r="K967" s="9"/>
      <c r="L967" s="15">
        <f t="shared" si="511"/>
        <v>0.94599999999999995</v>
      </c>
      <c r="M967" s="6">
        <f t="shared" si="516"/>
        <v>0.43582450583597088</v>
      </c>
      <c r="N967" s="15">
        <f t="shared" si="495"/>
        <v>2.1714959509836764</v>
      </c>
      <c r="O967" s="15">
        <f t="shared" si="496"/>
        <v>5.4099944802265156</v>
      </c>
      <c r="P967" s="15">
        <f t="shared" si="512"/>
        <v>2.1714959509836764</v>
      </c>
      <c r="Q967" s="15">
        <f t="shared" si="513"/>
        <v>0.94599999999999995</v>
      </c>
      <c r="S967" s="28">
        <f t="shared" si="514"/>
        <v>0.94599999999999995</v>
      </c>
      <c r="T967" s="19">
        <f t="shared" si="497"/>
        <v>5.4099944802265156</v>
      </c>
      <c r="U967" s="19">
        <f t="shared" si="498"/>
        <v>7.6508875662999198</v>
      </c>
      <c r="V967" s="19">
        <f t="shared" si="499"/>
        <v>10.819988960453031</v>
      </c>
      <c r="W967" s="19">
        <f t="shared" si="500"/>
        <v>13.251725987828459</v>
      </c>
      <c r="X967" s="19">
        <f t="shared" si="501"/>
        <v>15.30177513259984</v>
      </c>
      <c r="Y967" s="19">
        <f t="shared" si="502"/>
        <v>17.107904686454553</v>
      </c>
      <c r="Z967" s="19">
        <f t="shared" si="503"/>
        <v>18.740770616839011</v>
      </c>
      <c r="AA967" s="19">
        <f t="shared" si="504"/>
        <v>20.242345809345792</v>
      </c>
      <c r="AB967" s="19">
        <f t="shared" si="505"/>
        <v>21.639977920906063</v>
      </c>
      <c r="AC967" s="19">
        <f t="shared" si="506"/>
        <v>22.952662698899761</v>
      </c>
      <c r="AD967" s="19">
        <f t="shared" si="507"/>
        <v>24.194230831370263</v>
      </c>
      <c r="AE967" s="19">
        <f t="shared" si="521"/>
        <v>2.1714959509836764</v>
      </c>
      <c r="AF967" s="19">
        <f t="shared" si="521"/>
        <v>3.0709590245193765</v>
      </c>
      <c r="AG967" s="19">
        <f t="shared" si="521"/>
        <v>4.3429919019673529</v>
      </c>
      <c r="AH967" s="19">
        <f t="shared" si="521"/>
        <v>5.319057058429717</v>
      </c>
      <c r="AI967" s="19">
        <f t="shared" si="521"/>
        <v>6.141918049038753</v>
      </c>
      <c r="AJ967" s="19">
        <f t="shared" si="521"/>
        <v>6.8668731349417698</v>
      </c>
      <c r="AK967" s="19">
        <f t="shared" si="521"/>
        <v>7.5222826310676476</v>
      </c>
      <c r="AL967" s="19">
        <f t="shared" si="521"/>
        <v>8.1249938653477773</v>
      </c>
      <c r="AM967" s="19">
        <f t="shared" si="521"/>
        <v>8.6859838039347057</v>
      </c>
      <c r="AN967" s="19">
        <f t="shared" si="521"/>
        <v>9.2128770735581291</v>
      </c>
      <c r="AO967" s="19">
        <f t="shared" si="521"/>
        <v>9.7112251185301037</v>
      </c>
      <c r="AP967" s="43">
        <f t="shared" si="508"/>
        <v>0.94599999999999995</v>
      </c>
    </row>
    <row r="968" spans="1:42" x14ac:dyDescent="0.25">
      <c r="A968" s="15">
        <v>0.94699999999999995</v>
      </c>
      <c r="B968" s="6">
        <f t="shared" si="515"/>
        <v>5.3539814541016808</v>
      </c>
      <c r="C968" s="6">
        <f t="shared" si="490"/>
        <v>0.76939064716218286</v>
      </c>
      <c r="D968" s="6">
        <f t="shared" si="509"/>
        <v>2.6769907270508404</v>
      </c>
      <c r="E968" s="6">
        <f t="shared" si="491"/>
        <v>0.44806695928175755</v>
      </c>
      <c r="F968" s="6">
        <f t="shared" si="492"/>
        <v>1.7171331900827966</v>
      </c>
      <c r="G968" s="6">
        <f t="shared" si="493"/>
        <v>1.8055665950413982</v>
      </c>
      <c r="H968" s="6">
        <f t="shared" si="494"/>
        <v>0.97961859731626988</v>
      </c>
      <c r="I968" s="6">
        <f t="shared" si="488"/>
        <v>2.1153138408466479</v>
      </c>
      <c r="J968" s="6">
        <f t="shared" si="510"/>
        <v>4.019804731842191</v>
      </c>
      <c r="K968" s="9"/>
      <c r="L968" s="15">
        <f t="shared" si="511"/>
        <v>0.94699999999999995</v>
      </c>
      <c r="M968" s="6">
        <f t="shared" si="516"/>
        <v>0.43551189764005416</v>
      </c>
      <c r="N968" s="15">
        <f t="shared" si="495"/>
        <v>2.1699383803960028</v>
      </c>
      <c r="O968" s="15">
        <f t="shared" si="496"/>
        <v>5.4092781551356044</v>
      </c>
      <c r="P968" s="15">
        <f t="shared" si="512"/>
        <v>2.1699383803960028</v>
      </c>
      <c r="Q968" s="15">
        <f t="shared" si="513"/>
        <v>0.94699999999999995</v>
      </c>
      <c r="S968" s="28">
        <f t="shared" si="514"/>
        <v>0.94699999999999995</v>
      </c>
      <c r="T968" s="19">
        <f t="shared" si="497"/>
        <v>5.4092781551356044</v>
      </c>
      <c r="U968" s="19">
        <f t="shared" si="498"/>
        <v>7.6498745296412869</v>
      </c>
      <c r="V968" s="19">
        <f t="shared" si="499"/>
        <v>10.818556310271209</v>
      </c>
      <c r="W968" s="19">
        <f t="shared" si="500"/>
        <v>13.249971356865775</v>
      </c>
      <c r="X968" s="19">
        <f t="shared" si="501"/>
        <v>15.299749059282574</v>
      </c>
      <c r="Y968" s="19">
        <f t="shared" si="502"/>
        <v>17.105639467622147</v>
      </c>
      <c r="Z968" s="19">
        <f t="shared" si="503"/>
        <v>18.738289193934623</v>
      </c>
      <c r="AA968" s="19">
        <f t="shared" si="504"/>
        <v>20.239665566278052</v>
      </c>
      <c r="AB968" s="19">
        <f t="shared" si="505"/>
        <v>21.637112620542418</v>
      </c>
      <c r="AC968" s="19">
        <f t="shared" si="506"/>
        <v>22.949623588923856</v>
      </c>
      <c r="AD968" s="19">
        <f t="shared" si="507"/>
        <v>24.191027328175721</v>
      </c>
      <c r="AE968" s="19">
        <f t="shared" si="521"/>
        <v>2.1699383803960028</v>
      </c>
      <c r="AF968" s="19">
        <f t="shared" si="521"/>
        <v>3.0687562870699354</v>
      </c>
      <c r="AG968" s="19">
        <f t="shared" si="521"/>
        <v>4.3398767607920057</v>
      </c>
      <c r="AH968" s="19">
        <f t="shared" si="521"/>
        <v>5.3152418052515511</v>
      </c>
      <c r="AI968" s="19">
        <f t="shared" si="521"/>
        <v>6.1375125741398708</v>
      </c>
      <c r="AJ968" s="19">
        <f t="shared" si="521"/>
        <v>6.861947664268234</v>
      </c>
      <c r="AK968" s="19">
        <f t="shared" si="521"/>
        <v>7.5168870482791972</v>
      </c>
      <c r="AL968" s="19">
        <f t="shared" si="521"/>
        <v>8.1191659698529861</v>
      </c>
      <c r="AM968" s="19">
        <f t="shared" si="521"/>
        <v>8.6797535215840114</v>
      </c>
      <c r="AN968" s="19">
        <f t="shared" si="521"/>
        <v>9.2062688612098036</v>
      </c>
      <c r="AO968" s="19">
        <f t="shared" si="521"/>
        <v>9.7042594511025158</v>
      </c>
      <c r="AP968" s="43">
        <f t="shared" si="508"/>
        <v>0.94699999999999995</v>
      </c>
    </row>
    <row r="969" spans="1:42" x14ac:dyDescent="0.25">
      <c r="A969" s="15">
        <v>0.94799999999999995</v>
      </c>
      <c r="B969" s="6">
        <f t="shared" si="515"/>
        <v>5.3629488324142613</v>
      </c>
      <c r="C969" s="6">
        <f t="shared" si="490"/>
        <v>0.76983671142293963</v>
      </c>
      <c r="D969" s="6">
        <f t="shared" si="509"/>
        <v>2.6814744162071307</v>
      </c>
      <c r="E969" s="6">
        <f t="shared" si="491"/>
        <v>0.44405405076409388</v>
      </c>
      <c r="F969" s="6">
        <f t="shared" si="492"/>
        <v>1.7336554189704252</v>
      </c>
      <c r="G969" s="6">
        <f t="shared" si="493"/>
        <v>1.8148277094852125</v>
      </c>
      <c r="H969" s="6">
        <f t="shared" si="494"/>
        <v>0.98018654397255855</v>
      </c>
      <c r="I969" s="6">
        <f t="shared" si="488"/>
        <v>2.1292132244546247</v>
      </c>
      <c r="J969" s="6">
        <f t="shared" si="510"/>
        <v>4.0414394027292966</v>
      </c>
      <c r="K969" s="9"/>
      <c r="L969" s="15">
        <f t="shared" si="511"/>
        <v>0.94799999999999995</v>
      </c>
      <c r="M969" s="6">
        <f t="shared" si="516"/>
        <v>0.43519440826908096</v>
      </c>
      <c r="N969" s="15">
        <f t="shared" si="495"/>
        <v>2.1683564893496827</v>
      </c>
      <c r="O969" s="15">
        <f t="shared" si="496"/>
        <v>5.4084685898095026</v>
      </c>
      <c r="P969" s="15">
        <f t="shared" si="512"/>
        <v>2.1683564893496827</v>
      </c>
      <c r="Q969" s="15">
        <f t="shared" si="513"/>
        <v>0.94799999999999995</v>
      </c>
      <c r="S969" s="28">
        <f t="shared" si="514"/>
        <v>0.94799999999999995</v>
      </c>
      <c r="T969" s="19">
        <f t="shared" si="497"/>
        <v>5.4084685898095026</v>
      </c>
      <c r="U969" s="19">
        <f t="shared" si="498"/>
        <v>7.6487296313774866</v>
      </c>
      <c r="V969" s="19">
        <f t="shared" si="499"/>
        <v>10.816937179619005</v>
      </c>
      <c r="W969" s="19">
        <f t="shared" si="500"/>
        <v>13.247988334903377</v>
      </c>
      <c r="X969" s="19">
        <f t="shared" si="501"/>
        <v>15.297459262754973</v>
      </c>
      <c r="Y969" s="19">
        <f t="shared" si="502"/>
        <v>17.103079397276968</v>
      </c>
      <c r="Z969" s="19">
        <f t="shared" si="503"/>
        <v>18.735484777380915</v>
      </c>
      <c r="AA969" s="19">
        <f t="shared" si="504"/>
        <v>20.236636450195572</v>
      </c>
      <c r="AB969" s="19">
        <f t="shared" si="505"/>
        <v>21.63387435923801</v>
      </c>
      <c r="AC969" s="19">
        <f t="shared" si="506"/>
        <v>22.946188894132462</v>
      </c>
      <c r="AD969" s="19">
        <f t="shared" si="507"/>
        <v>24.187406841972951</v>
      </c>
      <c r="AE969" s="19">
        <f t="shared" si="521"/>
        <v>2.1683564893496827</v>
      </c>
      <c r="AF969" s="19">
        <f t="shared" si="521"/>
        <v>3.0665191552980331</v>
      </c>
      <c r="AG969" s="19">
        <f t="shared" si="521"/>
        <v>4.3367129786993655</v>
      </c>
      <c r="AH969" s="19">
        <f t="shared" si="521"/>
        <v>5.3113669793593896</v>
      </c>
      <c r="AI969" s="19">
        <f t="shared" si="521"/>
        <v>6.1330383105960662</v>
      </c>
      <c r="AJ969" s="19">
        <f t="shared" si="521"/>
        <v>6.8569452855516353</v>
      </c>
      <c r="AK969" s="19">
        <f t="shared" si="521"/>
        <v>7.5114072169506683</v>
      </c>
      <c r="AL969" s="19">
        <f t="shared" si="521"/>
        <v>8.1132470755344528</v>
      </c>
      <c r="AM969" s="19">
        <f t="shared" si="521"/>
        <v>8.6734259573987309</v>
      </c>
      <c r="AN969" s="19">
        <f t="shared" si="521"/>
        <v>9.1995574658940988</v>
      </c>
      <c r="AO969" s="19">
        <f t="shared" si="521"/>
        <v>9.697185019277379</v>
      </c>
      <c r="AP969" s="43">
        <f t="shared" si="508"/>
        <v>0.94799999999999995</v>
      </c>
    </row>
    <row r="970" spans="1:42" x14ac:dyDescent="0.25">
      <c r="A970" s="15">
        <v>0.94899999999999995</v>
      </c>
      <c r="B970" s="6">
        <f t="shared" si="515"/>
        <v>5.3719980839595678</v>
      </c>
      <c r="C970" s="6">
        <f t="shared" si="490"/>
        <v>0.77027874003512953</v>
      </c>
      <c r="D970" s="6">
        <f t="shared" si="509"/>
        <v>2.6859990419797839</v>
      </c>
      <c r="E970" s="6">
        <f t="shared" si="491"/>
        <v>0.43999545452197575</v>
      </c>
      <c r="F970" s="6">
        <f t="shared" si="492"/>
        <v>1.7506515854169071</v>
      </c>
      <c r="G970" s="6">
        <f t="shared" si="493"/>
        <v>1.8243257927084535</v>
      </c>
      <c r="H970" s="6">
        <f t="shared" si="494"/>
        <v>0.98074935228150306</v>
      </c>
      <c r="I970" s="6">
        <f t="shared" si="488"/>
        <v>2.143484713437918</v>
      </c>
      <c r="J970" s="6">
        <f t="shared" si="510"/>
        <v>4.0635334129119398</v>
      </c>
      <c r="K970" s="9"/>
      <c r="L970" s="15">
        <f t="shared" si="511"/>
        <v>0.94899999999999995</v>
      </c>
      <c r="M970" s="6">
        <f t="shared" si="516"/>
        <v>0.43487192609425412</v>
      </c>
      <c r="N970" s="15">
        <f t="shared" si="495"/>
        <v>2.1667497216541451</v>
      </c>
      <c r="O970" s="15">
        <f t="shared" si="496"/>
        <v>5.407564035637801</v>
      </c>
      <c r="P970" s="15">
        <f t="shared" si="512"/>
        <v>2.1667497216541451</v>
      </c>
      <c r="Q970" s="15">
        <f t="shared" si="513"/>
        <v>0.94899999999999995</v>
      </c>
      <c r="S970" s="28">
        <f t="shared" si="514"/>
        <v>0.94899999999999995</v>
      </c>
      <c r="T970" s="19">
        <f t="shared" si="497"/>
        <v>5.407564035637801</v>
      </c>
      <c r="U970" s="19">
        <f t="shared" si="498"/>
        <v>7.6474503985999664</v>
      </c>
      <c r="V970" s="19">
        <f t="shared" si="499"/>
        <v>10.815128071275602</v>
      </c>
      <c r="W970" s="19">
        <f t="shared" si="500"/>
        <v>13.245772638738003</v>
      </c>
      <c r="X970" s="19">
        <f t="shared" si="501"/>
        <v>15.294900797199933</v>
      </c>
      <c r="Y970" s="19">
        <f t="shared" si="502"/>
        <v>17.100218945827386</v>
      </c>
      <c r="Z970" s="19">
        <f t="shared" si="503"/>
        <v>18.732351309813744</v>
      </c>
      <c r="AA970" s="19">
        <f t="shared" si="504"/>
        <v>20.233251918397286</v>
      </c>
      <c r="AB970" s="19">
        <f t="shared" si="505"/>
        <v>21.630256142551204</v>
      </c>
      <c r="AC970" s="19">
        <f t="shared" si="506"/>
        <v>22.942351195799894</v>
      </c>
      <c r="AD970" s="19">
        <f t="shared" si="507"/>
        <v>24.18336155273844</v>
      </c>
      <c r="AE970" s="19">
        <f t="shared" si="521"/>
        <v>2.1667497216541451</v>
      </c>
      <c r="AF970" s="19">
        <f t="shared" si="521"/>
        <v>3.0642468426314213</v>
      </c>
      <c r="AG970" s="19">
        <f t="shared" si="521"/>
        <v>4.3334994433082903</v>
      </c>
      <c r="AH970" s="19">
        <f t="shared" si="521"/>
        <v>5.3074312183701347</v>
      </c>
      <c r="AI970" s="19">
        <f t="shared" si="521"/>
        <v>6.1284936852628427</v>
      </c>
      <c r="AJ970" s="19">
        <f t="shared" si="521"/>
        <v>6.8518642399629579</v>
      </c>
      <c r="AK970" s="19">
        <f t="shared" si="521"/>
        <v>7.5058412103814058</v>
      </c>
      <c r="AL970" s="19">
        <f t="shared" si="521"/>
        <v>8.1072351013176149</v>
      </c>
      <c r="AM970" s="19">
        <f t="shared" si="521"/>
        <v>8.6669988866165806</v>
      </c>
      <c r="AN970" s="19">
        <f t="shared" si="521"/>
        <v>9.1927405278942622</v>
      </c>
      <c r="AO970" s="19">
        <f t="shared" si="521"/>
        <v>9.689999335694834</v>
      </c>
      <c r="AP970" s="43">
        <f t="shared" si="508"/>
        <v>0.94899999999999995</v>
      </c>
    </row>
    <row r="971" spans="1:42" x14ac:dyDescent="0.25">
      <c r="A971" s="15">
        <v>0.95</v>
      </c>
      <c r="B971" s="6">
        <f t="shared" si="515"/>
        <v>5.3811316835870606</v>
      </c>
      <c r="C971" s="6">
        <f t="shared" si="490"/>
        <v>0.77071668667804782</v>
      </c>
      <c r="D971" s="6">
        <f t="shared" si="509"/>
        <v>2.6905658417935303</v>
      </c>
      <c r="E971" s="6">
        <f t="shared" si="491"/>
        <v>0.43588989435406778</v>
      </c>
      <c r="F971" s="6">
        <f t="shared" si="492"/>
        <v>1.7681453428053198</v>
      </c>
      <c r="G971" s="6">
        <f t="shared" si="493"/>
        <v>1.8340726714026598</v>
      </c>
      <c r="H971" s="6">
        <f t="shared" si="494"/>
        <v>0.98130696326575062</v>
      </c>
      <c r="I971" s="6">
        <f t="shared" si="488"/>
        <v>2.1581467750136203</v>
      </c>
      <c r="J971" s="6">
        <f t="shared" si="510"/>
        <v>4.0861076656277451</v>
      </c>
      <c r="K971" s="9"/>
      <c r="L971" s="15">
        <f t="shared" si="511"/>
        <v>0.95</v>
      </c>
      <c r="M971" s="6">
        <f t="shared" si="516"/>
        <v>0.43454433421194</v>
      </c>
      <c r="N971" s="15">
        <f t="shared" si="495"/>
        <v>2.1651174948369407</v>
      </c>
      <c r="O971" s="15">
        <f t="shared" si="496"/>
        <v>5.406562669321664</v>
      </c>
      <c r="P971" s="15">
        <f t="shared" si="512"/>
        <v>2.1651174948369407</v>
      </c>
      <c r="Q971" s="15">
        <f t="shared" si="513"/>
        <v>0.95</v>
      </c>
      <c r="S971" s="28">
        <f t="shared" si="514"/>
        <v>0.95</v>
      </c>
      <c r="T971" s="19">
        <f t="shared" si="497"/>
        <v>5.406562669321664</v>
      </c>
      <c r="U971" s="19">
        <f t="shared" si="498"/>
        <v>7.6460342527747827</v>
      </c>
      <c r="V971" s="19">
        <f t="shared" si="499"/>
        <v>10.813125338643328</v>
      </c>
      <c r="W971" s="19">
        <f t="shared" si="500"/>
        <v>13.243319802217858</v>
      </c>
      <c r="X971" s="19">
        <f t="shared" si="501"/>
        <v>15.292068505549565</v>
      </c>
      <c r="Y971" s="19">
        <f t="shared" si="502"/>
        <v>17.097052347496216</v>
      </c>
      <c r="Z971" s="19">
        <f t="shared" si="503"/>
        <v>18.728882475140665</v>
      </c>
      <c r="AA971" s="19">
        <f t="shared" si="504"/>
        <v>20.22950514872365</v>
      </c>
      <c r="AB971" s="19">
        <f t="shared" si="505"/>
        <v>21.626250677286656</v>
      </c>
      <c r="AC971" s="19">
        <f t="shared" si="506"/>
        <v>22.938102758324341</v>
      </c>
      <c r="AD971" s="19">
        <f t="shared" si="507"/>
        <v>24.178883306431921</v>
      </c>
      <c r="AE971" s="19">
        <f t="shared" si="521"/>
        <v>2.1651174948369407</v>
      </c>
      <c r="AF971" s="19">
        <f t="shared" si="521"/>
        <v>3.061938525329662</v>
      </c>
      <c r="AG971" s="19">
        <f t="shared" si="521"/>
        <v>4.3302349896738814</v>
      </c>
      <c r="AH971" s="19">
        <f t="shared" si="521"/>
        <v>5.3034330955234976</v>
      </c>
      <c r="AI971" s="19">
        <f t="shared" si="521"/>
        <v>6.1238770506593241</v>
      </c>
      <c r="AJ971" s="19">
        <f t="shared" si="521"/>
        <v>6.8467026855625841</v>
      </c>
      <c r="AK971" s="19">
        <f t="shared" si="521"/>
        <v>7.5001870108276565</v>
      </c>
      <c r="AL971" s="19">
        <f t="shared" si="521"/>
        <v>8.1011278677901331</v>
      </c>
      <c r="AM971" s="19">
        <f t="shared" si="521"/>
        <v>8.6604699793477629</v>
      </c>
      <c r="AN971" s="19">
        <f t="shared" si="521"/>
        <v>9.1858155759889843</v>
      </c>
      <c r="AO971" s="19">
        <f t="shared" si="521"/>
        <v>9.6826997954589018</v>
      </c>
      <c r="AP971" s="43">
        <f t="shared" si="508"/>
        <v>0.95</v>
      </c>
    </row>
    <row r="972" spans="1:42" x14ac:dyDescent="0.25">
      <c r="A972" s="15">
        <v>0.95099999999999996</v>
      </c>
      <c r="B972" s="6">
        <f t="shared" si="515"/>
        <v>5.390352230831466</v>
      </c>
      <c r="C972" s="6">
        <f t="shared" si="490"/>
        <v>0.77115050372335325</v>
      </c>
      <c r="D972" s="6">
        <f t="shared" si="509"/>
        <v>2.695176115415733</v>
      </c>
      <c r="E972" s="6">
        <f t="shared" si="491"/>
        <v>0.43173603046305969</v>
      </c>
      <c r="F972" s="6">
        <f t="shared" si="492"/>
        <v>1.7861620279786554</v>
      </c>
      <c r="G972" s="6">
        <f t="shared" si="493"/>
        <v>1.8440810139893276</v>
      </c>
      <c r="H972" s="6">
        <f t="shared" si="494"/>
        <v>0.98185931628301371</v>
      </c>
      <c r="I972" s="6">
        <f t="shared" si="488"/>
        <v>2.1732191917827395</v>
      </c>
      <c r="J972" s="6">
        <f t="shared" si="510"/>
        <v>4.1091844494562277</v>
      </c>
      <c r="K972" s="9"/>
      <c r="L972" s="15">
        <f t="shared" si="511"/>
        <v>0.95099999999999996</v>
      </c>
      <c r="M972" s="6">
        <f t="shared" si="516"/>
        <v>0.434211510079763</v>
      </c>
      <c r="N972" s="15">
        <f t="shared" si="495"/>
        <v>2.1634591983305853</v>
      </c>
      <c r="O972" s="15">
        <f t="shared" si="496"/>
        <v>5.4054625878712717</v>
      </c>
      <c r="P972" s="15">
        <f t="shared" si="512"/>
        <v>2.1634591983305853</v>
      </c>
      <c r="Q972" s="15">
        <f t="shared" si="513"/>
        <v>0.95099999999999996</v>
      </c>
      <c r="S972" s="28">
        <f t="shared" si="514"/>
        <v>0.95099999999999996</v>
      </c>
      <c r="T972" s="19">
        <f t="shared" si="497"/>
        <v>5.4054625878712717</v>
      </c>
      <c r="U972" s="19">
        <f t="shared" si="498"/>
        <v>7.6444785026679209</v>
      </c>
      <c r="V972" s="19">
        <f t="shared" si="499"/>
        <v>10.810925175742543</v>
      </c>
      <c r="W972" s="19">
        <f t="shared" si="500"/>
        <v>13.240625163988897</v>
      </c>
      <c r="X972" s="19">
        <f t="shared" si="501"/>
        <v>15.288957005335842</v>
      </c>
      <c r="Y972" s="19">
        <f t="shared" si="502"/>
        <v>17.093573584501279</v>
      </c>
      <c r="Z972" s="19">
        <f t="shared" si="503"/>
        <v>18.725071681211581</v>
      </c>
      <c r="AA972" s="19">
        <f t="shared" si="504"/>
        <v>20.22538902083873</v>
      </c>
      <c r="AB972" s="19">
        <f t="shared" si="505"/>
        <v>21.621850351485087</v>
      </c>
      <c r="AC972" s="19">
        <f t="shared" si="506"/>
        <v>22.933435508003758</v>
      </c>
      <c r="AD972" s="19">
        <f t="shared" si="507"/>
        <v>24.173963592624183</v>
      </c>
      <c r="AE972" s="19">
        <f t="shared" ref="AE972:AO981" si="522">$M972*AE$21^0.5/RMannings_n*(Diameter/1000)^(2/3)</f>
        <v>2.1634591983305853</v>
      </c>
      <c r="AF972" s="19">
        <f t="shared" si="522"/>
        <v>3.0595933399199375</v>
      </c>
      <c r="AG972" s="19">
        <f t="shared" si="522"/>
        <v>4.3269183966611706</v>
      </c>
      <c r="AH972" s="19">
        <f t="shared" si="522"/>
        <v>5.299371115240687</v>
      </c>
      <c r="AI972" s="19">
        <f t="shared" si="522"/>
        <v>6.1191866798398751</v>
      </c>
      <c r="AJ972" s="19">
        <f t="shared" si="522"/>
        <v>6.8414586915666016</v>
      </c>
      <c r="AK972" s="19">
        <f t="shared" si="522"/>
        <v>7.4944425032216131</v>
      </c>
      <c r="AL972" s="19">
        <f t="shared" si="522"/>
        <v>8.0949230904176641</v>
      </c>
      <c r="AM972" s="19">
        <f t="shared" si="522"/>
        <v>8.6538367933223412</v>
      </c>
      <c r="AN972" s="19">
        <f t="shared" si="522"/>
        <v>9.1787800197598113</v>
      </c>
      <c r="AO972" s="19">
        <f t="shared" si="522"/>
        <v>9.6752836680287757</v>
      </c>
      <c r="AP972" s="43">
        <f t="shared" si="508"/>
        <v>0.95099999999999996</v>
      </c>
    </row>
    <row r="973" spans="1:42" x14ac:dyDescent="0.25">
      <c r="A973" s="15">
        <v>0.95199999999999996</v>
      </c>
      <c r="B973" s="6">
        <f t="shared" si="515"/>
        <v>5.3996624588794688</v>
      </c>
      <c r="C973" s="6">
        <f t="shared" si="490"/>
        <v>0.77158014216923121</v>
      </c>
      <c r="D973" s="6">
        <f t="shared" si="509"/>
        <v>2.6998312294397344</v>
      </c>
      <c r="E973" s="6">
        <f t="shared" si="491"/>
        <v>0.42753245490839648</v>
      </c>
      <c r="F973" s="6">
        <f t="shared" si="492"/>
        <v>1.8047288183877193</v>
      </c>
      <c r="G973" s="6">
        <f t="shared" si="493"/>
        <v>1.8543644091938596</v>
      </c>
      <c r="H973" s="6">
        <f t="shared" si="494"/>
        <v>0.9824063489422441</v>
      </c>
      <c r="I973" s="6">
        <f t="shared" ref="I973:I1019" si="523">cc*(1.811*$J973)^2+Y+SCorr*Slope</f>
        <v>2.1887231845363244</v>
      </c>
      <c r="J973" s="6">
        <f t="shared" si="510"/>
        <v>4.1327875603699411</v>
      </c>
      <c r="K973" s="9"/>
      <c r="L973" s="15">
        <f t="shared" si="511"/>
        <v>0.95199999999999996</v>
      </c>
      <c r="M973" s="6">
        <f t="shared" si="516"/>
        <v>0.43387332511946602</v>
      </c>
      <c r="N973" s="15">
        <f t="shared" si="495"/>
        <v>2.1617741914938087</v>
      </c>
      <c r="O973" s="15">
        <f t="shared" si="496"/>
        <v>5.40426180315424</v>
      </c>
      <c r="P973" s="15">
        <f t="shared" si="512"/>
        <v>2.1617741914938087</v>
      </c>
      <c r="Q973" s="15">
        <f t="shared" si="513"/>
        <v>0.95199999999999996</v>
      </c>
      <c r="S973" s="28">
        <f t="shared" si="514"/>
        <v>0.95199999999999996</v>
      </c>
      <c r="T973" s="19">
        <f t="shared" si="497"/>
        <v>5.40426180315424</v>
      </c>
      <c r="U973" s="19">
        <f t="shared" si="498"/>
        <v>7.642780336635604</v>
      </c>
      <c r="V973" s="19">
        <f t="shared" si="499"/>
        <v>10.80852360630848</v>
      </c>
      <c r="W973" s="19">
        <f t="shared" si="500"/>
        <v>13.237683854141233</v>
      </c>
      <c r="X973" s="19">
        <f t="shared" si="501"/>
        <v>15.285560673271208</v>
      </c>
      <c r="Y973" s="19">
        <f t="shared" si="502"/>
        <v>17.089776369815937</v>
      </c>
      <c r="Z973" s="19">
        <f t="shared" si="503"/>
        <v>18.720912040933875</v>
      </c>
      <c r="AA973" s="19">
        <f t="shared" si="504"/>
        <v>20.220896095832327</v>
      </c>
      <c r="AB973" s="19">
        <f t="shared" si="505"/>
        <v>21.61704721261696</v>
      </c>
      <c r="AC973" s="19">
        <f t="shared" si="506"/>
        <v>22.928341009906806</v>
      </c>
      <c r="AD973" s="19">
        <f t="shared" si="507"/>
        <v>24.168593520116932</v>
      </c>
      <c r="AE973" s="19">
        <f t="shared" si="522"/>
        <v>2.1617741914938087</v>
      </c>
      <c r="AF973" s="19">
        <f t="shared" si="522"/>
        <v>3.0572103803986765</v>
      </c>
      <c r="AG973" s="19">
        <f t="shared" si="522"/>
        <v>4.3235483829876173</v>
      </c>
      <c r="AH973" s="19">
        <f t="shared" si="522"/>
        <v>5.2952437082774821</v>
      </c>
      <c r="AI973" s="19">
        <f t="shared" si="522"/>
        <v>6.1144207607973531</v>
      </c>
      <c r="AJ973" s="19">
        <f t="shared" si="522"/>
        <v>6.836130232089431</v>
      </c>
      <c r="AK973" s="19">
        <f t="shared" si="522"/>
        <v>7.4886054683168162</v>
      </c>
      <c r="AL973" s="19">
        <f t="shared" si="522"/>
        <v>8.0886183721400755</v>
      </c>
      <c r="AM973" s="19">
        <f t="shared" si="522"/>
        <v>8.6470967659752347</v>
      </c>
      <c r="AN973" s="19">
        <f t="shared" si="522"/>
        <v>9.171631141196027</v>
      </c>
      <c r="AO973" s="19">
        <f t="shared" si="522"/>
        <v>9.6677480883696063</v>
      </c>
      <c r="AP973" s="43">
        <f t="shared" si="508"/>
        <v>0.95199999999999996</v>
      </c>
    </row>
    <row r="974" spans="1:42" x14ac:dyDescent="0.25">
      <c r="A974" s="15">
        <v>0.95299999999999996</v>
      </c>
      <c r="B974" s="6">
        <f t="shared" si="515"/>
        <v>5.4090652443823783</v>
      </c>
      <c r="C974" s="6">
        <f t="shared" si="490"/>
        <v>0.77200555156980144</v>
      </c>
      <c r="D974" s="6">
        <f t="shared" si="509"/>
        <v>2.7045326221911892</v>
      </c>
      <c r="E974" s="6">
        <f t="shared" si="491"/>
        <v>0.42327768663136517</v>
      </c>
      <c r="F974" s="6">
        <f t="shared" si="492"/>
        <v>1.8238749075430127</v>
      </c>
      <c r="G974" s="6">
        <f t="shared" si="493"/>
        <v>1.8649374537715064</v>
      </c>
      <c r="H974" s="6">
        <f t="shared" si="494"/>
        <v>0.98294799701375213</v>
      </c>
      <c r="I974" s="6">
        <f t="shared" si="523"/>
        <v>2.2046815493660228</v>
      </c>
      <c r="J974" s="6">
        <f t="shared" si="510"/>
        <v>4.1569424373329218</v>
      </c>
      <c r="K974" s="9"/>
      <c r="L974" s="15">
        <f t="shared" si="511"/>
        <v>0.95299999999999996</v>
      </c>
      <c r="M974" s="6">
        <f t="shared" si="516"/>
        <v>0.43352964428273372</v>
      </c>
      <c r="N974" s="15">
        <f t="shared" si="495"/>
        <v>2.1600618014482706</v>
      </c>
      <c r="O974" s="15">
        <f t="shared" si="496"/>
        <v>5.4029582359442578</v>
      </c>
      <c r="P974" s="15">
        <f t="shared" si="512"/>
        <v>2.1600618014482706</v>
      </c>
      <c r="Q974" s="15">
        <f t="shared" si="513"/>
        <v>0.95299999999999996</v>
      </c>
      <c r="S974" s="28">
        <f t="shared" si="514"/>
        <v>0.95299999999999996</v>
      </c>
      <c r="T974" s="19">
        <f t="shared" si="497"/>
        <v>5.4029582359442578</v>
      </c>
      <c r="U974" s="19">
        <f t="shared" si="498"/>
        <v>7.6409368142077829</v>
      </c>
      <c r="V974" s="19">
        <f t="shared" si="499"/>
        <v>10.805916471888516</v>
      </c>
      <c r="W974" s="19">
        <f t="shared" si="500"/>
        <v>13.234490779631356</v>
      </c>
      <c r="X974" s="19">
        <f t="shared" si="501"/>
        <v>15.281873628415566</v>
      </c>
      <c r="Y974" s="19">
        <f t="shared" si="502"/>
        <v>17.08565412834928</v>
      </c>
      <c r="Z974" s="19">
        <f t="shared" si="503"/>
        <v>18.716396351656336</v>
      </c>
      <c r="AA974" s="19">
        <f t="shared" si="504"/>
        <v>20.216018593951937</v>
      </c>
      <c r="AB974" s="19">
        <f t="shared" si="505"/>
        <v>21.611832943777031</v>
      </c>
      <c r="AC974" s="19">
        <f t="shared" si="506"/>
        <v>22.922810442623348</v>
      </c>
      <c r="AD974" s="19">
        <f t="shared" si="507"/>
        <v>24.162763790327414</v>
      </c>
      <c r="AE974" s="19">
        <f t="shared" si="522"/>
        <v>2.1600618014482706</v>
      </c>
      <c r="AF974" s="19">
        <f t="shared" si="522"/>
        <v>3.0547886951722045</v>
      </c>
      <c r="AG974" s="19">
        <f t="shared" si="522"/>
        <v>4.3201236028965413</v>
      </c>
      <c r="AH974" s="19">
        <f t="shared" si="522"/>
        <v>5.2910492264252937</v>
      </c>
      <c r="AI974" s="19">
        <f t="shared" si="522"/>
        <v>6.1095773903444091</v>
      </c>
      <c r="AJ974" s="19">
        <f t="shared" si="522"/>
        <v>6.8307151793029321</v>
      </c>
      <c r="AK974" s="19">
        <f t="shared" si="522"/>
        <v>7.4826735751943234</v>
      </c>
      <c r="AL974" s="19">
        <f t="shared" si="522"/>
        <v>8.08221119527715</v>
      </c>
      <c r="AM974" s="19">
        <f t="shared" si="522"/>
        <v>8.6402472057930826</v>
      </c>
      <c r="AN974" s="19">
        <f t="shared" si="522"/>
        <v>9.1643660855166136</v>
      </c>
      <c r="AO974" s="19">
        <f t="shared" si="522"/>
        <v>9.6600900472779738</v>
      </c>
      <c r="AP974" s="43">
        <f t="shared" si="508"/>
        <v>0.95299999999999996</v>
      </c>
    </row>
    <row r="975" spans="1:42" x14ac:dyDescent="0.25">
      <c r="A975" s="15">
        <v>0.95399999999999996</v>
      </c>
      <c r="B975" s="6">
        <f t="shared" si="515"/>
        <v>5.4185636182143337</v>
      </c>
      <c r="C975" s="6">
        <f t="shared" si="490"/>
        <v>0.77242667995931535</v>
      </c>
      <c r="D975" s="6">
        <f t="shared" si="509"/>
        <v>2.7092818091071669</v>
      </c>
      <c r="E975" s="6">
        <f t="shared" si="491"/>
        <v>0.41897016600230669</v>
      </c>
      <c r="F975" s="6">
        <f t="shared" si="492"/>
        <v>1.8436317013442496</v>
      </c>
      <c r="G975" s="6">
        <f t="shared" si="493"/>
        <v>1.8758158506721248</v>
      </c>
      <c r="H975" s="6">
        <f t="shared" si="494"/>
        <v>0.98348419433269196</v>
      </c>
      <c r="I975" s="6">
        <f t="shared" si="523"/>
        <v>2.2211188110903697</v>
      </c>
      <c r="J975" s="6">
        <f t="shared" si="510"/>
        <v>4.1816763132741057</v>
      </c>
      <c r="K975" s="9"/>
      <c r="L975" s="15">
        <f t="shared" si="511"/>
        <v>0.95399999999999996</v>
      </c>
      <c r="M975" s="6">
        <f t="shared" si="516"/>
        <v>0.4331803255756479</v>
      </c>
      <c r="N975" s="15">
        <f t="shared" si="495"/>
        <v>2.1583213207091605</v>
      </c>
      <c r="O975" s="15">
        <f t="shared" si="496"/>
        <v>5.4015497094121327</v>
      </c>
      <c r="P975" s="15">
        <f t="shared" si="512"/>
        <v>2.1583213207091605</v>
      </c>
      <c r="Q975" s="15">
        <f t="shared" si="513"/>
        <v>0.95399999999999996</v>
      </c>
      <c r="S975" s="28">
        <f t="shared" si="514"/>
        <v>0.95399999999999996</v>
      </c>
      <c r="T975" s="19">
        <f t="shared" si="497"/>
        <v>5.4015497094121327</v>
      </c>
      <c r="U975" s="19">
        <f t="shared" si="498"/>
        <v>7.6389448568830884</v>
      </c>
      <c r="V975" s="19">
        <f t="shared" si="499"/>
        <v>10.803099418824265</v>
      </c>
      <c r="W975" s="19">
        <f t="shared" si="500"/>
        <v>13.231040608338475</v>
      </c>
      <c r="X975" s="19">
        <f t="shared" si="501"/>
        <v>15.277889713766177</v>
      </c>
      <c r="Y975" s="19">
        <f t="shared" si="502"/>
        <v>17.081199976362988</v>
      </c>
      <c r="Z975" s="19">
        <f t="shared" si="503"/>
        <v>18.711517072621444</v>
      </c>
      <c r="AA975" s="19">
        <f t="shared" si="504"/>
        <v>20.210748370248545</v>
      </c>
      <c r="AB975" s="19">
        <f t="shared" si="505"/>
        <v>21.606198837648531</v>
      </c>
      <c r="AC975" s="19">
        <f t="shared" si="506"/>
        <v>22.916834570649268</v>
      </c>
      <c r="AD975" s="19">
        <f t="shared" si="507"/>
        <v>24.156464668179524</v>
      </c>
      <c r="AE975" s="19">
        <f t="shared" si="522"/>
        <v>2.1583213207091605</v>
      </c>
      <c r="AF975" s="19">
        <f t="shared" si="522"/>
        <v>3.0523272837059054</v>
      </c>
      <c r="AG975" s="19">
        <f t="shared" si="522"/>
        <v>4.316642641418321</v>
      </c>
      <c r="AH975" s="19">
        <f t="shared" si="522"/>
        <v>5.2867859367073304</v>
      </c>
      <c r="AI975" s="19">
        <f t="shared" si="522"/>
        <v>6.1046545674118109</v>
      </c>
      <c r="AJ975" s="19">
        <f t="shared" si="522"/>
        <v>6.8252112959436904</v>
      </c>
      <c r="AK975" s="19">
        <f t="shared" si="522"/>
        <v>7.4766443730548566</v>
      </c>
      <c r="AL975" s="19">
        <f t="shared" si="522"/>
        <v>8.0756989126631211</v>
      </c>
      <c r="AM975" s="19">
        <f t="shared" si="522"/>
        <v>8.633285282836642</v>
      </c>
      <c r="AN975" s="19">
        <f t="shared" si="522"/>
        <v>9.1569818511177168</v>
      </c>
      <c r="AO975" s="19">
        <f t="shared" si="522"/>
        <v>9.652306380785614</v>
      </c>
      <c r="AP975" s="43">
        <f t="shared" si="508"/>
        <v>0.95399999999999996</v>
      </c>
    </row>
    <row r="976" spans="1:42" x14ac:dyDescent="0.25">
      <c r="A976" s="15">
        <v>0.95499999999999996</v>
      </c>
      <c r="B976" s="6">
        <f t="shared" si="515"/>
        <v>5.4281607772898468</v>
      </c>
      <c r="C976" s="6">
        <f t="shared" si="490"/>
        <v>0.77284347377063778</v>
      </c>
      <c r="D976" s="6">
        <f t="shared" si="509"/>
        <v>2.7140803886449234</v>
      </c>
      <c r="E976" s="6">
        <f t="shared" si="491"/>
        <v>0.41460824883255781</v>
      </c>
      <c r="F976" s="6">
        <f t="shared" si="492"/>
        <v>1.8640330382880432</v>
      </c>
      <c r="G976" s="6">
        <f t="shared" si="493"/>
        <v>1.8870165191440216</v>
      </c>
      <c r="H976" s="6">
        <f t="shared" si="494"/>
        <v>0.98401487269526855</v>
      </c>
      <c r="I976" s="6">
        <f t="shared" si="523"/>
        <v>2.2380613953417381</v>
      </c>
      <c r="J976" s="6">
        <f t="shared" si="510"/>
        <v>4.2070183835558339</v>
      </c>
      <c r="K976" s="9"/>
      <c r="L976" s="15">
        <f t="shared" si="511"/>
        <v>0.95499999999999996</v>
      </c>
      <c r="M976" s="6">
        <f t="shared" si="516"/>
        <v>0.43282521953683672</v>
      </c>
      <c r="N976" s="15">
        <f t="shared" si="495"/>
        <v>2.1565520045850723</v>
      </c>
      <c r="O976" s="15">
        <f t="shared" si="496"/>
        <v>5.4000339419934136</v>
      </c>
      <c r="P976" s="15">
        <f t="shared" si="512"/>
        <v>2.1565520045850723</v>
      </c>
      <c r="Q976" s="15">
        <f t="shared" si="513"/>
        <v>0.95499999999999996</v>
      </c>
      <c r="S976" s="28">
        <f t="shared" si="514"/>
        <v>0.95499999999999996</v>
      </c>
      <c r="T976" s="19">
        <f t="shared" si="497"/>
        <v>5.4000339419934136</v>
      </c>
      <c r="U976" s="19">
        <f t="shared" si="498"/>
        <v>7.6368012380421346</v>
      </c>
      <c r="V976" s="19">
        <f t="shared" si="499"/>
        <v>10.800067883986827</v>
      </c>
      <c r="W976" s="19">
        <f t="shared" si="500"/>
        <v>13.227327751593881</v>
      </c>
      <c r="X976" s="19">
        <f t="shared" si="501"/>
        <v>15.273602476084269</v>
      </c>
      <c r="Y976" s="19">
        <f t="shared" si="502"/>
        <v>17.076406698916763</v>
      </c>
      <c r="Z976" s="19">
        <f t="shared" si="503"/>
        <v>18.706266300258083</v>
      </c>
      <c r="AA976" s="19">
        <f t="shared" si="504"/>
        <v>20.205076887889664</v>
      </c>
      <c r="AB976" s="19">
        <f t="shared" si="505"/>
        <v>21.600135767973654</v>
      </c>
      <c r="AC976" s="19">
        <f t="shared" si="506"/>
        <v>22.910403714126399</v>
      </c>
      <c r="AD976" s="19">
        <f t="shared" si="507"/>
        <v>24.149685950206859</v>
      </c>
      <c r="AE976" s="19">
        <f t="shared" si="522"/>
        <v>2.1565520045850723</v>
      </c>
      <c r="AF976" s="19">
        <f t="shared" si="522"/>
        <v>3.0498250928470951</v>
      </c>
      <c r="AG976" s="19">
        <f t="shared" si="522"/>
        <v>4.3131040091701447</v>
      </c>
      <c r="AH976" s="19">
        <f t="shared" si="522"/>
        <v>5.2824520150096372</v>
      </c>
      <c r="AI976" s="19">
        <f t="shared" si="522"/>
        <v>6.0996501856941903</v>
      </c>
      <c r="AJ976" s="19">
        <f t="shared" si="522"/>
        <v>6.8196162270907115</v>
      </c>
      <c r="AK976" s="19">
        <f t="shared" si="522"/>
        <v>7.4705152822117133</v>
      </c>
      <c r="AL976" s="19">
        <f t="shared" si="522"/>
        <v>8.0690787379178879</v>
      </c>
      <c r="AM976" s="19">
        <f t="shared" si="522"/>
        <v>8.6262080183402894</v>
      </c>
      <c r="AN976" s="19">
        <f t="shared" si="522"/>
        <v>9.1494752785412832</v>
      </c>
      <c r="AO976" s="19">
        <f t="shared" si="522"/>
        <v>9.6443937585313204</v>
      </c>
      <c r="AP976" s="43">
        <f t="shared" si="508"/>
        <v>0.95499999999999996</v>
      </c>
    </row>
    <row r="977" spans="1:42" x14ac:dyDescent="0.25">
      <c r="A977" s="15">
        <v>0.95599999999999996</v>
      </c>
      <c r="B977" s="6">
        <f t="shared" si="515"/>
        <v>5.4378600975709768</v>
      </c>
      <c r="C977" s="6">
        <f t="shared" si="490"/>
        <v>0.7732558777474472</v>
      </c>
      <c r="D977" s="6">
        <f t="shared" si="509"/>
        <v>2.7189300487854884</v>
      </c>
      <c r="E977" s="6">
        <f t="shared" si="491"/>
        <v>0.41019019978541688</v>
      </c>
      <c r="F977" s="6">
        <f t="shared" si="492"/>
        <v>1.8851154370630043</v>
      </c>
      <c r="G977" s="6">
        <f t="shared" si="493"/>
        <v>1.8985577185315021</v>
      </c>
      <c r="H977" s="6">
        <f t="shared" si="494"/>
        <v>0.98453996174694836</v>
      </c>
      <c r="I977" s="6">
        <f t="shared" si="523"/>
        <v>2.2555378220564415</v>
      </c>
      <c r="J977" s="6">
        <f t="shared" si="510"/>
        <v>4.2329999944041328</v>
      </c>
      <c r="K977" s="9"/>
      <c r="L977" s="15">
        <f t="shared" si="511"/>
        <v>0.95599999999999996</v>
      </c>
      <c r="M977" s="6">
        <f t="shared" si="516"/>
        <v>0.43246416866365894</v>
      </c>
      <c r="N977" s="15">
        <f t="shared" si="495"/>
        <v>2.15475306831897</v>
      </c>
      <c r="O977" s="15">
        <f t="shared" si="496"/>
        <v>5.3984085395572485</v>
      </c>
      <c r="P977" s="15">
        <f t="shared" si="512"/>
        <v>2.15475306831897</v>
      </c>
      <c r="Q977" s="15">
        <f t="shared" si="513"/>
        <v>0.95599999999999996</v>
      </c>
      <c r="S977" s="28">
        <f t="shared" si="514"/>
        <v>0.95599999999999996</v>
      </c>
      <c r="T977" s="19">
        <f t="shared" si="497"/>
        <v>5.3984085395572485</v>
      </c>
      <c r="U977" s="19">
        <f t="shared" si="498"/>
        <v>7.6345025718725941</v>
      </c>
      <c r="V977" s="19">
        <f t="shared" si="499"/>
        <v>10.796817079114497</v>
      </c>
      <c r="W977" s="19">
        <f t="shared" si="500"/>
        <v>13.223346344998593</v>
      </c>
      <c r="X977" s="19">
        <f t="shared" si="501"/>
        <v>15.269005143745188</v>
      </c>
      <c r="Y977" s="19">
        <f t="shared" si="502"/>
        <v>17.071266725104088</v>
      </c>
      <c r="Z977" s="19">
        <f t="shared" si="503"/>
        <v>18.700635741053713</v>
      </c>
      <c r="AA977" s="19">
        <f t="shared" si="504"/>
        <v>20.198995188857904</v>
      </c>
      <c r="AB977" s="19">
        <f t="shared" si="505"/>
        <v>21.593634158228994</v>
      </c>
      <c r="AC977" s="19">
        <f t="shared" si="506"/>
        <v>22.903507715617778</v>
      </c>
      <c r="AD977" s="19">
        <f t="shared" si="507"/>
        <v>24.142416929530736</v>
      </c>
      <c r="AE977" s="19">
        <f t="shared" si="522"/>
        <v>2.15475306831897</v>
      </c>
      <c r="AF977" s="19">
        <f t="shared" si="522"/>
        <v>3.0472810127817276</v>
      </c>
      <c r="AG977" s="19">
        <f t="shared" si="522"/>
        <v>4.3095061366379399</v>
      </c>
      <c r="AH977" s="19">
        <f t="shared" si="522"/>
        <v>5.2780455390778966</v>
      </c>
      <c r="AI977" s="19">
        <f t="shared" si="522"/>
        <v>6.0945620255634552</v>
      </c>
      <c r="AJ977" s="19">
        <f t="shared" si="522"/>
        <v>6.813927491124347</v>
      </c>
      <c r="AK977" s="19">
        <f t="shared" si="522"/>
        <v>7.4642835841867763</v>
      </c>
      <c r="AL977" s="19">
        <f t="shared" si="522"/>
        <v>8.0623477347494887</v>
      </c>
      <c r="AM977" s="19">
        <f t="shared" si="522"/>
        <v>8.6190122732758798</v>
      </c>
      <c r="AN977" s="19">
        <f t="shared" si="522"/>
        <v>9.141843038345181</v>
      </c>
      <c r="AO977" s="19">
        <f t="shared" si="522"/>
        <v>9.6363486709749289</v>
      </c>
      <c r="AP977" s="43">
        <f t="shared" si="508"/>
        <v>0.95599999999999996</v>
      </c>
    </row>
    <row r="978" spans="1:42" x14ac:dyDescent="0.25">
      <c r="A978" s="15">
        <v>0.95699999999999996</v>
      </c>
      <c r="B978" s="6">
        <f t="shared" si="515"/>
        <v>5.4476651484138428</v>
      </c>
      <c r="C978" s="6">
        <f t="shared" si="490"/>
        <v>0.77366383484951429</v>
      </c>
      <c r="D978" s="6">
        <f t="shared" si="509"/>
        <v>2.7238325742069214</v>
      </c>
      <c r="E978" s="6">
        <f t="shared" si="491"/>
        <v>0.40571418511065177</v>
      </c>
      <c r="F978" s="6">
        <f t="shared" si="492"/>
        <v>1.9069183756503618</v>
      </c>
      <c r="G978" s="6">
        <f t="shared" si="493"/>
        <v>1.9104591878251809</v>
      </c>
      <c r="H978" s="6">
        <f t="shared" si="494"/>
        <v>0.98505938886185573</v>
      </c>
      <c r="I978" s="6">
        <f t="shared" si="523"/>
        <v>2.273578923586292</v>
      </c>
      <c r="J978" s="6">
        <f t="shared" si="510"/>
        <v>4.2596548541801802</v>
      </c>
      <c r="K978" s="9"/>
      <c r="L978" s="15">
        <f t="shared" si="511"/>
        <v>0.95699999999999996</v>
      </c>
      <c r="M978" s="6">
        <f t="shared" si="516"/>
        <v>0.43209700677993096</v>
      </c>
      <c r="N978" s="15">
        <f t="shared" si="495"/>
        <v>2.152923683937884</v>
      </c>
      <c r="O978" s="15">
        <f t="shared" si="496"/>
        <v>5.3966709867900757</v>
      </c>
      <c r="P978" s="15">
        <f t="shared" si="512"/>
        <v>2.152923683937884</v>
      </c>
      <c r="Q978" s="15">
        <f t="shared" si="513"/>
        <v>0.95699999999999996</v>
      </c>
      <c r="S978" s="28">
        <f t="shared" si="514"/>
        <v>0.95699999999999996</v>
      </c>
      <c r="T978" s="19">
        <f t="shared" si="497"/>
        <v>5.3966709867900757</v>
      </c>
      <c r="U978" s="19">
        <f t="shared" si="498"/>
        <v>7.6320453011839184</v>
      </c>
      <c r="V978" s="19">
        <f t="shared" si="499"/>
        <v>10.793341973580151</v>
      </c>
      <c r="W978" s="19">
        <f t="shared" si="500"/>
        <v>13.219090227317862</v>
      </c>
      <c r="X978" s="19">
        <f t="shared" si="501"/>
        <v>15.264090602367837</v>
      </c>
      <c r="Y978" s="19">
        <f t="shared" si="502"/>
        <v>17.065772100805098</v>
      </c>
      <c r="Z978" s="19">
        <f t="shared" si="503"/>
        <v>18.694616681706563</v>
      </c>
      <c r="AA978" s="19">
        <f t="shared" si="504"/>
        <v>20.1924938617117</v>
      </c>
      <c r="AB978" s="19">
        <f t="shared" si="505"/>
        <v>21.586683947160303</v>
      </c>
      <c r="AC978" s="19">
        <f t="shared" si="506"/>
        <v>22.896135903551755</v>
      </c>
      <c r="AD978" s="19">
        <f t="shared" si="507"/>
        <v>24.134646357326961</v>
      </c>
      <c r="AE978" s="19">
        <f t="shared" si="522"/>
        <v>2.152923683937884</v>
      </c>
      <c r="AF978" s="19">
        <f t="shared" si="522"/>
        <v>3.0446938725792023</v>
      </c>
      <c r="AG978" s="19">
        <f t="shared" si="522"/>
        <v>4.3058473678757681</v>
      </c>
      <c r="AH978" s="19">
        <f t="shared" si="522"/>
        <v>5.2735644808008191</v>
      </c>
      <c r="AI978" s="19">
        <f t="shared" si="522"/>
        <v>6.0893877451584046</v>
      </c>
      <c r="AJ978" s="19">
        <f t="shared" si="522"/>
        <v>6.8081424697641788</v>
      </c>
      <c r="AK978" s="19">
        <f t="shared" si="522"/>
        <v>7.4579464107975486</v>
      </c>
      <c r="AL978" s="19">
        <f t="shared" si="522"/>
        <v>8.0555028051667499</v>
      </c>
      <c r="AM978" s="19">
        <f t="shared" si="522"/>
        <v>8.6116947357515361</v>
      </c>
      <c r="AN978" s="19">
        <f t="shared" si="522"/>
        <v>9.1340816177376052</v>
      </c>
      <c r="AO978" s="19">
        <f t="shared" si="522"/>
        <v>9.6281674153087629</v>
      </c>
      <c r="AP978" s="43">
        <f t="shared" si="508"/>
        <v>0.95699999999999996</v>
      </c>
    </row>
    <row r="979" spans="1:42" x14ac:dyDescent="0.25">
      <c r="A979" s="15">
        <v>0.95799999999999996</v>
      </c>
      <c r="B979" s="6">
        <f t="shared" si="515"/>
        <v>5.4575797084269198</v>
      </c>
      <c r="C979" s="6">
        <f t="shared" si="490"/>
        <v>0.77406728615034193</v>
      </c>
      <c r="D979" s="6">
        <f t="shared" si="509"/>
        <v>2.7287898542134599</v>
      </c>
      <c r="E979" s="6">
        <f t="shared" si="491"/>
        <v>0.40117826461561978</v>
      </c>
      <c r="F979" s="6">
        <f t="shared" si="492"/>
        <v>1.9294846067794766</v>
      </c>
      <c r="G979" s="6">
        <f t="shared" si="493"/>
        <v>1.9227423033897382</v>
      </c>
      <c r="H979" s="6">
        <f t="shared" si="494"/>
        <v>0.98557307901244429</v>
      </c>
      <c r="I979" s="6">
        <f t="shared" si="523"/>
        <v>2.292218091221411</v>
      </c>
      <c r="J979" s="6">
        <f t="shared" si="510"/>
        <v>4.2870192708653034</v>
      </c>
      <c r="K979" s="9"/>
      <c r="L979" s="15">
        <f t="shared" si="511"/>
        <v>0.95799999999999996</v>
      </c>
      <c r="M979" s="6">
        <f t="shared" si="516"/>
        <v>0.43172355833772086</v>
      </c>
      <c r="N979" s="15">
        <f t="shared" si="495"/>
        <v>2.1510629767741025</v>
      </c>
      <c r="O979" s="15">
        <f t="shared" si="496"/>
        <v>5.3948186376948177</v>
      </c>
      <c r="P979" s="15">
        <f t="shared" si="512"/>
        <v>2.1510629767741025</v>
      </c>
      <c r="Q979" s="15">
        <f t="shared" si="513"/>
        <v>0.95799999999999996</v>
      </c>
      <c r="S979" s="28">
        <f t="shared" si="514"/>
        <v>0.95799999999999996</v>
      </c>
      <c r="T979" s="19">
        <f t="shared" si="497"/>
        <v>5.3948186376948177</v>
      </c>
      <c r="U979" s="19">
        <f t="shared" si="498"/>
        <v>7.6294256839711574</v>
      </c>
      <c r="V979" s="19">
        <f t="shared" si="499"/>
        <v>10.789637275389635</v>
      </c>
      <c r="W979" s="19">
        <f t="shared" si="500"/>
        <v>13.214552917208977</v>
      </c>
      <c r="X979" s="19">
        <f t="shared" si="501"/>
        <v>15.258851367942315</v>
      </c>
      <c r="Y979" s="19">
        <f t="shared" si="502"/>
        <v>17.059914458642336</v>
      </c>
      <c r="Z979" s="19">
        <f t="shared" si="503"/>
        <v>18.688199956213882</v>
      </c>
      <c r="AA979" s="19">
        <f t="shared" si="504"/>
        <v>20.185563006036549</v>
      </c>
      <c r="AB979" s="19">
        <f t="shared" si="505"/>
        <v>21.579274550779271</v>
      </c>
      <c r="AC979" s="19">
        <f t="shared" si="506"/>
        <v>22.88827705191347</v>
      </c>
      <c r="AD979" s="19">
        <f t="shared" si="507"/>
        <v>24.126362400336848</v>
      </c>
      <c r="AE979" s="19">
        <f t="shared" si="522"/>
        <v>2.1510629767741025</v>
      </c>
      <c r="AF979" s="19">
        <f t="shared" si="522"/>
        <v>3.042062435272578</v>
      </c>
      <c r="AG979" s="19">
        <f t="shared" si="522"/>
        <v>4.302125953548205</v>
      </c>
      <c r="AH979" s="19">
        <f t="shared" si="522"/>
        <v>5.2690066976888135</v>
      </c>
      <c r="AI979" s="19">
        <f t="shared" si="522"/>
        <v>6.084124870545156</v>
      </c>
      <c r="AJ979" s="19">
        <f t="shared" si="522"/>
        <v>6.8022583970680381</v>
      </c>
      <c r="AK979" s="19">
        <f t="shared" si="522"/>
        <v>7.4515007321061946</v>
      </c>
      <c r="AL979" s="19">
        <f t="shared" si="522"/>
        <v>8.0485406764627641</v>
      </c>
      <c r="AM979" s="19">
        <f t="shared" si="522"/>
        <v>8.6042519070964101</v>
      </c>
      <c r="AN979" s="19">
        <f t="shared" si="522"/>
        <v>9.1261873058177336</v>
      </c>
      <c r="AO979" s="19">
        <f t="shared" si="522"/>
        <v>9.6198460798998902</v>
      </c>
      <c r="AP979" s="43">
        <f t="shared" si="508"/>
        <v>0.95799999999999996</v>
      </c>
    </row>
    <row r="980" spans="1:42" x14ac:dyDescent="0.25">
      <c r="A980" s="15">
        <v>0.95899999999999996</v>
      </c>
      <c r="B980" s="6">
        <f t="shared" si="515"/>
        <v>5.4676077830404699</v>
      </c>
      <c r="C980" s="6">
        <f t="shared" si="490"/>
        <v>0.77446617072635249</v>
      </c>
      <c r="D980" s="6">
        <f t="shared" si="509"/>
        <v>2.733803891520235</v>
      </c>
      <c r="E980" s="6">
        <f t="shared" si="491"/>
        <v>0.39658038277252206</v>
      </c>
      <c r="F980" s="6">
        <f t="shared" si="492"/>
        <v>1.952860515469786</v>
      </c>
      <c r="G980" s="6">
        <f t="shared" si="493"/>
        <v>1.935430257734893</v>
      </c>
      <c r="H980" s="6">
        <f t="shared" si="494"/>
        <v>0.98608095462840584</v>
      </c>
      <c r="I980" s="6">
        <f t="shared" si="523"/>
        <v>2.3114915546035366</v>
      </c>
      <c r="J980" s="6">
        <f t="shared" si="510"/>
        <v>4.3151324197234002</v>
      </c>
      <c r="K980" s="9"/>
      <c r="L980" s="15">
        <f t="shared" si="511"/>
        <v>0.95899999999999996</v>
      </c>
      <c r="M980" s="6">
        <f t="shared" si="516"/>
        <v>0.43134363764457245</v>
      </c>
      <c r="N980" s="15">
        <f t="shared" si="495"/>
        <v>2.1491700216148142</v>
      </c>
      <c r="O980" s="15">
        <f t="shared" si="496"/>
        <v>5.3928487050908673</v>
      </c>
      <c r="P980" s="15">
        <f t="shared" si="512"/>
        <v>2.1491700216148142</v>
      </c>
      <c r="Q980" s="15">
        <f t="shared" si="513"/>
        <v>0.95899999999999996</v>
      </c>
      <c r="S980" s="28">
        <f t="shared" si="514"/>
        <v>0.95899999999999996</v>
      </c>
      <c r="T980" s="19">
        <f t="shared" si="497"/>
        <v>5.3928487050908673</v>
      </c>
      <c r="U980" s="19">
        <f t="shared" si="498"/>
        <v>7.6266397785656883</v>
      </c>
      <c r="V980" s="19">
        <f t="shared" si="499"/>
        <v>10.785697410181735</v>
      </c>
      <c r="W980" s="19">
        <f t="shared" si="500"/>
        <v>13.209727587501623</v>
      </c>
      <c r="X980" s="19">
        <f t="shared" si="501"/>
        <v>15.253279557131377</v>
      </c>
      <c r="Y980" s="19">
        <f t="shared" si="502"/>
        <v>17.053684984776819</v>
      </c>
      <c r="Z980" s="19">
        <f t="shared" si="503"/>
        <v>18.681375909498822</v>
      </c>
      <c r="AA980" s="19">
        <f t="shared" si="504"/>
        <v>20.178192193157528</v>
      </c>
      <c r="AB980" s="19">
        <f t="shared" si="505"/>
        <v>21.571394820363469</v>
      </c>
      <c r="AC980" s="19">
        <f t="shared" si="506"/>
        <v>22.87991933569706</v>
      </c>
      <c r="AD980" s="19">
        <f t="shared" si="507"/>
        <v>24.117552593909785</v>
      </c>
      <c r="AE980" s="19">
        <f t="shared" si="522"/>
        <v>2.1491700216148142</v>
      </c>
      <c r="AF980" s="19">
        <f t="shared" si="522"/>
        <v>3.0393853924133478</v>
      </c>
      <c r="AG980" s="19">
        <f t="shared" si="522"/>
        <v>4.2983400432296284</v>
      </c>
      <c r="AH980" s="19">
        <f t="shared" si="522"/>
        <v>5.2643699234425876</v>
      </c>
      <c r="AI980" s="19">
        <f t="shared" si="522"/>
        <v>6.0787707848266956</v>
      </c>
      <c r="AJ980" s="19">
        <f t="shared" si="522"/>
        <v>6.7962723472561182</v>
      </c>
      <c r="AK980" s="19">
        <f t="shared" si="522"/>
        <v>7.4449433430815208</v>
      </c>
      <c r="AL980" s="19">
        <f t="shared" si="522"/>
        <v>8.0414578868081801</v>
      </c>
      <c r="AM980" s="19">
        <f t="shared" si="522"/>
        <v>8.5966800864592567</v>
      </c>
      <c r="AN980" s="19">
        <f t="shared" si="522"/>
        <v>9.1181561772400421</v>
      </c>
      <c r="AO980" s="19">
        <f t="shared" si="522"/>
        <v>9.6113805270708301</v>
      </c>
      <c r="AP980" s="43">
        <f t="shared" si="508"/>
        <v>0.95899999999999996</v>
      </c>
    </row>
    <row r="981" spans="1:42" x14ac:dyDescent="0.25">
      <c r="A981" s="15">
        <v>0.96</v>
      </c>
      <c r="B981" s="6">
        <f t="shared" si="515"/>
        <v>5.4777536240182627</v>
      </c>
      <c r="C981" s="6">
        <f t="shared" si="490"/>
        <v>0.77486042553670387</v>
      </c>
      <c r="D981" s="6">
        <f t="shared" si="509"/>
        <v>2.7388768120091314</v>
      </c>
      <c r="E981" s="6">
        <f t="shared" si="491"/>
        <v>0.39191835884530879</v>
      </c>
      <c r="F981" s="6">
        <f t="shared" si="492"/>
        <v>1.9770965254591284</v>
      </c>
      <c r="G981" s="6">
        <f t="shared" si="493"/>
        <v>1.9485482627295641</v>
      </c>
      <c r="H981" s="6">
        <f t="shared" si="494"/>
        <v>0.98658293544364728</v>
      </c>
      <c r="I981" s="6">
        <f t="shared" si="523"/>
        <v>2.3314386993439813</v>
      </c>
      <c r="J981" s="6">
        <f t="shared" si="510"/>
        <v>4.3440366458169155</v>
      </c>
      <c r="K981" s="9"/>
      <c r="L981" s="15">
        <f t="shared" si="511"/>
        <v>0.96</v>
      </c>
      <c r="M981" s="6">
        <f t="shared" si="516"/>
        <v>0.43095704800615292</v>
      </c>
      <c r="N981" s="15">
        <f t="shared" si="495"/>
        <v>2.1472438384303456</v>
      </c>
      <c r="O981" s="15">
        <f t="shared" si="496"/>
        <v>5.390758248982138</v>
      </c>
      <c r="P981" s="15">
        <f t="shared" si="512"/>
        <v>2.1472438384303456</v>
      </c>
      <c r="Q981" s="15">
        <f t="shared" si="513"/>
        <v>0.96</v>
      </c>
      <c r="S981" s="28">
        <f t="shared" si="514"/>
        <v>0.96</v>
      </c>
      <c r="T981" s="19">
        <f t="shared" si="497"/>
        <v>5.390758248982138</v>
      </c>
      <c r="U981" s="19">
        <f t="shared" si="498"/>
        <v>7.6236834271851794</v>
      </c>
      <c r="V981" s="19">
        <f t="shared" si="499"/>
        <v>10.781516497964276</v>
      </c>
      <c r="W981" s="19">
        <f t="shared" si="500"/>
        <v>13.204607036705555</v>
      </c>
      <c r="X981" s="19">
        <f t="shared" si="501"/>
        <v>15.247366854370359</v>
      </c>
      <c r="Y981" s="19">
        <f t="shared" si="502"/>
        <v>17.047074382124627</v>
      </c>
      <c r="Z981" s="19">
        <f t="shared" si="503"/>
        <v>18.674134357116202</v>
      </c>
      <c r="AA981" s="19">
        <f t="shared" si="504"/>
        <v>20.170370422616578</v>
      </c>
      <c r="AB981" s="19">
        <f t="shared" si="505"/>
        <v>21.563032995928552</v>
      </c>
      <c r="AC981" s="19">
        <f t="shared" si="506"/>
        <v>22.87105028155554</v>
      </c>
      <c r="AD981" s="19">
        <f t="shared" si="507"/>
        <v>24.108203789983598</v>
      </c>
      <c r="AE981" s="19">
        <f t="shared" si="522"/>
        <v>2.1472438384303456</v>
      </c>
      <c r="AF981" s="19">
        <f t="shared" si="522"/>
        <v>3.0366613580302584</v>
      </c>
      <c r="AG981" s="19">
        <f t="shared" si="522"/>
        <v>4.2944876768606912</v>
      </c>
      <c r="AH981" s="19">
        <f t="shared" si="522"/>
        <v>5.2596517574895127</v>
      </c>
      <c r="AI981" s="19">
        <f t="shared" si="522"/>
        <v>6.0733227160605168</v>
      </c>
      <c r="AJ981" s="19">
        <f t="shared" si="522"/>
        <v>6.7901812212024844</v>
      </c>
      <c r="AK981" s="19">
        <f t="shared" si="522"/>
        <v>7.438270848801154</v>
      </c>
      <c r="AL981" s="19">
        <f t="shared" si="522"/>
        <v>8.0342507692677358</v>
      </c>
      <c r="AM981" s="19">
        <f t="shared" si="522"/>
        <v>8.5889753537213824</v>
      </c>
      <c r="AN981" s="19">
        <f t="shared" si="522"/>
        <v>9.1099840740907752</v>
      </c>
      <c r="AO981" s="19">
        <f t="shared" si="522"/>
        <v>9.6027663739956584</v>
      </c>
      <c r="AP981" s="43">
        <f t="shared" si="508"/>
        <v>0.96</v>
      </c>
    </row>
    <row r="982" spans="1:42" x14ac:dyDescent="0.25">
      <c r="A982" s="15">
        <v>0.96099999999999997</v>
      </c>
      <c r="B982" s="6">
        <f t="shared" si="515"/>
        <v>5.4880217511805878</v>
      </c>
      <c r="C982" s="6">
        <f t="shared" ref="C982:C1021" si="524">$B982/8+($A982/2-0.25)*SIN($B982/2)</f>
        <v>0.77524998529268496</v>
      </c>
      <c r="D982" s="6">
        <f t="shared" si="509"/>
        <v>2.7440108755902939</v>
      </c>
      <c r="E982" s="6">
        <f t="shared" ref="E982:E1021" si="525">SIN(B982/2)</f>
        <v>0.38718987590070081</v>
      </c>
      <c r="F982" s="6">
        <f t="shared" ref="F982:F1020" si="526">C982/E982</f>
        <v>2.002247562618364</v>
      </c>
      <c r="G982" s="6">
        <f t="shared" ref="G982:G1021" si="527">A982+F982/2</f>
        <v>1.9621237813091819</v>
      </c>
      <c r="H982" s="6">
        <f t="shared" ref="H982:H1021" si="528">C982/$C$1021</f>
        <v>0.98707893832999982</v>
      </c>
      <c r="I982" s="6">
        <f t="shared" si="523"/>
        <v>2.3521024291763974</v>
      </c>
      <c r="J982" s="6">
        <f t="shared" si="510"/>
        <v>4.3737778069143225</v>
      </c>
      <c r="K982" s="9"/>
      <c r="L982" s="15">
        <f t="shared" si="511"/>
        <v>0.96099999999999997</v>
      </c>
      <c r="M982" s="6">
        <f t="shared" si="516"/>
        <v>0.43056358077268292</v>
      </c>
      <c r="N982" s="15">
        <f t="shared" ref="N982:N1021" si="529">M982*(Slope^0.5)/(RMannings_n)*((Diameter/1000)^(2/3))</f>
        <v>2.1452833876230053</v>
      </c>
      <c r="O982" s="15">
        <f t="shared" ref="O982:O1021" si="530">C982*N982*(Diameter/1000)^2</f>
        <v>5.3885441636389393</v>
      </c>
      <c r="P982" s="15">
        <f t="shared" si="512"/>
        <v>2.1452833876230053</v>
      </c>
      <c r="Q982" s="15">
        <f t="shared" si="513"/>
        <v>0.96099999999999997</v>
      </c>
      <c r="S982" s="28">
        <f t="shared" si="514"/>
        <v>0.96099999999999997</v>
      </c>
      <c r="T982" s="19">
        <f t="shared" ref="T982:T1021" si="531">$C982*AE982*((Diameter/1000)^2)</f>
        <v>5.3885441636389393</v>
      </c>
      <c r="U982" s="19">
        <f t="shared" ref="U982:U1021" si="532">$C982*AF982*((Diameter/1000)^2)</f>
        <v>7.620552237664576</v>
      </c>
      <c r="V982" s="19">
        <f t="shared" ref="V982:V1021" si="533">$C982*AG982*((Diameter/1000)^2)</f>
        <v>10.777088327277879</v>
      </c>
      <c r="W982" s="19">
        <f t="shared" ref="W982:W1021" si="534">$C982*AH982*((Diameter/1000)^2)</f>
        <v>13.199183657367744</v>
      </c>
      <c r="X982" s="19">
        <f t="shared" ref="X982:X1021" si="535">$C982*AI982*((Diameter/1000)^2)</f>
        <v>15.241104475329152</v>
      </c>
      <c r="Y982" s="19">
        <f t="shared" ref="Y982:Y1021" si="536">$C982*AJ982*((Diameter/1000)^2)</f>
        <v>17.040072829506123</v>
      </c>
      <c r="Z982" s="19">
        <f t="shared" ref="Z982:Z1021" si="537">$C982*AK982*((Diameter/1000)^2)</f>
        <v>18.666464540502773</v>
      </c>
      <c r="AA982" s="19">
        <f t="shared" ref="AA982:AA1021" si="538">$C982*AL982*((Diameter/1000)^2)</f>
        <v>20.162086073837251</v>
      </c>
      <c r="AB982" s="19">
        <f t="shared" ref="AB982:AB1021" si="539">$C982*AM982*((Diameter/1000)^2)</f>
        <v>21.554176654555757</v>
      </c>
      <c r="AC982" s="19">
        <f t="shared" ref="AC982:AC1021" si="540">$C982*AN982*((Diameter/1000)^2)</f>
        <v>22.861656712993724</v>
      </c>
      <c r="AD982" s="19">
        <f t="shared" ref="AD982:AD1021" si="541">$C982*AO982*((Diameter/1000)^2)</f>
        <v>24.098302099312839</v>
      </c>
      <c r="AE982" s="19">
        <f t="shared" ref="AE982:AO991" si="542">$M982*AE$21^0.5/RMannings_n*(Diameter/1000)^(2/3)</f>
        <v>2.1452833876230053</v>
      </c>
      <c r="AF982" s="19">
        <f t="shared" si="542"/>
        <v>3.0338888619101523</v>
      </c>
      <c r="AG982" s="19">
        <f t="shared" si="542"/>
        <v>4.2905667752460106</v>
      </c>
      <c r="AH982" s="19">
        <f t="shared" si="542"/>
        <v>5.2548496533457012</v>
      </c>
      <c r="AI982" s="19">
        <f t="shared" si="542"/>
        <v>6.0677777238203046</v>
      </c>
      <c r="AJ982" s="19">
        <f t="shared" si="542"/>
        <v>6.7839817314105719</v>
      </c>
      <c r="AK982" s="19">
        <f t="shared" si="542"/>
        <v>7.4314796479930472</v>
      </c>
      <c r="AL982" s="19">
        <f t="shared" si="542"/>
        <v>8.026915434023044</v>
      </c>
      <c r="AM982" s="19">
        <f t="shared" si="542"/>
        <v>8.5811335504920212</v>
      </c>
      <c r="AN982" s="19">
        <f t="shared" si="542"/>
        <v>9.1016665857304559</v>
      </c>
      <c r="AO982" s="19">
        <f t="shared" si="542"/>
        <v>9.5939989714521428</v>
      </c>
      <c r="AP982" s="43">
        <f t="shared" ref="AP982:AP1020" si="543">S982</f>
        <v>0.96099999999999997</v>
      </c>
    </row>
    <row r="983" spans="1:42" x14ac:dyDescent="0.25">
      <c r="A983" s="15">
        <v>0.96199999999999997</v>
      </c>
      <c r="B983" s="6">
        <f t="shared" si="515"/>
        <v>5.4984169766527025</v>
      </c>
      <c r="C983" s="6">
        <f t="shared" si="524"/>
        <v>0.77563478231550143</v>
      </c>
      <c r="D983" s="6">
        <f t="shared" ref="D983:D1017" si="544">B983/2</f>
        <v>2.7492084883263512</v>
      </c>
      <c r="E983" s="6">
        <f t="shared" si="525"/>
        <v>0.38239246854508052</v>
      </c>
      <c r="F983" s="6">
        <f t="shared" si="526"/>
        <v>2.0283735850411011</v>
      </c>
      <c r="G983" s="6">
        <f t="shared" si="527"/>
        <v>1.9761867925205505</v>
      </c>
      <c r="H983" s="6">
        <f t="shared" si="528"/>
        <v>0.98756887711614605</v>
      </c>
      <c r="I983" s="6">
        <f t="shared" si="523"/>
        <v>2.3735295802161946</v>
      </c>
      <c r="J983" s="6">
        <f t="shared" ref="J983:J1020" si="545">H983*(9.806*F983)^0.5</f>
        <v>4.4044056633740816</v>
      </c>
      <c r="K983" s="9"/>
      <c r="L983" s="15">
        <f t="shared" ref="L983:L1021" si="546">A983</f>
        <v>0.96199999999999997</v>
      </c>
      <c r="M983" s="6">
        <f t="shared" si="516"/>
        <v>0.43016301427556852</v>
      </c>
      <c r="N983" s="15">
        <f t="shared" si="529"/>
        <v>2.143287564728845</v>
      </c>
      <c r="O983" s="15">
        <f t="shared" si="530"/>
        <v>5.3862031632138514</v>
      </c>
      <c r="P983" s="15">
        <f t="shared" ref="P983:P1021" si="547">N983</f>
        <v>2.143287564728845</v>
      </c>
      <c r="Q983" s="15">
        <f t="shared" ref="Q983:Q1021" si="548">L983</f>
        <v>0.96199999999999997</v>
      </c>
      <c r="S983" s="28">
        <f t="shared" ref="S983:S1021" si="549">A983</f>
        <v>0.96199999999999997</v>
      </c>
      <c r="T983" s="19">
        <f t="shared" si="531"/>
        <v>5.3862031632138514</v>
      </c>
      <c r="U983" s="19">
        <f t="shared" si="532"/>
        <v>7.617241563113895</v>
      </c>
      <c r="V983" s="19">
        <f t="shared" si="533"/>
        <v>10.772406326427703</v>
      </c>
      <c r="W983" s="19">
        <f t="shared" si="534"/>
        <v>13.19344940083864</v>
      </c>
      <c r="X983" s="19">
        <f t="shared" si="535"/>
        <v>15.23448312622779</v>
      </c>
      <c r="Y983" s="19">
        <f t="shared" si="536"/>
        <v>17.032669936159422</v>
      </c>
      <c r="Z983" s="19">
        <f t="shared" si="537"/>
        <v>18.658355077149189</v>
      </c>
      <c r="AA983" s="19">
        <f t="shared" si="538"/>
        <v>20.153326852304279</v>
      </c>
      <c r="AB983" s="19">
        <f t="shared" si="539"/>
        <v>21.544812652855406</v>
      </c>
      <c r="AC983" s="19">
        <f t="shared" si="540"/>
        <v>22.85172468934168</v>
      </c>
      <c r="AD983" s="19">
        <f t="shared" si="541"/>
        <v>24.087832827141138</v>
      </c>
      <c r="AE983" s="19">
        <f t="shared" si="542"/>
        <v>2.143287564728845</v>
      </c>
      <c r="AF983" s="19">
        <f t="shared" si="542"/>
        <v>3.0310663421051358</v>
      </c>
      <c r="AG983" s="19">
        <f t="shared" si="542"/>
        <v>4.2865751294576899</v>
      </c>
      <c r="AH983" s="19">
        <f t="shared" si="542"/>
        <v>5.2499609056380425</v>
      </c>
      <c r="AI983" s="19">
        <f t="shared" si="542"/>
        <v>6.0621326842102716</v>
      </c>
      <c r="AJ983" s="19">
        <f t="shared" si="542"/>
        <v>6.7776703852587161</v>
      </c>
      <c r="AK983" s="19">
        <f t="shared" si="542"/>
        <v>7.4245659146818568</v>
      </c>
      <c r="AL983" s="19">
        <f t="shared" si="542"/>
        <v>8.0194477485484157</v>
      </c>
      <c r="AM983" s="19">
        <f t="shared" si="542"/>
        <v>8.5731502589153799</v>
      </c>
      <c r="AN983" s="19">
        <f t="shared" si="542"/>
        <v>9.0931990263154052</v>
      </c>
      <c r="AO983" s="19">
        <f t="shared" si="542"/>
        <v>9.5850733801273567</v>
      </c>
      <c r="AP983" s="43">
        <f t="shared" si="543"/>
        <v>0.96199999999999997</v>
      </c>
    </row>
    <row r="984" spans="1:42" x14ac:dyDescent="0.25">
      <c r="A984" s="15">
        <v>0.96299999999999997</v>
      </c>
      <c r="B984" s="6">
        <f t="shared" ref="B984:B1017" si="550">2*ACOS((0.5-A984)/0.5)</f>
        <v>5.5089444320070342</v>
      </c>
      <c r="C984" s="6">
        <f t="shared" si="524"/>
        <v>0.77601474638108325</v>
      </c>
      <c r="D984" s="6">
        <f t="shared" si="544"/>
        <v>2.7544722160035171</v>
      </c>
      <c r="E984" s="6">
        <f t="shared" si="525"/>
        <v>0.37752350920174488</v>
      </c>
      <c r="F984" s="6">
        <f t="shared" si="526"/>
        <v>2.0555401914490803</v>
      </c>
      <c r="G984" s="6">
        <f t="shared" si="527"/>
        <v>1.9907700957245402</v>
      </c>
      <c r="H984" s="6">
        <f t="shared" si="528"/>
        <v>0.98805266239002321</v>
      </c>
      <c r="I984" s="6">
        <f t="shared" si="523"/>
        <v>2.3957713964237519</v>
      </c>
      <c r="J984" s="6">
        <f t="shared" si="545"/>
        <v>4.43597432286853</v>
      </c>
      <c r="K984" s="9"/>
      <c r="L984" s="15">
        <f t="shared" si="546"/>
        <v>0.96299999999999997</v>
      </c>
      <c r="M984" s="6">
        <f t="shared" si="516"/>
        <v>0.42975511263831645</v>
      </c>
      <c r="N984" s="15">
        <f t="shared" si="529"/>
        <v>2.1412551944930467</v>
      </c>
      <c r="O984" s="15">
        <f t="shared" si="530"/>
        <v>5.3837317656811043</v>
      </c>
      <c r="P984" s="15">
        <f t="shared" si="547"/>
        <v>2.1412551944930467</v>
      </c>
      <c r="Q984" s="15">
        <f t="shared" si="548"/>
        <v>0.96299999999999997</v>
      </c>
      <c r="S984" s="28">
        <f t="shared" si="549"/>
        <v>0.96299999999999997</v>
      </c>
      <c r="T984" s="19">
        <f t="shared" si="531"/>
        <v>5.3837317656811043</v>
      </c>
      <c r="U984" s="19">
        <f t="shared" si="532"/>
        <v>7.6137464792050658</v>
      </c>
      <c r="V984" s="19">
        <f t="shared" si="533"/>
        <v>10.767463531362209</v>
      </c>
      <c r="W984" s="19">
        <f t="shared" si="534"/>
        <v>13.187395737931835</v>
      </c>
      <c r="X984" s="19">
        <f t="shared" si="535"/>
        <v>15.227492958410132</v>
      </c>
      <c r="Y984" s="19">
        <f t="shared" si="536"/>
        <v>17.024854690952221</v>
      </c>
      <c r="Z984" s="19">
        <f t="shared" si="537"/>
        <v>18.649793904964351</v>
      </c>
      <c r="AA984" s="19">
        <f t="shared" si="538"/>
        <v>20.144079729470217</v>
      </c>
      <c r="AB984" s="19">
        <f t="shared" si="539"/>
        <v>21.534927062724417</v>
      </c>
      <c r="AC984" s="19">
        <f t="shared" si="540"/>
        <v>22.841239437615201</v>
      </c>
      <c r="AD984" s="19">
        <f t="shared" si="541"/>
        <v>24.076780401375839</v>
      </c>
      <c r="AE984" s="19">
        <f t="shared" si="542"/>
        <v>2.1412551944930467</v>
      </c>
      <c r="AF984" s="19">
        <f t="shared" si="542"/>
        <v>3.0281921365539057</v>
      </c>
      <c r="AG984" s="19">
        <f t="shared" si="542"/>
        <v>4.2825103889860934</v>
      </c>
      <c r="AH984" s="19">
        <f t="shared" si="542"/>
        <v>5.2449826355919171</v>
      </c>
      <c r="AI984" s="19">
        <f t="shared" si="542"/>
        <v>6.0563842731078115</v>
      </c>
      <c r="AJ984" s="19">
        <f t="shared" si="542"/>
        <v>6.7712434662648597</v>
      </c>
      <c r="AK984" s="19">
        <f t="shared" si="542"/>
        <v>7.4175255776654714</v>
      </c>
      <c r="AL984" s="19">
        <f t="shared" si="542"/>
        <v>8.0118433154429809</v>
      </c>
      <c r="AM984" s="19">
        <f t="shared" si="542"/>
        <v>8.5650207779721867</v>
      </c>
      <c r="AN984" s="19">
        <f t="shared" si="542"/>
        <v>9.0845764096617181</v>
      </c>
      <c r="AO984" s="19">
        <f t="shared" si="542"/>
        <v>9.5759843441219719</v>
      </c>
      <c r="AP984" s="43">
        <f t="shared" si="543"/>
        <v>0.96299999999999997</v>
      </c>
    </row>
    <row r="985" spans="1:42" x14ac:dyDescent="0.25">
      <c r="A985" s="15">
        <v>0.96399999999999997</v>
      </c>
      <c r="B985" s="6">
        <f t="shared" si="550"/>
        <v>5.5196095987326066</v>
      </c>
      <c r="C985" s="6">
        <f t="shared" si="524"/>
        <v>0.77638980455035167</v>
      </c>
      <c r="D985" s="6">
        <f t="shared" si="544"/>
        <v>2.7598047993663033</v>
      </c>
      <c r="E985" s="6">
        <f t="shared" si="525"/>
        <v>0.37258019271024073</v>
      </c>
      <c r="F985" s="6">
        <f t="shared" si="526"/>
        <v>2.0838193219631447</v>
      </c>
      <c r="G985" s="6">
        <f t="shared" si="527"/>
        <v>2.0059096609815725</v>
      </c>
      <c r="H985" s="6">
        <f t="shared" si="528"/>
        <v>0.98853020128271174</v>
      </c>
      <c r="I985" s="6">
        <f t="shared" si="523"/>
        <v>2.418884077251557</v>
      </c>
      <c r="J985" s="6">
        <f t="shared" si="545"/>
        <v>4.4685427493796395</v>
      </c>
      <c r="K985" s="9"/>
      <c r="L985" s="15">
        <f t="shared" si="546"/>
        <v>0.96399999999999997</v>
      </c>
      <c r="M985" s="6">
        <f t="shared" ref="M985:M1021" si="551">(C985/D985)^(2/3)</f>
        <v>0.42933962444301565</v>
      </c>
      <c r="N985" s="15">
        <f t="shared" si="529"/>
        <v>2.1391850242256671</v>
      </c>
      <c r="O985" s="15">
        <f t="shared" si="530"/>
        <v>5.3811262748521607</v>
      </c>
      <c r="P985" s="15">
        <f t="shared" si="547"/>
        <v>2.1391850242256671</v>
      </c>
      <c r="Q985" s="15">
        <f t="shared" si="548"/>
        <v>0.96399999999999997</v>
      </c>
      <c r="S985" s="28">
        <f t="shared" si="549"/>
        <v>0.96399999999999997</v>
      </c>
      <c r="T985" s="19">
        <f t="shared" si="531"/>
        <v>5.3811262748521607</v>
      </c>
      <c r="U985" s="19">
        <f t="shared" si="532"/>
        <v>7.6100617587381345</v>
      </c>
      <c r="V985" s="19">
        <f t="shared" si="533"/>
        <v>10.762252549704321</v>
      </c>
      <c r="W985" s="19">
        <f t="shared" si="534"/>
        <v>13.181013614871421</v>
      </c>
      <c r="X985" s="19">
        <f t="shared" si="535"/>
        <v>15.220123517476269</v>
      </c>
      <c r="Y985" s="19">
        <f t="shared" si="536"/>
        <v>17.016615405510077</v>
      </c>
      <c r="Z985" s="19">
        <f t="shared" si="537"/>
        <v>18.640768219975577</v>
      </c>
      <c r="AA985" s="19">
        <f t="shared" si="538"/>
        <v>20.134330875463931</v>
      </c>
      <c r="AB985" s="19">
        <f t="shared" si="539"/>
        <v>21.524505099408643</v>
      </c>
      <c r="AC985" s="19">
        <f t="shared" si="540"/>
        <v>22.830185276214404</v>
      </c>
      <c r="AD985" s="19">
        <f t="shared" si="541"/>
        <v>24.065128292159294</v>
      </c>
      <c r="AE985" s="19">
        <f t="shared" si="542"/>
        <v>2.1391850242256671</v>
      </c>
      <c r="AF985" s="19">
        <f t="shared" si="542"/>
        <v>3.0252644736853558</v>
      </c>
      <c r="AG985" s="19">
        <f t="shared" si="542"/>
        <v>4.2783700484513343</v>
      </c>
      <c r="AH985" s="19">
        <f t="shared" si="542"/>
        <v>5.2399117747561563</v>
      </c>
      <c r="AI985" s="19">
        <f t="shared" si="542"/>
        <v>6.0505289473707116</v>
      </c>
      <c r="AJ985" s="19">
        <f t="shared" si="542"/>
        <v>6.7646970130755797</v>
      </c>
      <c r="AK985" s="19">
        <f t="shared" si="542"/>
        <v>7.4103542974986301</v>
      </c>
      <c r="AL985" s="19">
        <f t="shared" si="542"/>
        <v>8.0040974475701603</v>
      </c>
      <c r="AM985" s="19">
        <f t="shared" si="542"/>
        <v>8.5567400969026686</v>
      </c>
      <c r="AN985" s="19">
        <f t="shared" si="542"/>
        <v>9.0757934210560673</v>
      </c>
      <c r="AO985" s="19">
        <f t="shared" si="542"/>
        <v>9.5667262612362514</v>
      </c>
      <c r="AP985" s="43">
        <f t="shared" si="543"/>
        <v>0.96399999999999997</v>
      </c>
    </row>
    <row r="986" spans="1:42" x14ac:dyDescent="0.25">
      <c r="A986" s="15">
        <v>0.96499999999999997</v>
      </c>
      <c r="B986" s="6">
        <f t="shared" si="550"/>
        <v>5.5304183425441291</v>
      </c>
      <c r="C986" s="6">
        <f t="shared" si="524"/>
        <v>0.77675988098314053</v>
      </c>
      <c r="D986" s="6">
        <f t="shared" si="544"/>
        <v>2.7652091712720646</v>
      </c>
      <c r="E986" s="6">
        <f t="shared" si="525"/>
        <v>0.36755951898978251</v>
      </c>
      <c r="F986" s="6">
        <f t="shared" si="526"/>
        <v>2.1132900682807048</v>
      </c>
      <c r="G986" s="6">
        <f t="shared" si="527"/>
        <v>2.0216450341403522</v>
      </c>
      <c r="H986" s="6">
        <f t="shared" si="528"/>
        <v>0.98900139723151304</v>
      </c>
      <c r="I986" s="6">
        <f t="shared" si="523"/>
        <v>2.4429294107928361</v>
      </c>
      <c r="J986" s="6">
        <f t="shared" si="545"/>
        <v>4.5021753478334103</v>
      </c>
      <c r="K986" s="9"/>
      <c r="L986" s="15">
        <f t="shared" si="546"/>
        <v>0.96499999999999997</v>
      </c>
      <c r="M986" s="6">
        <f t="shared" si="551"/>
        <v>0.42891628123026826</v>
      </c>
      <c r="N986" s="15">
        <f t="shared" si="529"/>
        <v>2.1370757163275393</v>
      </c>
      <c r="O986" s="15">
        <f t="shared" si="530"/>
        <v>5.3783827601755876</v>
      </c>
      <c r="P986" s="15">
        <f t="shared" si="547"/>
        <v>2.1370757163275393</v>
      </c>
      <c r="Q986" s="15">
        <f t="shared" si="548"/>
        <v>0.96499999999999997</v>
      </c>
      <c r="S986" s="28">
        <f t="shared" si="549"/>
        <v>0.96499999999999997</v>
      </c>
      <c r="T986" s="19">
        <f t="shared" si="531"/>
        <v>5.3783827601755876</v>
      </c>
      <c r="U986" s="19">
        <f t="shared" si="532"/>
        <v>7.6061818430739567</v>
      </c>
      <c r="V986" s="19">
        <f t="shared" si="533"/>
        <v>10.756765520351175</v>
      </c>
      <c r="W986" s="19">
        <f t="shared" si="534"/>
        <v>13.174293403811978</v>
      </c>
      <c r="X986" s="19">
        <f t="shared" si="535"/>
        <v>15.212363686147913</v>
      </c>
      <c r="Y986" s="19">
        <f t="shared" si="536"/>
        <v>17.007939650338006</v>
      </c>
      <c r="Z986" s="19">
        <f t="shared" si="537"/>
        <v>18.631264406353306</v>
      </c>
      <c r="AA986" s="19">
        <f t="shared" si="538"/>
        <v>20.124065583508607</v>
      </c>
      <c r="AB986" s="19">
        <f t="shared" si="539"/>
        <v>21.51353104070235</v>
      </c>
      <c r="AC986" s="19">
        <f t="shared" si="540"/>
        <v>22.818545529221872</v>
      </c>
      <c r="AD986" s="19">
        <f t="shared" si="541"/>
        <v>24.052858921531126</v>
      </c>
      <c r="AE986" s="19">
        <f t="shared" si="542"/>
        <v>2.1370757163275393</v>
      </c>
      <c r="AF986" s="19">
        <f t="shared" si="542"/>
        <v>3.0222814618486029</v>
      </c>
      <c r="AG986" s="19">
        <f t="shared" si="542"/>
        <v>4.2741514326550787</v>
      </c>
      <c r="AH986" s="19">
        <f t="shared" si="542"/>
        <v>5.2347450466953198</v>
      </c>
      <c r="AI986" s="19">
        <f t="shared" si="542"/>
        <v>6.0445629236972058</v>
      </c>
      <c r="AJ986" s="19">
        <f t="shared" si="542"/>
        <v>6.7580267958309133</v>
      </c>
      <c r="AK986" s="19">
        <f t="shared" si="542"/>
        <v>7.4030474406019025</v>
      </c>
      <c r="AL986" s="19">
        <f t="shared" si="542"/>
        <v>7.9962051400921501</v>
      </c>
      <c r="AM986" s="19">
        <f t="shared" si="542"/>
        <v>8.5483028653101574</v>
      </c>
      <c r="AN986" s="19">
        <f t="shared" si="542"/>
        <v>9.0668443855458101</v>
      </c>
      <c r="AO986" s="19">
        <f t="shared" si="542"/>
        <v>9.5572931495448703</v>
      </c>
      <c r="AP986" s="43">
        <f t="shared" si="543"/>
        <v>0.96499999999999997</v>
      </c>
    </row>
    <row r="987" spans="1:42" x14ac:dyDescent="0.25">
      <c r="A987" s="15">
        <v>0.96599999999999997</v>
      </c>
      <c r="B987" s="6">
        <f t="shared" si="550"/>
        <v>5.541376952139041</v>
      </c>
      <c r="C987" s="6">
        <f t="shared" si="524"/>
        <v>0.77712489673368745</v>
      </c>
      <c r="D987" s="6">
        <f t="shared" si="544"/>
        <v>2.7706884760695205</v>
      </c>
      <c r="E987" s="6">
        <f t="shared" si="525"/>
        <v>0.36245827346054649</v>
      </c>
      <c r="F987" s="6">
        <f t="shared" si="526"/>
        <v>2.1440396140337445</v>
      </c>
      <c r="G987" s="6">
        <f t="shared" si="527"/>
        <v>2.0380198070168722</v>
      </c>
      <c r="H987" s="6">
        <f t="shared" si="528"/>
        <v>0.98946614971956059</v>
      </c>
      <c r="I987" s="6">
        <f t="shared" si="523"/>
        <v>2.4679755086667283</v>
      </c>
      <c r="J987" s="6">
        <f t="shared" si="545"/>
        <v>4.5369426381387852</v>
      </c>
      <c r="K987" s="9"/>
      <c r="L987" s="15">
        <f t="shared" si="546"/>
        <v>0.96599999999999997</v>
      </c>
      <c r="M987" s="6">
        <f t="shared" si="551"/>
        <v>0.42848479580633608</v>
      </c>
      <c r="N987" s="15">
        <f t="shared" si="529"/>
        <v>2.1349258398556326</v>
      </c>
      <c r="O987" s="15">
        <f t="shared" si="530"/>
        <v>5.3754970339753223</v>
      </c>
      <c r="P987" s="15">
        <f t="shared" si="547"/>
        <v>2.1349258398556326</v>
      </c>
      <c r="Q987" s="15">
        <f t="shared" si="548"/>
        <v>0.96599999999999997</v>
      </c>
      <c r="S987" s="28">
        <f t="shared" si="549"/>
        <v>0.96599999999999997</v>
      </c>
      <c r="T987" s="19">
        <f t="shared" si="531"/>
        <v>5.3754970339753223</v>
      </c>
      <c r="U987" s="19">
        <f t="shared" si="532"/>
        <v>7.602100809944246</v>
      </c>
      <c r="V987" s="19">
        <f t="shared" si="533"/>
        <v>10.750994067950645</v>
      </c>
      <c r="W987" s="19">
        <f t="shared" si="534"/>
        <v>13.167224847083949</v>
      </c>
      <c r="X987" s="19">
        <f t="shared" si="535"/>
        <v>15.204201619888492</v>
      </c>
      <c r="Y987" s="19">
        <f t="shared" si="536"/>
        <v>16.998814182841542</v>
      </c>
      <c r="Z987" s="19">
        <f t="shared" si="537"/>
        <v>18.621267957562125</v>
      </c>
      <c r="AA987" s="19">
        <f t="shared" si="538"/>
        <v>20.113268184755174</v>
      </c>
      <c r="AB987" s="19">
        <f t="shared" si="539"/>
        <v>21.501988135901289</v>
      </c>
      <c r="AC987" s="19">
        <f t="shared" si="540"/>
        <v>22.806302429832741</v>
      </c>
      <c r="AD987" s="19">
        <f t="shared" si="541"/>
        <v>24.039953561634636</v>
      </c>
      <c r="AE987" s="19">
        <f t="shared" si="542"/>
        <v>2.1349258398556326</v>
      </c>
      <c r="AF987" s="19">
        <f t="shared" si="542"/>
        <v>3.0192410773846059</v>
      </c>
      <c r="AG987" s="19">
        <f t="shared" si="542"/>
        <v>4.2698516797112651</v>
      </c>
      <c r="AH987" s="19">
        <f t="shared" si="542"/>
        <v>5.2294789463291345</v>
      </c>
      <c r="AI987" s="19">
        <f t="shared" si="542"/>
        <v>6.0384821547692118</v>
      </c>
      <c r="AJ987" s="19">
        <f t="shared" si="542"/>
        <v>6.7512282894916806</v>
      </c>
      <c r="AK987" s="19">
        <f t="shared" si="542"/>
        <v>7.3956000500432246</v>
      </c>
      <c r="AL987" s="19">
        <f t="shared" si="542"/>
        <v>7.9881610389103876</v>
      </c>
      <c r="AM987" s="19">
        <f t="shared" si="542"/>
        <v>8.5397033594225302</v>
      </c>
      <c r="AN987" s="19">
        <f t="shared" si="542"/>
        <v>9.0577232321538172</v>
      </c>
      <c r="AO987" s="19">
        <f t="shared" si="542"/>
        <v>9.5476786096760495</v>
      </c>
      <c r="AP987" s="43">
        <f t="shared" si="543"/>
        <v>0.96599999999999997</v>
      </c>
    </row>
    <row r="988" spans="1:42" x14ac:dyDescent="0.25">
      <c r="A988" s="15">
        <v>0.96699999999999997</v>
      </c>
      <c r="B988" s="6">
        <f t="shared" si="550"/>
        <v>5.5524921831281544</v>
      </c>
      <c r="C988" s="6">
        <f t="shared" si="524"/>
        <v>0.7774847695252759</v>
      </c>
      <c r="D988" s="6">
        <f t="shared" si="544"/>
        <v>2.7762460915640772</v>
      </c>
      <c r="E988" s="6">
        <f t="shared" si="525"/>
        <v>0.35727300485763008</v>
      </c>
      <c r="F988" s="6">
        <f t="shared" si="526"/>
        <v>2.1761643307898288</v>
      </c>
      <c r="G988" s="6">
        <f t="shared" si="527"/>
        <v>2.0550821653949143</v>
      </c>
      <c r="H988" s="6">
        <f t="shared" si="528"/>
        <v>0.98992435398888523</v>
      </c>
      <c r="I988" s="6">
        <f t="shared" si="523"/>
        <v>2.4940976625391151</v>
      </c>
      <c r="J988" s="6">
        <f t="shared" si="545"/>
        <v>4.5729220353900564</v>
      </c>
      <c r="K988" s="9"/>
      <c r="L988" s="15">
        <f t="shared" si="546"/>
        <v>0.96699999999999997</v>
      </c>
      <c r="M988" s="6">
        <f t="shared" si="551"/>
        <v>0.42804486032622502</v>
      </c>
      <c r="N988" s="15">
        <f t="shared" si="529"/>
        <v>2.1327338609720154</v>
      </c>
      <c r="O988" s="15">
        <f t="shared" si="530"/>
        <v>5.3724646257153177</v>
      </c>
      <c r="P988" s="15">
        <f t="shared" si="547"/>
        <v>2.1327338609720154</v>
      </c>
      <c r="Q988" s="15">
        <f t="shared" si="548"/>
        <v>0.96699999999999997</v>
      </c>
      <c r="S988" s="28">
        <f t="shared" si="549"/>
        <v>0.96699999999999997</v>
      </c>
      <c r="T988" s="19">
        <f t="shared" si="531"/>
        <v>5.3724646257153177</v>
      </c>
      <c r="U988" s="19">
        <f t="shared" si="532"/>
        <v>7.5978123370562942</v>
      </c>
      <c r="V988" s="19">
        <f t="shared" si="533"/>
        <v>10.744929251430635</v>
      </c>
      <c r="W988" s="19">
        <f t="shared" si="534"/>
        <v>13.159796994155133</v>
      </c>
      <c r="X988" s="19">
        <f t="shared" si="535"/>
        <v>15.195624674112588</v>
      </c>
      <c r="Y988" s="19">
        <f t="shared" si="536"/>
        <v>16.989224865944418</v>
      </c>
      <c r="Z988" s="19">
        <f t="shared" si="537"/>
        <v>18.610763387210884</v>
      </c>
      <c r="AA988" s="19">
        <f t="shared" si="538"/>
        <v>20.101921951989418</v>
      </c>
      <c r="AB988" s="19">
        <f t="shared" si="539"/>
        <v>21.489858502861271</v>
      </c>
      <c r="AC988" s="19">
        <f t="shared" si="540"/>
        <v>22.793437011168887</v>
      </c>
      <c r="AD988" s="19">
        <f t="shared" si="541"/>
        <v>24.026392219624825</v>
      </c>
      <c r="AE988" s="19">
        <f t="shared" si="542"/>
        <v>2.1327338609720154</v>
      </c>
      <c r="AF988" s="19">
        <f t="shared" si="542"/>
        <v>3.0161411511189589</v>
      </c>
      <c r="AG988" s="19">
        <f t="shared" si="542"/>
        <v>4.2654677219440309</v>
      </c>
      <c r="AH988" s="19">
        <f t="shared" si="542"/>
        <v>5.224109716537316</v>
      </c>
      <c r="AI988" s="19">
        <f t="shared" si="542"/>
        <v>6.0322823022379177</v>
      </c>
      <c r="AJ988" s="19">
        <f t="shared" si="542"/>
        <v>6.7442966436364582</v>
      </c>
      <c r="AK988" s="19">
        <f t="shared" si="542"/>
        <v>7.3880068124521383</v>
      </c>
      <c r="AL988" s="19">
        <f t="shared" si="542"/>
        <v>7.9799594049288505</v>
      </c>
      <c r="AM988" s="19">
        <f t="shared" si="542"/>
        <v>8.5309354438880618</v>
      </c>
      <c r="AN988" s="19">
        <f t="shared" si="542"/>
        <v>9.048423453356877</v>
      </c>
      <c r="AO988" s="19">
        <f t="shared" si="542"/>
        <v>9.5378757820980233</v>
      </c>
      <c r="AP988" s="43">
        <f t="shared" si="543"/>
        <v>0.96699999999999997</v>
      </c>
    </row>
    <row r="989" spans="1:42" x14ac:dyDescent="0.25">
      <c r="A989" s="15">
        <v>0.96799999999999997</v>
      </c>
      <c r="B989" s="6">
        <f t="shared" si="550"/>
        <v>5.5637713080096729</v>
      </c>
      <c r="C989" s="6">
        <f t="shared" si="524"/>
        <v>0.77783941350120922</v>
      </c>
      <c r="D989" s="6">
        <f t="shared" si="544"/>
        <v>2.7818856540048365</v>
      </c>
      <c r="E989" s="6">
        <f t="shared" si="525"/>
        <v>0.35200000000000026</v>
      </c>
      <c r="F989" s="6">
        <f t="shared" si="526"/>
        <v>2.209771061082979</v>
      </c>
      <c r="G989" s="6">
        <f t="shared" si="527"/>
        <v>2.0728855305414893</v>
      </c>
      <c r="H989" s="6">
        <f t="shared" si="528"/>
        <v>0.99037590072334558</v>
      </c>
      <c r="I989" s="6">
        <f t="shared" si="523"/>
        <v>2.5213793468081573</v>
      </c>
      <c r="J989" s="6">
        <f t="shared" si="545"/>
        <v>4.6101987567478542</v>
      </c>
      <c r="K989" s="9"/>
      <c r="L989" s="15">
        <f t="shared" si="546"/>
        <v>0.96799999999999997</v>
      </c>
      <c r="M989" s="6">
        <f t="shared" si="551"/>
        <v>0.42759614411524388</v>
      </c>
      <c r="N989" s="15">
        <f t="shared" si="529"/>
        <v>2.1304981320897736</v>
      </c>
      <c r="O989" s="15">
        <f t="shared" si="530"/>
        <v>5.3692807527976258</v>
      </c>
      <c r="P989" s="15">
        <f t="shared" si="547"/>
        <v>2.1304981320897736</v>
      </c>
      <c r="Q989" s="15">
        <f t="shared" si="548"/>
        <v>0.96799999999999997</v>
      </c>
      <c r="S989" s="28">
        <f t="shared" si="549"/>
        <v>0.96799999999999997</v>
      </c>
      <c r="T989" s="19">
        <f t="shared" si="531"/>
        <v>5.3692807527976258</v>
      </c>
      <c r="U989" s="19">
        <f t="shared" si="532"/>
        <v>7.5933096607952244</v>
      </c>
      <c r="V989" s="19">
        <f t="shared" si="533"/>
        <v>10.738561505595252</v>
      </c>
      <c r="W989" s="19">
        <f t="shared" si="534"/>
        <v>13.151998130100926</v>
      </c>
      <c r="X989" s="19">
        <f t="shared" si="535"/>
        <v>15.186619321590449</v>
      </c>
      <c r="Y989" s="19">
        <f t="shared" si="536"/>
        <v>16.979156575743989</v>
      </c>
      <c r="Z989" s="19">
        <f t="shared" si="537"/>
        <v>18.599734127894315</v>
      </c>
      <c r="AA989" s="19">
        <f t="shared" si="538"/>
        <v>20.090008990368386</v>
      </c>
      <c r="AB989" s="19">
        <f t="shared" si="539"/>
        <v>21.477123011190503</v>
      </c>
      <c r="AC989" s="19">
        <f t="shared" si="540"/>
        <v>22.779928982385673</v>
      </c>
      <c r="AD989" s="19">
        <f t="shared" si="541"/>
        <v>24.012153507073471</v>
      </c>
      <c r="AE989" s="19">
        <f t="shared" si="542"/>
        <v>2.1304981320897736</v>
      </c>
      <c r="AF989" s="19">
        <f t="shared" si="542"/>
        <v>3.0129793530119038</v>
      </c>
      <c r="AG989" s="19">
        <f t="shared" si="542"/>
        <v>4.2609962641795471</v>
      </c>
      <c r="AH989" s="19">
        <f t="shared" si="542"/>
        <v>5.2186333215726206</v>
      </c>
      <c r="AI989" s="19">
        <f t="shared" si="542"/>
        <v>6.0259587060238076</v>
      </c>
      <c r="AJ989" s="19">
        <f t="shared" si="542"/>
        <v>6.737226648137951</v>
      </c>
      <c r="AK989" s="19">
        <f t="shared" si="542"/>
        <v>7.3802620204201546</v>
      </c>
      <c r="AL989" s="19">
        <f t="shared" si="542"/>
        <v>7.9715940734417856</v>
      </c>
      <c r="AM989" s="19">
        <f t="shared" si="542"/>
        <v>8.5219925283590943</v>
      </c>
      <c r="AN989" s="19">
        <f t="shared" si="542"/>
        <v>9.0389380590357113</v>
      </c>
      <c r="AO989" s="19">
        <f t="shared" si="542"/>
        <v>9.5278772985781188</v>
      </c>
      <c r="AP989" s="43">
        <f t="shared" si="543"/>
        <v>0.96799999999999997</v>
      </c>
    </row>
    <row r="990" spans="1:42" x14ac:dyDescent="0.25">
      <c r="A990" s="15">
        <v>0.96899999999999997</v>
      </c>
      <c r="B990" s="6">
        <f t="shared" si="550"/>
        <v>5.575222173234641</v>
      </c>
      <c r="C990" s="6">
        <f t="shared" si="524"/>
        <v>0.77818873894881468</v>
      </c>
      <c r="D990" s="6">
        <f t="shared" si="544"/>
        <v>2.7876110866173205</v>
      </c>
      <c r="E990" s="6">
        <f t="shared" si="525"/>
        <v>0.34663525498714087</v>
      </c>
      <c r="F990" s="6">
        <f t="shared" si="526"/>
        <v>2.244978627398079</v>
      </c>
      <c r="G990" s="6">
        <f t="shared" si="527"/>
        <v>2.0914893136990393</v>
      </c>
      <c r="H990" s="6">
        <f t="shared" si="528"/>
        <v>0.99082067569721921</v>
      </c>
      <c r="I990" s="6">
        <f t="shared" si="523"/>
        <v>2.5499133978737034</v>
      </c>
      <c r="J990" s="6">
        <f t="shared" si="545"/>
        <v>4.648866880258451</v>
      </c>
      <c r="K990" s="9"/>
      <c r="L990" s="15">
        <f t="shared" si="546"/>
        <v>0.96899999999999997</v>
      </c>
      <c r="M990" s="6">
        <f t="shared" si="551"/>
        <v>0.42713829118392044</v>
      </c>
      <c r="N990" s="15">
        <f t="shared" si="529"/>
        <v>2.1282168794910747</v>
      </c>
      <c r="O990" s="15">
        <f t="shared" si="530"/>
        <v>5.3659402873008011</v>
      </c>
      <c r="P990" s="15">
        <f t="shared" si="547"/>
        <v>2.1282168794910747</v>
      </c>
      <c r="Q990" s="15">
        <f t="shared" si="548"/>
        <v>0.96899999999999997</v>
      </c>
      <c r="S990" s="28">
        <f t="shared" si="549"/>
        <v>0.96899999999999997</v>
      </c>
      <c r="T990" s="19">
        <f t="shared" si="531"/>
        <v>5.3659402873008011</v>
      </c>
      <c r="U990" s="19">
        <f t="shared" si="532"/>
        <v>7.5885855291849769</v>
      </c>
      <c r="V990" s="19">
        <f t="shared" si="533"/>
        <v>10.731880574601602</v>
      </c>
      <c r="W990" s="19">
        <f t="shared" si="534"/>
        <v>13.143815694130334</v>
      </c>
      <c r="X990" s="19">
        <f t="shared" si="535"/>
        <v>15.177171058369954</v>
      </c>
      <c r="Y990" s="19">
        <f t="shared" si="536"/>
        <v>16.968593096328817</v>
      </c>
      <c r="Z990" s="19">
        <f t="shared" si="537"/>
        <v>18.588162415971453</v>
      </c>
      <c r="AA990" s="19">
        <f t="shared" si="538"/>
        <v>20.07751011296693</v>
      </c>
      <c r="AB990" s="19">
        <f t="shared" si="539"/>
        <v>21.463761149203204</v>
      </c>
      <c r="AC990" s="19">
        <f t="shared" si="540"/>
        <v>22.765756587554925</v>
      </c>
      <c r="AD990" s="19">
        <f t="shared" si="541"/>
        <v>23.997214491218688</v>
      </c>
      <c r="AE990" s="19">
        <f t="shared" si="542"/>
        <v>2.1282168794910747</v>
      </c>
      <c r="AF990" s="19">
        <f t="shared" si="542"/>
        <v>3.0097531746476252</v>
      </c>
      <c r="AG990" s="19">
        <f t="shared" si="542"/>
        <v>4.2564337589821495</v>
      </c>
      <c r="AH990" s="19">
        <f t="shared" si="542"/>
        <v>5.2130454167314113</v>
      </c>
      <c r="AI990" s="19">
        <f t="shared" si="542"/>
        <v>6.0195063492952503</v>
      </c>
      <c r="AJ990" s="19">
        <f t="shared" si="542"/>
        <v>6.7300126940078853</v>
      </c>
      <c r="AK990" s="19">
        <f t="shared" si="542"/>
        <v>7.372359529608465</v>
      </c>
      <c r="AL990" s="19">
        <f t="shared" si="542"/>
        <v>7.9630584078047679</v>
      </c>
      <c r="AM990" s="19">
        <f t="shared" si="542"/>
        <v>8.512867517964299</v>
      </c>
      <c r="AN990" s="19">
        <f t="shared" si="542"/>
        <v>9.0292595239428746</v>
      </c>
      <c r="AO990" s="19">
        <f t="shared" si="542"/>
        <v>9.5176752268090432</v>
      </c>
      <c r="AP990" s="43">
        <f t="shared" si="543"/>
        <v>0.96899999999999997</v>
      </c>
    </row>
    <row r="991" spans="1:42" x14ac:dyDescent="0.25">
      <c r="A991" s="15">
        <v>0.97</v>
      </c>
      <c r="B991" s="6">
        <f t="shared" si="550"/>
        <v>5.5868532646336639</v>
      </c>
      <c r="C991" s="6">
        <f t="shared" si="524"/>
        <v>0.77853265199259836</v>
      </c>
      <c r="D991" s="6">
        <f t="shared" si="544"/>
        <v>2.793426632316832</v>
      </c>
      <c r="E991" s="6">
        <f t="shared" si="525"/>
        <v>0.34117444218463999</v>
      </c>
      <c r="F991" s="6">
        <f t="shared" si="526"/>
        <v>2.2819196156881669</v>
      </c>
      <c r="G991" s="6">
        <f t="shared" si="527"/>
        <v>2.1109598078440834</v>
      </c>
      <c r="H991" s="6">
        <f t="shared" si="528"/>
        <v>0.99125855938451479</v>
      </c>
      <c r="I991" s="6">
        <f t="shared" si="523"/>
        <v>2.5798034079556933</v>
      </c>
      <c r="J991" s="6">
        <f t="shared" si="545"/>
        <v>4.6890305869055711</v>
      </c>
      <c r="K991" s="9"/>
      <c r="L991" s="15">
        <f t="shared" si="546"/>
        <v>0.97</v>
      </c>
      <c r="M991" s="6">
        <f t="shared" si="551"/>
        <v>0.42667091738164936</v>
      </c>
      <c r="N991" s="15">
        <f t="shared" si="529"/>
        <v>2.1258881891452197</v>
      </c>
      <c r="O991" s="15">
        <f t="shared" si="530"/>
        <v>5.3624377179413045</v>
      </c>
      <c r="P991" s="15">
        <f t="shared" si="547"/>
        <v>2.1258881891452197</v>
      </c>
      <c r="Q991" s="15">
        <f t="shared" si="548"/>
        <v>0.97</v>
      </c>
      <c r="S991" s="28">
        <f t="shared" si="549"/>
        <v>0.97</v>
      </c>
      <c r="T991" s="19">
        <f t="shared" si="531"/>
        <v>5.3624377179413045</v>
      </c>
      <c r="U991" s="19">
        <f t="shared" si="532"/>
        <v>7.5836321480936215</v>
      </c>
      <c r="V991" s="19">
        <f t="shared" si="533"/>
        <v>10.724875435882609</v>
      </c>
      <c r="W991" s="19">
        <f t="shared" si="534"/>
        <v>13.135236186410856</v>
      </c>
      <c r="X991" s="19">
        <f t="shared" si="535"/>
        <v>15.167264296187243</v>
      </c>
      <c r="Y991" s="19">
        <f t="shared" si="536"/>
        <v>16.957516999490089</v>
      </c>
      <c r="Z991" s="19">
        <f t="shared" si="537"/>
        <v>18.576029159796089</v>
      </c>
      <c r="AA991" s="19">
        <f t="shared" si="538"/>
        <v>20.064404698450275</v>
      </c>
      <c r="AB991" s="19">
        <f t="shared" si="539"/>
        <v>21.449750871765218</v>
      </c>
      <c r="AC991" s="19">
        <f t="shared" si="540"/>
        <v>22.750896444280865</v>
      </c>
      <c r="AD991" s="19">
        <f t="shared" si="541"/>
        <v>23.981550524851194</v>
      </c>
      <c r="AE991" s="19">
        <f t="shared" si="542"/>
        <v>2.1258881891452197</v>
      </c>
      <c r="AF991" s="19">
        <f t="shared" si="542"/>
        <v>3.0064599091779485</v>
      </c>
      <c r="AG991" s="19">
        <f t="shared" si="542"/>
        <v>4.2517763782904394</v>
      </c>
      <c r="AH991" s="19">
        <f t="shared" si="542"/>
        <v>5.2073413136151192</v>
      </c>
      <c r="AI991" s="19">
        <f t="shared" si="542"/>
        <v>6.012919818355897</v>
      </c>
      <c r="AJ991" s="19">
        <f t="shared" si="542"/>
        <v>6.7226487285497365</v>
      </c>
      <c r="AK991" s="19">
        <f t="shared" si="542"/>
        <v>7.3642927096202317</v>
      </c>
      <c r="AL991" s="19">
        <f t="shared" si="542"/>
        <v>7.9543452463706883</v>
      </c>
      <c r="AM991" s="19">
        <f t="shared" si="542"/>
        <v>8.5035527565808788</v>
      </c>
      <c r="AN991" s="19">
        <f t="shared" si="542"/>
        <v>9.0193797275338472</v>
      </c>
      <c r="AO991" s="19">
        <f t="shared" si="542"/>
        <v>9.5072610069852814</v>
      </c>
      <c r="AP991" s="43">
        <f t="shared" si="543"/>
        <v>0.97</v>
      </c>
    </row>
    <row r="992" spans="1:42" x14ac:dyDescent="0.25">
      <c r="A992" s="15">
        <v>0.97099999999999997</v>
      </c>
      <c r="B992" s="6">
        <f t="shared" si="550"/>
        <v>5.5986737827525328</v>
      </c>
      <c r="C992" s="6">
        <f t="shared" si="524"/>
        <v>0.77887105425196157</v>
      </c>
      <c r="D992" s="6">
        <f t="shared" si="544"/>
        <v>2.7993368913762664</v>
      </c>
      <c r="E992" s="6">
        <f t="shared" si="525"/>
        <v>0.3356128722203609</v>
      </c>
      <c r="F992" s="6">
        <f t="shared" si="526"/>
        <v>2.3207424944671389</v>
      </c>
      <c r="G992" s="6">
        <f t="shared" si="527"/>
        <v>2.1313712472335693</v>
      </c>
      <c r="H992" s="6">
        <f t="shared" si="528"/>
        <v>0.99168942652316383</v>
      </c>
      <c r="I992" s="6">
        <f t="shared" si="523"/>
        <v>2.6111653811668272</v>
      </c>
      <c r="J992" s="6">
        <f t="shared" si="545"/>
        <v>4.7308056249196015</v>
      </c>
      <c r="K992" s="9"/>
      <c r="L992" s="15">
        <f t="shared" si="546"/>
        <v>0.97099999999999997</v>
      </c>
      <c r="M992" s="6">
        <f t="shared" si="551"/>
        <v>0.42619360712253579</v>
      </c>
      <c r="N992" s="15">
        <f t="shared" si="529"/>
        <v>2.1235099903951511</v>
      </c>
      <c r="O992" s="15">
        <f t="shared" si="530"/>
        <v>5.3587671063850078</v>
      </c>
      <c r="P992" s="15">
        <f t="shared" si="547"/>
        <v>2.1235099903951511</v>
      </c>
      <c r="Q992" s="15">
        <f t="shared" si="548"/>
        <v>0.97099999999999997</v>
      </c>
      <c r="S992" s="28">
        <f t="shared" si="549"/>
        <v>0.97099999999999997</v>
      </c>
      <c r="T992" s="19">
        <f t="shared" si="531"/>
        <v>5.3587671063850078</v>
      </c>
      <c r="U992" s="19">
        <f t="shared" si="532"/>
        <v>7.5784411194485051</v>
      </c>
      <c r="V992" s="19">
        <f t="shared" si="533"/>
        <v>10.717534212770016</v>
      </c>
      <c r="W992" s="19">
        <f t="shared" si="534"/>
        <v>13.12624506105397</v>
      </c>
      <c r="X992" s="19">
        <f t="shared" si="535"/>
        <v>15.15688223889701</v>
      </c>
      <c r="Y992" s="19">
        <f t="shared" si="536"/>
        <v>16.945909506566458</v>
      </c>
      <c r="Z992" s="19">
        <f t="shared" si="537"/>
        <v>18.563313788375378</v>
      </c>
      <c r="AA992" s="19">
        <f t="shared" si="538"/>
        <v>20.050670527606687</v>
      </c>
      <c r="AB992" s="19">
        <f t="shared" si="539"/>
        <v>21.435068425540031</v>
      </c>
      <c r="AC992" s="19">
        <f t="shared" si="540"/>
        <v>22.735323358345514</v>
      </c>
      <c r="AD992" s="19">
        <f t="shared" si="541"/>
        <v>23.965135050933451</v>
      </c>
      <c r="AE992" s="19">
        <f t="shared" ref="AE992:AO1001" si="552">$M992*AE$21^0.5/RMannings_n*(Diameter/1000)^(2/3)</f>
        <v>2.1235099903951511</v>
      </c>
      <c r="AF992" s="19">
        <f t="shared" si="552"/>
        <v>3.0030966282515843</v>
      </c>
      <c r="AG992" s="19">
        <f t="shared" si="552"/>
        <v>4.2470199807903022</v>
      </c>
      <c r="AH992" s="19">
        <f t="shared" si="552"/>
        <v>5.2015159401705287</v>
      </c>
      <c r="AI992" s="19">
        <f t="shared" si="552"/>
        <v>6.0061932565031686</v>
      </c>
      <c r="AJ992" s="19">
        <f t="shared" si="552"/>
        <v>6.7151282037709565</v>
      </c>
      <c r="AK992" s="19">
        <f t="shared" si="552"/>
        <v>7.3560543874890021</v>
      </c>
      <c r="AL992" s="19">
        <f t="shared" si="552"/>
        <v>7.9454468414502797</v>
      </c>
      <c r="AM992" s="19">
        <f t="shared" si="552"/>
        <v>8.4940399615806044</v>
      </c>
      <c r="AN992" s="19">
        <f t="shared" si="552"/>
        <v>9.009289884754752</v>
      </c>
      <c r="AO992" s="19">
        <f t="shared" si="552"/>
        <v>9.4966253788469679</v>
      </c>
      <c r="AP992" s="43">
        <f t="shared" si="543"/>
        <v>0.97099999999999997</v>
      </c>
    </row>
    <row r="993" spans="1:42" x14ac:dyDescent="0.25">
      <c r="A993" s="15">
        <v>0.97199999999999998</v>
      </c>
      <c r="B993" s="6">
        <f t="shared" si="550"/>
        <v>5.610693729994721</v>
      </c>
      <c r="C993" s="6">
        <f t="shared" si="524"/>
        <v>0.77920384245802976</v>
      </c>
      <c r="D993" s="6">
        <f t="shared" si="544"/>
        <v>2.8053468649973605</v>
      </c>
      <c r="E993" s="6">
        <f t="shared" si="525"/>
        <v>0.32994545003682063</v>
      </c>
      <c r="F993" s="6">
        <f t="shared" si="526"/>
        <v>2.361614146735691</v>
      </c>
      <c r="G993" s="6">
        <f t="shared" si="527"/>
        <v>2.1528070733678453</v>
      </c>
      <c r="H993" s="6">
        <f t="shared" si="528"/>
        <v>0.99211314562715125</v>
      </c>
      <c r="I993" s="6">
        <f t="shared" si="523"/>
        <v>2.6441297122171297</v>
      </c>
      <c r="J993" s="6">
        <f t="shared" si="545"/>
        <v>4.7743210453494358</v>
      </c>
      <c r="K993" s="9"/>
      <c r="L993" s="15">
        <f t="shared" si="546"/>
        <v>0.97199999999999998</v>
      </c>
      <c r="M993" s="6">
        <f t="shared" si="551"/>
        <v>0.4257059096018902</v>
      </c>
      <c r="N993" s="15">
        <f t="shared" si="529"/>
        <v>2.1210800371061427</v>
      </c>
      <c r="O993" s="15">
        <f t="shared" si="530"/>
        <v>5.3549220368401711</v>
      </c>
      <c r="P993" s="15">
        <f t="shared" si="547"/>
        <v>2.1210800371061427</v>
      </c>
      <c r="Q993" s="15">
        <f t="shared" si="548"/>
        <v>0.97199999999999998</v>
      </c>
      <c r="S993" s="28">
        <f t="shared" si="549"/>
        <v>0.97199999999999998</v>
      </c>
      <c r="T993" s="19">
        <f t="shared" si="531"/>
        <v>5.3549220368401711</v>
      </c>
      <c r="U993" s="19">
        <f t="shared" si="532"/>
        <v>7.5730033699499293</v>
      </c>
      <c r="V993" s="19">
        <f t="shared" si="533"/>
        <v>10.709844073680342</v>
      </c>
      <c r="W993" s="19">
        <f t="shared" si="534"/>
        <v>13.116826602643604</v>
      </c>
      <c r="X993" s="19">
        <f t="shared" si="535"/>
        <v>15.146006739899859</v>
      </c>
      <c r="Y993" s="19">
        <f t="shared" si="536"/>
        <v>16.933750329043029</v>
      </c>
      <c r="Z993" s="19">
        <f t="shared" si="537"/>
        <v>18.549994076754793</v>
      </c>
      <c r="AA993" s="19">
        <f t="shared" si="538"/>
        <v>20.036283594741587</v>
      </c>
      <c r="AB993" s="19">
        <f t="shared" si="539"/>
        <v>21.419688147360684</v>
      </c>
      <c r="AC993" s="19">
        <f t="shared" si="540"/>
        <v>22.719010109849787</v>
      </c>
      <c r="AD993" s="19">
        <f t="shared" si="541"/>
        <v>23.947939377172517</v>
      </c>
      <c r="AE993" s="19">
        <f t="shared" si="552"/>
        <v>2.1210800371061427</v>
      </c>
      <c r="AF993" s="19">
        <f t="shared" si="552"/>
        <v>2.9996601553543352</v>
      </c>
      <c r="AG993" s="19">
        <f t="shared" si="552"/>
        <v>4.2421600742122854</v>
      </c>
      <c r="AH993" s="19">
        <f t="shared" si="552"/>
        <v>5.1955637945136601</v>
      </c>
      <c r="AI993" s="19">
        <f t="shared" si="552"/>
        <v>5.9993203107086703</v>
      </c>
      <c r="AJ993" s="19">
        <f t="shared" si="552"/>
        <v>6.7074440167698723</v>
      </c>
      <c r="AK993" s="19">
        <f t="shared" si="552"/>
        <v>7.3476367823758384</v>
      </c>
      <c r="AL993" s="19">
        <f t="shared" si="552"/>
        <v>7.9363547887769448</v>
      </c>
      <c r="AM993" s="19">
        <f t="shared" si="552"/>
        <v>8.4843201484245707</v>
      </c>
      <c r="AN993" s="19">
        <f t="shared" si="552"/>
        <v>8.9989804660630046</v>
      </c>
      <c r="AO993" s="19">
        <f t="shared" si="552"/>
        <v>9.4857582973742254</v>
      </c>
      <c r="AP993" s="43">
        <f t="shared" si="543"/>
        <v>0.97199999999999998</v>
      </c>
    </row>
    <row r="994" spans="1:42" x14ac:dyDescent="0.25">
      <c r="A994" s="15">
        <v>0.97299999999999998</v>
      </c>
      <c r="B994" s="6">
        <f t="shared" si="550"/>
        <v>5.6229240119138835</v>
      </c>
      <c r="C994" s="6">
        <f t="shared" si="524"/>
        <v>0.77953090802308223</v>
      </c>
      <c r="D994" s="6">
        <f t="shared" si="544"/>
        <v>2.8114620059569417</v>
      </c>
      <c r="E994" s="6">
        <f t="shared" si="525"/>
        <v>0.32416662382176253</v>
      </c>
      <c r="F994" s="6">
        <f t="shared" si="526"/>
        <v>2.4047229132746679</v>
      </c>
      <c r="G994" s="6">
        <f t="shared" si="527"/>
        <v>2.1753614566373338</v>
      </c>
      <c r="H994" s="6">
        <f t="shared" si="528"/>
        <v>0.99252957843829726</v>
      </c>
      <c r="I994" s="6">
        <f t="shared" si="523"/>
        <v>2.6788435647557267</v>
      </c>
      <c r="J994" s="6">
        <f t="shared" si="545"/>
        <v>4.8197212708932167</v>
      </c>
      <c r="K994" s="9"/>
      <c r="L994" s="15">
        <f t="shared" si="546"/>
        <v>0.97299999999999998</v>
      </c>
      <c r="M994" s="6">
        <f t="shared" si="551"/>
        <v>0.42520733440277014</v>
      </c>
      <c r="N994" s="15">
        <f t="shared" si="529"/>
        <v>2.1185958857753833</v>
      </c>
      <c r="O994" s="15">
        <f t="shared" si="530"/>
        <v>5.3508955576147406</v>
      </c>
      <c r="P994" s="15">
        <f t="shared" si="547"/>
        <v>2.1185958857753833</v>
      </c>
      <c r="Q994" s="15">
        <f t="shared" si="548"/>
        <v>0.97299999999999998</v>
      </c>
      <c r="S994" s="28">
        <f t="shared" si="549"/>
        <v>0.97299999999999998</v>
      </c>
      <c r="T994" s="19">
        <f t="shared" si="531"/>
        <v>5.3508955576147406</v>
      </c>
      <c r="U994" s="19">
        <f t="shared" si="532"/>
        <v>7.5673090684207098</v>
      </c>
      <c r="V994" s="19">
        <f t="shared" si="533"/>
        <v>10.701791115229481</v>
      </c>
      <c r="W994" s="19">
        <f t="shared" si="534"/>
        <v>13.10696378308138</v>
      </c>
      <c r="X994" s="19">
        <f t="shared" si="535"/>
        <v>15.13461813684142</v>
      </c>
      <c r="Y994" s="19">
        <f t="shared" si="536"/>
        <v>16.921017483739313</v>
      </c>
      <c r="Z994" s="19">
        <f t="shared" si="537"/>
        <v>18.536045943566659</v>
      </c>
      <c r="AA994" s="19">
        <f t="shared" si="538"/>
        <v>20.021217889005065</v>
      </c>
      <c r="AB994" s="19">
        <f t="shared" si="539"/>
        <v>21.403582230458962</v>
      </c>
      <c r="AC994" s="19">
        <f t="shared" si="540"/>
        <v>22.701927205262134</v>
      </c>
      <c r="AD994" s="19">
        <f t="shared" si="541"/>
        <v>23.929932414656403</v>
      </c>
      <c r="AE994" s="19">
        <f t="shared" si="552"/>
        <v>2.1185958857753833</v>
      </c>
      <c r="AF994" s="19">
        <f t="shared" si="552"/>
        <v>2.9961470348513872</v>
      </c>
      <c r="AG994" s="19">
        <f t="shared" si="552"/>
        <v>4.2371917715507665</v>
      </c>
      <c r="AH994" s="19">
        <f t="shared" si="552"/>
        <v>5.1894788913094425</v>
      </c>
      <c r="AI994" s="19">
        <f t="shared" si="552"/>
        <v>5.9922940697027745</v>
      </c>
      <c r="AJ994" s="19">
        <f t="shared" si="552"/>
        <v>6.6995884405121329</v>
      </c>
      <c r="AK994" s="19">
        <f t="shared" si="552"/>
        <v>7.3390314297387071</v>
      </c>
      <c r="AL994" s="19">
        <f t="shared" si="552"/>
        <v>7.9270599456003445</v>
      </c>
      <c r="AM994" s="19">
        <f t="shared" si="552"/>
        <v>8.4743835431015331</v>
      </c>
      <c r="AN994" s="19">
        <f t="shared" si="552"/>
        <v>8.9884411045541626</v>
      </c>
      <c r="AO994" s="19">
        <f t="shared" si="552"/>
        <v>9.4746488348902727</v>
      </c>
      <c r="AP994" s="43">
        <f t="shared" si="543"/>
        <v>0.97299999999999998</v>
      </c>
    </row>
    <row r="995" spans="1:42" x14ac:dyDescent="0.25">
      <c r="A995" s="15">
        <v>0.97399999999999998</v>
      </c>
      <c r="B995" s="6">
        <f t="shared" si="550"/>
        <v>5.6353765555696587</v>
      </c>
      <c r="C995" s="6">
        <f t="shared" si="524"/>
        <v>0.77985213655475505</v>
      </c>
      <c r="D995" s="6">
        <f t="shared" si="544"/>
        <v>2.8176882777848293</v>
      </c>
      <c r="E995" s="6">
        <f t="shared" si="525"/>
        <v>0.31827032535252203</v>
      </c>
      <c r="F995" s="6">
        <f t="shared" si="526"/>
        <v>2.450282274010235</v>
      </c>
      <c r="G995" s="6">
        <f t="shared" si="527"/>
        <v>2.1991411370051175</v>
      </c>
      <c r="H995" s="6">
        <f t="shared" si="528"/>
        <v>0.99293857930772023</v>
      </c>
      <c r="I995" s="6">
        <f t="shared" si="523"/>
        <v>2.715473748370457</v>
      </c>
      <c r="J995" s="6">
        <f t="shared" si="545"/>
        <v>4.8671685770426949</v>
      </c>
      <c r="K995" s="9"/>
      <c r="L995" s="15">
        <f t="shared" si="546"/>
        <v>0.97399999999999998</v>
      </c>
      <c r="M995" s="6">
        <f t="shared" si="551"/>
        <v>0.42469734636756007</v>
      </c>
      <c r="N995" s="15">
        <f t="shared" si="529"/>
        <v>2.1160548699796222</v>
      </c>
      <c r="O995" s="15">
        <f t="shared" si="530"/>
        <v>5.3466801130030772</v>
      </c>
      <c r="P995" s="15">
        <f t="shared" si="547"/>
        <v>2.1160548699796222</v>
      </c>
      <c r="Q995" s="15">
        <f t="shared" si="548"/>
        <v>0.97399999999999998</v>
      </c>
      <c r="S995" s="28">
        <f t="shared" si="549"/>
        <v>0.97399999999999998</v>
      </c>
      <c r="T995" s="19">
        <f t="shared" si="531"/>
        <v>5.3466801130030772</v>
      </c>
      <c r="U995" s="19">
        <f t="shared" si="532"/>
        <v>7.5613475294794643</v>
      </c>
      <c r="V995" s="19">
        <f t="shared" si="533"/>
        <v>10.693360226006154</v>
      </c>
      <c r="W995" s="19">
        <f t="shared" si="534"/>
        <v>13.096638094743843</v>
      </c>
      <c r="X995" s="19">
        <f t="shared" si="535"/>
        <v>15.122695058958929</v>
      </c>
      <c r="Y995" s="19">
        <f t="shared" si="536"/>
        <v>16.907687077416178</v>
      </c>
      <c r="Z995" s="19">
        <f t="shared" si="537"/>
        <v>18.521443215078875</v>
      </c>
      <c r="AA995" s="19">
        <f t="shared" si="538"/>
        <v>20.005445139535301</v>
      </c>
      <c r="AB995" s="19">
        <f t="shared" si="539"/>
        <v>21.386720452012309</v>
      </c>
      <c r="AC995" s="19">
        <f t="shared" si="540"/>
        <v>22.684042588438398</v>
      </c>
      <c r="AD995" s="19">
        <f t="shared" si="541"/>
        <v>23.911080373242278</v>
      </c>
      <c r="AE995" s="19">
        <f t="shared" si="552"/>
        <v>2.1160548699796222</v>
      </c>
      <c r="AF995" s="19">
        <f t="shared" si="552"/>
        <v>2.9925534958508182</v>
      </c>
      <c r="AG995" s="19">
        <f t="shared" si="552"/>
        <v>4.2321097399592444</v>
      </c>
      <c r="AH995" s="19">
        <f t="shared" si="552"/>
        <v>5.183254699181477</v>
      </c>
      <c r="AI995" s="19">
        <f t="shared" si="552"/>
        <v>5.9851069917016364</v>
      </c>
      <c r="AJ995" s="19">
        <f t="shared" si="552"/>
        <v>6.6915530430270644</v>
      </c>
      <c r="AK995" s="19">
        <f t="shared" si="552"/>
        <v>7.3302290928165217</v>
      </c>
      <c r="AL995" s="19">
        <f t="shared" si="552"/>
        <v>7.9175523350782271</v>
      </c>
      <c r="AM995" s="19">
        <f t="shared" si="552"/>
        <v>8.4642194799184889</v>
      </c>
      <c r="AN995" s="19">
        <f t="shared" si="552"/>
        <v>8.9776604875524555</v>
      </c>
      <c r="AO995" s="19">
        <f t="shared" si="552"/>
        <v>9.4632850667878294</v>
      </c>
      <c r="AP995" s="43">
        <f t="shared" si="543"/>
        <v>0.97399999999999998</v>
      </c>
    </row>
    <row r="996" spans="1:42" x14ac:dyDescent="0.25">
      <c r="A996" s="15">
        <v>0.97499999999999998</v>
      </c>
      <c r="B996" s="6">
        <f t="shared" si="550"/>
        <v>5.6480644485965428</v>
      </c>
      <c r="C996" s="6">
        <f t="shared" si="524"/>
        <v>0.7801674073055489</v>
      </c>
      <c r="D996" s="6">
        <f t="shared" si="544"/>
        <v>2.8240322242982714</v>
      </c>
      <c r="E996" s="6">
        <f t="shared" si="525"/>
        <v>0.31224989991992036</v>
      </c>
      <c r="F996" s="6">
        <f t="shared" si="526"/>
        <v>2.4985353318147765</v>
      </c>
      <c r="G996" s="6">
        <f t="shared" si="527"/>
        <v>2.2242676659073881</v>
      </c>
      <c r="H996" s="6">
        <f t="shared" si="528"/>
        <v>0.99333999449492938</v>
      </c>
      <c r="I996" s="6">
        <f t="shared" si="523"/>
        <v>2.7542102226972434</v>
      </c>
      <c r="J996" s="6">
        <f t="shared" si="545"/>
        <v>4.9168460872061459</v>
      </c>
      <c r="K996" s="9"/>
      <c r="L996" s="15">
        <f t="shared" si="546"/>
        <v>0.97499999999999998</v>
      </c>
      <c r="M996" s="6">
        <f t="shared" si="551"/>
        <v>0.4241753595780855</v>
      </c>
      <c r="N996" s="15">
        <f t="shared" si="529"/>
        <v>2.1134540703810849</v>
      </c>
      <c r="O996" s="15">
        <f t="shared" si="530"/>
        <v>5.3422674634573672</v>
      </c>
      <c r="P996" s="15">
        <f t="shared" si="547"/>
        <v>2.1134540703810849</v>
      </c>
      <c r="Q996" s="15">
        <f t="shared" si="548"/>
        <v>0.97499999999999998</v>
      </c>
      <c r="S996" s="28">
        <f t="shared" si="549"/>
        <v>0.97499999999999998</v>
      </c>
      <c r="T996" s="19">
        <f t="shared" si="531"/>
        <v>5.3422674634573672</v>
      </c>
      <c r="U996" s="19">
        <f t="shared" si="532"/>
        <v>7.5551071006459223</v>
      </c>
      <c r="V996" s="19">
        <f t="shared" si="533"/>
        <v>10.684534926914734</v>
      </c>
      <c r="W996" s="19">
        <f t="shared" si="534"/>
        <v>13.085829354943128</v>
      </c>
      <c r="X996" s="19">
        <f t="shared" si="535"/>
        <v>15.110214201291845</v>
      </c>
      <c r="Y996" s="19">
        <f t="shared" si="536"/>
        <v>16.893733054335627</v>
      </c>
      <c r="Z996" s="19">
        <f t="shared" si="537"/>
        <v>18.50615734866054</v>
      </c>
      <c r="AA996" s="19">
        <f t="shared" si="538"/>
        <v>19.988934516767348</v>
      </c>
      <c r="AB996" s="19">
        <f t="shared" si="539"/>
        <v>21.369069853829469</v>
      </c>
      <c r="AC996" s="19">
        <f t="shared" si="540"/>
        <v>22.665321301937766</v>
      </c>
      <c r="AD996" s="19">
        <f t="shared" si="541"/>
        <v>23.891346404552095</v>
      </c>
      <c r="AE996" s="19">
        <f t="shared" si="552"/>
        <v>2.1134540703810849</v>
      </c>
      <c r="AF996" s="19">
        <f t="shared" si="552"/>
        <v>2.9888754097855519</v>
      </c>
      <c r="AG996" s="19">
        <f t="shared" si="552"/>
        <v>4.2269081407621698</v>
      </c>
      <c r="AH996" s="19">
        <f t="shared" si="552"/>
        <v>5.1768840672418239</v>
      </c>
      <c r="AI996" s="19">
        <f t="shared" si="552"/>
        <v>5.9777508195711038</v>
      </c>
      <c r="AJ996" s="19">
        <f t="shared" si="552"/>
        <v>6.6833285925580341</v>
      </c>
      <c r="AK996" s="19">
        <f t="shared" si="552"/>
        <v>7.3212196587265783</v>
      </c>
      <c r="AL996" s="19">
        <f t="shared" si="552"/>
        <v>7.9078210340488404</v>
      </c>
      <c r="AM996" s="19">
        <f t="shared" si="552"/>
        <v>8.4538162815243396</v>
      </c>
      <c r="AN996" s="19">
        <f t="shared" si="552"/>
        <v>8.9666262293566561</v>
      </c>
      <c r="AO996" s="19">
        <f t="shared" si="552"/>
        <v>9.4516539373914625</v>
      </c>
      <c r="AP996" s="43">
        <f t="shared" si="543"/>
        <v>0.97499999999999998</v>
      </c>
    </row>
    <row r="997" spans="1:42" x14ac:dyDescent="0.25">
      <c r="A997" s="15">
        <v>0.97599999999999998</v>
      </c>
      <c r="B997" s="6">
        <f t="shared" si="550"/>
        <v>5.6610021035956635</v>
      </c>
      <c r="C997" s="6">
        <f t="shared" si="524"/>
        <v>0.78047659254610979</v>
      </c>
      <c r="D997" s="6">
        <f t="shared" si="544"/>
        <v>2.8305010517978317</v>
      </c>
      <c r="E997" s="6">
        <f t="shared" si="525"/>
        <v>0.30609802351534399</v>
      </c>
      <c r="F997" s="6">
        <f t="shared" si="526"/>
        <v>2.5497603139766314</v>
      </c>
      <c r="G997" s="6">
        <f t="shared" si="527"/>
        <v>2.2508801569883157</v>
      </c>
      <c r="H997" s="6">
        <f t="shared" si="528"/>
        <v>0.99373366136985997</v>
      </c>
      <c r="I997" s="6">
        <f t="shared" si="523"/>
        <v>2.7952703968458641</v>
      </c>
      <c r="J997" s="6">
        <f t="shared" si="545"/>
        <v>4.9689614137458546</v>
      </c>
      <c r="K997" s="9"/>
      <c r="L997" s="15">
        <f t="shared" si="546"/>
        <v>0.97599999999999998</v>
      </c>
      <c r="M997" s="6">
        <f t="shared" si="551"/>
        <v>0.42364073024670967</v>
      </c>
      <c r="N997" s="15">
        <f t="shared" si="529"/>
        <v>2.1107902793073525</v>
      </c>
      <c r="O997" s="15">
        <f t="shared" si="530"/>
        <v>5.3376485914653431</v>
      </c>
      <c r="P997" s="15">
        <f t="shared" si="547"/>
        <v>2.1107902793073525</v>
      </c>
      <c r="Q997" s="15">
        <f t="shared" si="548"/>
        <v>0.97599999999999998</v>
      </c>
      <c r="S997" s="28">
        <f t="shared" si="549"/>
        <v>0.97599999999999998</v>
      </c>
      <c r="T997" s="19">
        <f t="shared" si="531"/>
        <v>5.3376485914653431</v>
      </c>
      <c r="U997" s="19">
        <f t="shared" si="532"/>
        <v>7.5485750292319347</v>
      </c>
      <c r="V997" s="19">
        <f t="shared" si="533"/>
        <v>10.675297182930686</v>
      </c>
      <c r="W997" s="19">
        <f t="shared" si="534"/>
        <v>13.074515475375438</v>
      </c>
      <c r="X997" s="19">
        <f t="shared" si="535"/>
        <v>15.097150058463869</v>
      </c>
      <c r="Y997" s="19">
        <f t="shared" si="536"/>
        <v>16.879126898620068</v>
      </c>
      <c r="Z997" s="19">
        <f t="shared" si="537"/>
        <v>18.490157106732855</v>
      </c>
      <c r="AA997" s="19">
        <f t="shared" si="538"/>
        <v>19.971652280259825</v>
      </c>
      <c r="AB997" s="19">
        <f t="shared" si="539"/>
        <v>21.350594365861372</v>
      </c>
      <c r="AC997" s="19">
        <f t="shared" si="540"/>
        <v>22.645725087695805</v>
      </c>
      <c r="AD997" s="19">
        <f t="shared" si="541"/>
        <v>23.870690181045017</v>
      </c>
      <c r="AE997" s="19">
        <f t="shared" si="552"/>
        <v>2.1107902793073525</v>
      </c>
      <c r="AF997" s="19">
        <f t="shared" si="552"/>
        <v>2.9851082403217513</v>
      </c>
      <c r="AG997" s="19">
        <f t="shared" si="552"/>
        <v>4.221580558614705</v>
      </c>
      <c r="AH997" s="19">
        <f t="shared" si="552"/>
        <v>5.1703591383298004</v>
      </c>
      <c r="AI997" s="19">
        <f t="shared" si="552"/>
        <v>5.9702164806435025</v>
      </c>
      <c r="AJ997" s="19">
        <f t="shared" si="552"/>
        <v>6.6749049455542142</v>
      </c>
      <c r="AK997" s="19">
        <f t="shared" si="552"/>
        <v>7.3119920157656715</v>
      </c>
      <c r="AL997" s="19">
        <f t="shared" si="552"/>
        <v>7.8978540405009863</v>
      </c>
      <c r="AM997" s="19">
        <f t="shared" si="552"/>
        <v>8.4431611172294101</v>
      </c>
      <c r="AN997" s="19">
        <f t="shared" si="552"/>
        <v>8.9553247209652529</v>
      </c>
      <c r="AO997" s="19">
        <f t="shared" si="552"/>
        <v>9.4397411015540147</v>
      </c>
      <c r="AP997" s="43">
        <f t="shared" si="543"/>
        <v>0.97599999999999998</v>
      </c>
    </row>
    <row r="998" spans="1:42" x14ac:dyDescent="0.25">
      <c r="A998" s="15">
        <v>0.97699999999999998</v>
      </c>
      <c r="B998" s="6">
        <f t="shared" si="550"/>
        <v>5.6742054537230295</v>
      </c>
      <c r="C998" s="6">
        <f t="shared" si="524"/>
        <v>0.7807795568481295</v>
      </c>
      <c r="D998" s="6">
        <f t="shared" si="544"/>
        <v>2.8371027268615148</v>
      </c>
      <c r="E998" s="6">
        <f t="shared" si="525"/>
        <v>0.29980660433019196</v>
      </c>
      <c r="F998" s="6">
        <f t="shared" si="526"/>
        <v>2.6042773760521234</v>
      </c>
      <c r="G998" s="6">
        <f t="shared" si="527"/>
        <v>2.2791386880260616</v>
      </c>
      <c r="H998" s="6">
        <f t="shared" si="528"/>
        <v>0.99411940749983452</v>
      </c>
      <c r="I998" s="6">
        <f t="shared" si="523"/>
        <v>2.8389044466484239</v>
      </c>
      <c r="J998" s="6">
        <f t="shared" si="545"/>
        <v>5.0237511178332888</v>
      </c>
      <c r="K998" s="9"/>
      <c r="L998" s="15">
        <f t="shared" si="546"/>
        <v>0.97699999999999998</v>
      </c>
      <c r="M998" s="6">
        <f t="shared" si="551"/>
        <v>0.42309274826687115</v>
      </c>
      <c r="N998" s="15">
        <f t="shared" si="529"/>
        <v>2.1080599586519115</v>
      </c>
      <c r="O998" s="15">
        <f t="shared" si="530"/>
        <v>5.3328135898547036</v>
      </c>
      <c r="P998" s="15">
        <f t="shared" si="547"/>
        <v>2.1080599586519115</v>
      </c>
      <c r="Q998" s="15">
        <f t="shared" si="548"/>
        <v>0.97699999999999998</v>
      </c>
      <c r="S998" s="28">
        <f t="shared" si="549"/>
        <v>0.97699999999999998</v>
      </c>
      <c r="T998" s="19">
        <f t="shared" si="531"/>
        <v>5.3328135898547036</v>
      </c>
      <c r="U998" s="19">
        <f t="shared" si="532"/>
        <v>7.5417373043800726</v>
      </c>
      <c r="V998" s="19">
        <f t="shared" si="533"/>
        <v>10.665627179709407</v>
      </c>
      <c r="W998" s="19">
        <f t="shared" si="534"/>
        <v>13.062672188523837</v>
      </c>
      <c r="X998" s="19">
        <f t="shared" si="535"/>
        <v>15.083474608760145</v>
      </c>
      <c r="Y998" s="19">
        <f t="shared" si="536"/>
        <v>16.863837281039867</v>
      </c>
      <c r="Z998" s="19">
        <f t="shared" si="537"/>
        <v>18.473408169844248</v>
      </c>
      <c r="AA998" s="19">
        <f t="shared" si="538"/>
        <v>19.953561360768312</v>
      </c>
      <c r="AB998" s="19">
        <f t="shared" si="539"/>
        <v>21.331254359418814</v>
      </c>
      <c r="AC998" s="19">
        <f t="shared" si="540"/>
        <v>22.62521191314022</v>
      </c>
      <c r="AD998" s="19">
        <f t="shared" si="541"/>
        <v>23.849067396499599</v>
      </c>
      <c r="AE998" s="19">
        <f t="shared" si="552"/>
        <v>2.1080599586519115</v>
      </c>
      <c r="AF998" s="19">
        <f t="shared" si="552"/>
        <v>2.9812469838211988</v>
      </c>
      <c r="AG998" s="19">
        <f t="shared" si="552"/>
        <v>4.2161199173038231</v>
      </c>
      <c r="AH998" s="19">
        <f t="shared" si="552"/>
        <v>5.1636712458897884</v>
      </c>
      <c r="AI998" s="19">
        <f t="shared" si="552"/>
        <v>5.9624939676423976</v>
      </c>
      <c r="AJ998" s="19">
        <f t="shared" si="552"/>
        <v>6.6662709135404166</v>
      </c>
      <c r="AK998" s="19">
        <f t="shared" si="552"/>
        <v>7.3025339075733156</v>
      </c>
      <c r="AL998" s="19">
        <f t="shared" si="552"/>
        <v>7.8876381160522948</v>
      </c>
      <c r="AM998" s="19">
        <f t="shared" si="552"/>
        <v>8.4322398346076461</v>
      </c>
      <c r="AN998" s="19">
        <f t="shared" si="552"/>
        <v>8.9437409514635977</v>
      </c>
      <c r="AO998" s="19">
        <f t="shared" si="552"/>
        <v>9.4275307363821401</v>
      </c>
      <c r="AP998" s="43">
        <f t="shared" si="543"/>
        <v>0.97699999999999998</v>
      </c>
    </row>
    <row r="999" spans="1:42" x14ac:dyDescent="0.25">
      <c r="A999" s="15">
        <v>0.97799999999999998</v>
      </c>
      <c r="B999" s="6">
        <f t="shared" si="550"/>
        <v>5.6876921870290396</v>
      </c>
      <c r="C999" s="6">
        <f t="shared" si="524"/>
        <v>0.78107615625936322</v>
      </c>
      <c r="D999" s="6">
        <f t="shared" si="544"/>
        <v>2.8438460935145198</v>
      </c>
      <c r="E999" s="6">
        <f t="shared" si="525"/>
        <v>0.29336666477294271</v>
      </c>
      <c r="F999" s="6">
        <f t="shared" si="526"/>
        <v>2.6624570888580457</v>
      </c>
      <c r="G999" s="6">
        <f t="shared" si="527"/>
        <v>2.3092285444290228</v>
      </c>
      <c r="H999" s="6">
        <f t="shared" si="528"/>
        <v>0.99449704959916241</v>
      </c>
      <c r="I999" s="6">
        <f t="shared" si="523"/>
        <v>2.8854019472966961</v>
      </c>
      <c r="J999" s="6">
        <f t="shared" si="545"/>
        <v>5.0814862171154109</v>
      </c>
      <c r="K999" s="9"/>
      <c r="L999" s="15">
        <f t="shared" si="546"/>
        <v>0.97799999999999998</v>
      </c>
      <c r="M999" s="6">
        <f t="shared" si="551"/>
        <v>0.42253062709972722</v>
      </c>
      <c r="N999" s="15">
        <f t="shared" si="529"/>
        <v>2.1052591894843449</v>
      </c>
      <c r="O999" s="15">
        <f t="shared" si="530"/>
        <v>5.3277515283129162</v>
      </c>
      <c r="P999" s="15">
        <f t="shared" si="547"/>
        <v>2.1052591894843449</v>
      </c>
      <c r="Q999" s="15">
        <f t="shared" si="548"/>
        <v>0.97799999999999998</v>
      </c>
      <c r="S999" s="28">
        <f t="shared" si="549"/>
        <v>0.97799999999999998</v>
      </c>
      <c r="T999" s="19">
        <f t="shared" si="531"/>
        <v>5.3277515283129162</v>
      </c>
      <c r="U999" s="19">
        <f t="shared" si="532"/>
        <v>7.5345784682941117</v>
      </c>
      <c r="V999" s="19">
        <f t="shared" si="533"/>
        <v>10.655503056625832</v>
      </c>
      <c r="W999" s="19">
        <f t="shared" si="534"/>
        <v>13.050272720699889</v>
      </c>
      <c r="X999" s="19">
        <f t="shared" si="535"/>
        <v>15.069156936588223</v>
      </c>
      <c r="Y999" s="19">
        <f t="shared" si="536"/>
        <v>16.847829636911875</v>
      </c>
      <c r="Z999" s="19">
        <f t="shared" si="537"/>
        <v>18.455872674281416</v>
      </c>
      <c r="AA999" s="19">
        <f t="shared" si="538"/>
        <v>19.934620860808181</v>
      </c>
      <c r="AB999" s="19">
        <f t="shared" si="539"/>
        <v>21.311006113251665</v>
      </c>
      <c r="AC999" s="19">
        <f t="shared" si="540"/>
        <v>22.603735404882329</v>
      </c>
      <c r="AD999" s="19">
        <f t="shared" si="541"/>
        <v>23.826429169072156</v>
      </c>
      <c r="AE999" s="19">
        <f t="shared" si="552"/>
        <v>2.1052591894843449</v>
      </c>
      <c r="AF999" s="19">
        <f t="shared" si="552"/>
        <v>2.9772860980793507</v>
      </c>
      <c r="AG999" s="19">
        <f t="shared" si="552"/>
        <v>4.2105183789686897</v>
      </c>
      <c r="AH999" s="19">
        <f t="shared" si="552"/>
        <v>5.1568107905419298</v>
      </c>
      <c r="AI999" s="19">
        <f t="shared" si="552"/>
        <v>5.9545721961587015</v>
      </c>
      <c r="AJ999" s="19">
        <f t="shared" si="552"/>
        <v>6.6574141037705319</v>
      </c>
      <c r="AK999" s="19">
        <f t="shared" si="552"/>
        <v>7.2928317585763205</v>
      </c>
      <c r="AL999" s="19">
        <f t="shared" si="552"/>
        <v>7.8771585974078215</v>
      </c>
      <c r="AM999" s="19">
        <f t="shared" si="552"/>
        <v>8.4210367579373795</v>
      </c>
      <c r="AN999" s="19">
        <f t="shared" si="552"/>
        <v>8.9318582942380491</v>
      </c>
      <c r="AO999" s="19">
        <f t="shared" si="552"/>
        <v>9.4150053158862121</v>
      </c>
      <c r="AP999" s="43">
        <f t="shared" si="543"/>
        <v>0.97799999999999998</v>
      </c>
    </row>
    <row r="1000" spans="1:42" x14ac:dyDescent="0.25">
      <c r="A1000" s="15">
        <v>0.97899999999999998</v>
      </c>
      <c r="B1000" s="6">
        <f t="shared" si="550"/>
        <v>5.701482029366109</v>
      </c>
      <c r="C1000" s="6">
        <f t="shared" si="524"/>
        <v>0.78136623734892596</v>
      </c>
      <c r="D1000" s="6">
        <f t="shared" si="544"/>
        <v>2.8507410146830545</v>
      </c>
      <c r="E1000" s="6">
        <f t="shared" si="525"/>
        <v>0.28676819907374679</v>
      </c>
      <c r="F1000" s="6">
        <f t="shared" si="526"/>
        <v>2.7247311238579344</v>
      </c>
      <c r="G1000" s="6">
        <f t="shared" si="527"/>
        <v>2.3413655619289671</v>
      </c>
      <c r="H1000" s="6">
        <f t="shared" si="528"/>
        <v>0.99486639231357366</v>
      </c>
      <c r="I1000" s="6">
        <f t="shared" si="523"/>
        <v>2.9351002240438597</v>
      </c>
      <c r="J1000" s="6">
        <f t="shared" si="545"/>
        <v>5.14247904795225</v>
      </c>
      <c r="K1000" s="9"/>
      <c r="L1000" s="15">
        <f t="shared" si="546"/>
        <v>0.97899999999999998</v>
      </c>
      <c r="M1000" s="6">
        <f t="shared" si="551"/>
        <v>0.42195349157702428</v>
      </c>
      <c r="N1000" s="15">
        <f t="shared" si="529"/>
        <v>2.1023836112781256</v>
      </c>
      <c r="O1000" s="15">
        <f t="shared" si="530"/>
        <v>5.3224502926593322</v>
      </c>
      <c r="P1000" s="15">
        <f t="shared" si="547"/>
        <v>2.1023836112781256</v>
      </c>
      <c r="Q1000" s="15">
        <f t="shared" si="548"/>
        <v>0.97899999999999998</v>
      </c>
      <c r="S1000" s="28">
        <f t="shared" si="549"/>
        <v>0.97899999999999998</v>
      </c>
      <c r="T1000" s="19">
        <f t="shared" si="531"/>
        <v>5.3224502926593322</v>
      </c>
      <c r="U1000" s="19">
        <f t="shared" si="532"/>
        <v>7.5270813889354775</v>
      </c>
      <c r="V1000" s="19">
        <f t="shared" si="533"/>
        <v>10.644900585318664</v>
      </c>
      <c r="W1000" s="19">
        <f t="shared" si="534"/>
        <v>13.037287398342359</v>
      </c>
      <c r="X1000" s="19">
        <f t="shared" si="535"/>
        <v>15.054162777870955</v>
      </c>
      <c r="Y1000" s="19">
        <f t="shared" si="536"/>
        <v>16.83106565783326</v>
      </c>
      <c r="Z1000" s="19">
        <f t="shared" si="537"/>
        <v>18.437508655291609</v>
      </c>
      <c r="AA1000" s="19">
        <f t="shared" si="538"/>
        <v>19.914785453265921</v>
      </c>
      <c r="AB1000" s="19">
        <f t="shared" si="539"/>
        <v>21.289801170637329</v>
      </c>
      <c r="AC1000" s="19">
        <f t="shared" si="540"/>
        <v>22.581244166806432</v>
      </c>
      <c r="AD1000" s="19">
        <f t="shared" si="541"/>
        <v>23.802721322499835</v>
      </c>
      <c r="AE1000" s="19">
        <f t="shared" si="552"/>
        <v>2.1023836112781256</v>
      </c>
      <c r="AF1000" s="19">
        <f t="shared" si="552"/>
        <v>2.97321941638045</v>
      </c>
      <c r="AG1000" s="19">
        <f t="shared" si="552"/>
        <v>4.2047672225562511</v>
      </c>
      <c r="AH1000" s="19">
        <f t="shared" si="552"/>
        <v>5.149767091221225</v>
      </c>
      <c r="AI1000" s="19">
        <f t="shared" si="552"/>
        <v>5.9464388327608999</v>
      </c>
      <c r="AJ1000" s="19">
        <f t="shared" si="552"/>
        <v>6.6483207270489384</v>
      </c>
      <c r="AK1000" s="19">
        <f t="shared" si="552"/>
        <v>7.2828704634676997</v>
      </c>
      <c r="AL1000" s="19">
        <f t="shared" si="552"/>
        <v>7.8663991689712747</v>
      </c>
      <c r="AM1000" s="19">
        <f t="shared" si="552"/>
        <v>8.4095344451125023</v>
      </c>
      <c r="AN1000" s="19">
        <f t="shared" si="552"/>
        <v>8.9196582491413512</v>
      </c>
      <c r="AO1000" s="19">
        <f t="shared" si="552"/>
        <v>9.4021453391987642</v>
      </c>
      <c r="AP1000" s="43">
        <f t="shared" si="543"/>
        <v>0.97899999999999998</v>
      </c>
    </row>
    <row r="1001" spans="1:42" x14ac:dyDescent="0.25">
      <c r="A1001" s="15">
        <v>0.98</v>
      </c>
      <c r="B1001" s="6">
        <f t="shared" si="550"/>
        <v>5.7155970887629302</v>
      </c>
      <c r="C1001" s="6">
        <f t="shared" si="524"/>
        <v>0.78164963609536631</v>
      </c>
      <c r="D1001" s="6">
        <f t="shared" si="544"/>
        <v>2.8577985443814651</v>
      </c>
      <c r="E1001" s="6">
        <f t="shared" si="525"/>
        <v>0.2800000000000003</v>
      </c>
      <c r="F1001" s="6">
        <f t="shared" si="526"/>
        <v>2.791605843197734</v>
      </c>
      <c r="G1001" s="6">
        <f t="shared" si="527"/>
        <v>2.3758029215988667</v>
      </c>
      <c r="H1001" s="6">
        <f t="shared" si="528"/>
        <v>0.99522722680446984</v>
      </c>
      <c r="I1001" s="6">
        <f t="shared" si="523"/>
        <v>2.9883949729164105</v>
      </c>
      <c r="J1001" s="6">
        <f t="shared" si="545"/>
        <v>5.2070918982842587</v>
      </c>
      <c r="K1001" s="9"/>
      <c r="L1001" s="15">
        <f t="shared" si="546"/>
        <v>0.98</v>
      </c>
      <c r="M1001" s="6">
        <f t="shared" si="551"/>
        <v>0.42136036306886621</v>
      </c>
      <c r="N1001" s="15">
        <f t="shared" si="529"/>
        <v>2.0994283480090083</v>
      </c>
      <c r="O1001" s="15">
        <f t="shared" si="530"/>
        <v>5.3168963897037012</v>
      </c>
      <c r="P1001" s="15">
        <f t="shared" si="547"/>
        <v>2.0994283480090083</v>
      </c>
      <c r="Q1001" s="15">
        <f t="shared" si="548"/>
        <v>0.98</v>
      </c>
      <c r="S1001" s="28">
        <f t="shared" si="549"/>
        <v>0.98</v>
      </c>
      <c r="T1001" s="19">
        <f t="shared" si="531"/>
        <v>5.3168963897037012</v>
      </c>
      <c r="U1001" s="19">
        <f t="shared" si="532"/>
        <v>7.5192269840515191</v>
      </c>
      <c r="V1001" s="19">
        <f t="shared" si="533"/>
        <v>10.633792779407402</v>
      </c>
      <c r="W1001" s="19">
        <f t="shared" si="534"/>
        <v>13.023683170020128</v>
      </c>
      <c r="X1001" s="19">
        <f t="shared" si="535"/>
        <v>15.038453968103038</v>
      </c>
      <c r="Y1001" s="19">
        <f t="shared" si="536"/>
        <v>16.813502674589923</v>
      </c>
      <c r="Z1001" s="19">
        <f t="shared" si="537"/>
        <v>18.418269371092688</v>
      </c>
      <c r="AA1001" s="19">
        <f t="shared" si="538"/>
        <v>19.894004651246558</v>
      </c>
      <c r="AB1001" s="19">
        <f t="shared" si="539"/>
        <v>21.267585558814805</v>
      </c>
      <c r="AC1001" s="19">
        <f t="shared" si="540"/>
        <v>22.557680952154556</v>
      </c>
      <c r="AD1001" s="19">
        <f t="shared" si="541"/>
        <v>23.777883513401385</v>
      </c>
      <c r="AE1001" s="19">
        <f t="shared" si="552"/>
        <v>2.0994283480090083</v>
      </c>
      <c r="AF1001" s="19">
        <f t="shared" si="552"/>
        <v>2.9690400429848816</v>
      </c>
      <c r="AG1001" s="19">
        <f t="shared" si="552"/>
        <v>4.1988566960180167</v>
      </c>
      <c r="AH1001" s="19">
        <f t="shared" si="552"/>
        <v>5.1425282041562985</v>
      </c>
      <c r="AI1001" s="19">
        <f t="shared" si="552"/>
        <v>5.9380800859697631</v>
      </c>
      <c r="AJ1001" s="19">
        <f t="shared" si="552"/>
        <v>6.638975364033092</v>
      </c>
      <c r="AK1001" s="19">
        <f t="shared" si="552"/>
        <v>7.2726331312039934</v>
      </c>
      <c r="AL1001" s="19">
        <f t="shared" si="552"/>
        <v>7.8553415863305194</v>
      </c>
      <c r="AM1001" s="19">
        <f t="shared" si="552"/>
        <v>8.3977133920360334</v>
      </c>
      <c r="AN1001" s="19">
        <f t="shared" si="552"/>
        <v>8.9071201289546433</v>
      </c>
      <c r="AO1001" s="19">
        <f t="shared" si="552"/>
        <v>9.3889290000764571</v>
      </c>
      <c r="AP1001" s="43">
        <f t="shared" si="543"/>
        <v>0.98</v>
      </c>
    </row>
    <row r="1002" spans="1:42" x14ac:dyDescent="0.25">
      <c r="A1002" s="15">
        <v>0.98099999999999998</v>
      </c>
      <c r="B1002" s="6">
        <f t="shared" si="550"/>
        <v>5.730062278418532</v>
      </c>
      <c r="C1002" s="6">
        <f t="shared" si="524"/>
        <v>0.78192617658253305</v>
      </c>
      <c r="D1002" s="6">
        <f t="shared" si="544"/>
        <v>2.865031139209266</v>
      </c>
      <c r="E1002" s="6">
        <f t="shared" si="525"/>
        <v>0.27304944607158632</v>
      </c>
      <c r="F1002" s="6">
        <f t="shared" si="526"/>
        <v>2.8636797760707879</v>
      </c>
      <c r="G1002" s="6">
        <f t="shared" si="527"/>
        <v>2.4128398880353941</v>
      </c>
      <c r="H1002" s="6">
        <f t="shared" si="528"/>
        <v>0.99557932908845082</v>
      </c>
      <c r="I1002" s="6">
        <f t="shared" si="523"/>
        <v>3.045753918628995</v>
      </c>
      <c r="J1002" s="6">
        <f t="shared" si="545"/>
        <v>5.2757479830943508</v>
      </c>
      <c r="K1002" s="9"/>
      <c r="L1002" s="15">
        <f t="shared" si="546"/>
        <v>0.98099999999999998</v>
      </c>
      <c r="M1002" s="6">
        <f t="shared" si="551"/>
        <v>0.42075014128366578</v>
      </c>
      <c r="N1002" s="15">
        <f t="shared" si="529"/>
        <v>2.0963879174732742</v>
      </c>
      <c r="O1002" s="15">
        <f t="shared" si="530"/>
        <v>5.3110747081775758</v>
      </c>
      <c r="P1002" s="15">
        <f t="shared" si="547"/>
        <v>2.0963879174732742</v>
      </c>
      <c r="Q1002" s="15">
        <f t="shared" si="548"/>
        <v>0.98099999999999998</v>
      </c>
      <c r="S1002" s="28">
        <f t="shared" si="549"/>
        <v>0.98099999999999998</v>
      </c>
      <c r="T1002" s="19">
        <f t="shared" si="531"/>
        <v>5.3110747081775758</v>
      </c>
      <c r="U1002" s="19">
        <f t="shared" si="532"/>
        <v>7.5109938830814569</v>
      </c>
      <c r="V1002" s="19">
        <f t="shared" si="533"/>
        <v>10.622149416355152</v>
      </c>
      <c r="W1002" s="19">
        <f t="shared" si="534"/>
        <v>13.009423020836135</v>
      </c>
      <c r="X1002" s="19">
        <f t="shared" si="535"/>
        <v>15.021987766162914</v>
      </c>
      <c r="Y1002" s="19">
        <f t="shared" si="536"/>
        <v>16.795092901155243</v>
      </c>
      <c r="Z1002" s="19">
        <f t="shared" si="537"/>
        <v>18.398102474715223</v>
      </c>
      <c r="AA1002" s="19">
        <f t="shared" si="538"/>
        <v>19.872221913560889</v>
      </c>
      <c r="AB1002" s="19">
        <f t="shared" si="539"/>
        <v>21.244298832710303</v>
      </c>
      <c r="AC1002" s="19">
        <f t="shared" si="540"/>
        <v>22.532981649244373</v>
      </c>
      <c r="AD1002" s="19">
        <f t="shared" si="541"/>
        <v>23.751848162129836</v>
      </c>
      <c r="AE1002" s="19">
        <f t="shared" ref="AE1002:AO1011" si="553">$M1002*AE$21^0.5/RMannings_n*(Diameter/1000)^(2/3)</f>
        <v>2.0963879174732742</v>
      </c>
      <c r="AF1002" s="19">
        <f t="shared" si="553"/>
        <v>2.9647402248857939</v>
      </c>
      <c r="AG1002" s="19">
        <f t="shared" si="553"/>
        <v>4.1927758349465485</v>
      </c>
      <c r="AH1002" s="19">
        <f t="shared" si="553"/>
        <v>5.1350807007453732</v>
      </c>
      <c r="AI1002" s="19">
        <f t="shared" si="553"/>
        <v>5.9294804497715878</v>
      </c>
      <c r="AJ1002" s="19">
        <f t="shared" si="553"/>
        <v>6.6293606784726471</v>
      </c>
      <c r="AK1002" s="19">
        <f t="shared" si="553"/>
        <v>7.2621007708744445</v>
      </c>
      <c r="AL1002" s="19">
        <f t="shared" si="553"/>
        <v>7.8439653369575186</v>
      </c>
      <c r="AM1002" s="19">
        <f t="shared" si="553"/>
        <v>8.385551669893097</v>
      </c>
      <c r="AN1002" s="19">
        <f t="shared" si="553"/>
        <v>8.8942206746573813</v>
      </c>
      <c r="AO1002" s="19">
        <f t="shared" si="553"/>
        <v>9.3753317813589216</v>
      </c>
      <c r="AP1002" s="43">
        <f t="shared" si="543"/>
        <v>0.98099999999999998</v>
      </c>
    </row>
    <row r="1003" spans="1:42" x14ac:dyDescent="0.25">
      <c r="A1003" s="15">
        <v>0.98199999999999998</v>
      </c>
      <c r="B1003" s="6">
        <f t="shared" si="550"/>
        <v>5.744905841430481</v>
      </c>
      <c r="C1003" s="6">
        <f t="shared" si="524"/>
        <v>0.78219566945822583</v>
      </c>
      <c r="D1003" s="6">
        <f t="shared" si="544"/>
        <v>2.8724529207152405</v>
      </c>
      <c r="E1003" s="6">
        <f t="shared" si="525"/>
        <v>0.26590223767392429</v>
      </c>
      <c r="F1003" s="6">
        <f t="shared" si="526"/>
        <v>2.9416663669353236</v>
      </c>
      <c r="G1003" s="6">
        <f t="shared" si="527"/>
        <v>2.4528331834676615</v>
      </c>
      <c r="H1003" s="6">
        <f t="shared" si="528"/>
        <v>0.99592245807480728</v>
      </c>
      <c r="I1003" s="6">
        <f t="shared" si="523"/>
        <v>3.107734592502613</v>
      </c>
      <c r="J1003" s="6">
        <f t="shared" si="545"/>
        <v>5.3489455604464302</v>
      </c>
      <c r="K1003" s="9"/>
      <c r="L1003" s="15">
        <f t="shared" si="546"/>
        <v>0.98199999999999998</v>
      </c>
      <c r="M1003" s="6">
        <f t="shared" si="551"/>
        <v>0.42012158171356256</v>
      </c>
      <c r="N1003" s="15">
        <f t="shared" si="529"/>
        <v>2.0932561189095082</v>
      </c>
      <c r="O1003" s="15">
        <f t="shared" si="530"/>
        <v>5.3049682229405599</v>
      </c>
      <c r="P1003" s="15">
        <f t="shared" si="547"/>
        <v>2.0932561189095082</v>
      </c>
      <c r="Q1003" s="15">
        <f t="shared" si="548"/>
        <v>0.98199999999999998</v>
      </c>
      <c r="S1003" s="28">
        <f t="shared" si="549"/>
        <v>0.98199999999999998</v>
      </c>
      <c r="T1003" s="19">
        <f t="shared" si="531"/>
        <v>5.3049682229405599</v>
      </c>
      <c r="U1003" s="19">
        <f t="shared" si="532"/>
        <v>7.5023580088408366</v>
      </c>
      <c r="V1003" s="19">
        <f t="shared" si="533"/>
        <v>10.60993644588112</v>
      </c>
      <c r="W1003" s="19">
        <f t="shared" si="534"/>
        <v>12.994465247883607</v>
      </c>
      <c r="X1003" s="19">
        <f t="shared" si="535"/>
        <v>15.004716017681673</v>
      </c>
      <c r="Y1003" s="19">
        <f t="shared" si="536"/>
        <v>16.775782499308082</v>
      </c>
      <c r="Z1003" s="19">
        <f t="shared" si="537"/>
        <v>18.376948989342857</v>
      </c>
      <c r="AA1003" s="19">
        <f t="shared" si="538"/>
        <v>19.849373537966574</v>
      </c>
      <c r="AB1003" s="19">
        <f t="shared" si="539"/>
        <v>21.21987289176224</v>
      </c>
      <c r="AC1003" s="19">
        <f t="shared" si="540"/>
        <v>22.507074026522506</v>
      </c>
      <c r="AD1003" s="19">
        <f t="shared" si="541"/>
        <v>23.724539129942702</v>
      </c>
      <c r="AE1003" s="19">
        <f t="shared" si="553"/>
        <v>2.0932561189095082</v>
      </c>
      <c r="AF1003" s="19">
        <f t="shared" si="553"/>
        <v>2.9603111928822949</v>
      </c>
      <c r="AG1003" s="19">
        <f t="shared" si="553"/>
        <v>4.1865122378190165</v>
      </c>
      <c r="AH1003" s="19">
        <f t="shared" si="553"/>
        <v>5.1274093922869657</v>
      </c>
      <c r="AI1003" s="19">
        <f t="shared" si="553"/>
        <v>5.9206223857645899</v>
      </c>
      <c r="AJ1003" s="19">
        <f t="shared" si="553"/>
        <v>6.6194570618383031</v>
      </c>
      <c r="AK1003" s="19">
        <f t="shared" si="553"/>
        <v>7.2512519024114157</v>
      </c>
      <c r="AL1003" s="19">
        <f t="shared" si="553"/>
        <v>7.8322472197275141</v>
      </c>
      <c r="AM1003" s="19">
        <f t="shared" si="553"/>
        <v>8.373024475638033</v>
      </c>
      <c r="AN1003" s="19">
        <f t="shared" si="553"/>
        <v>8.8809335786468839</v>
      </c>
      <c r="AO1003" s="19">
        <f t="shared" si="553"/>
        <v>9.3613259523980865</v>
      </c>
      <c r="AP1003" s="43">
        <f t="shared" si="543"/>
        <v>0.98199999999999998</v>
      </c>
    </row>
    <row r="1004" spans="1:42" x14ac:dyDescent="0.25">
      <c r="A1004" s="15">
        <v>0.98299999999999998</v>
      </c>
      <c r="B1004" s="6">
        <f t="shared" si="550"/>
        <v>5.7601600088589695</v>
      </c>
      <c r="C1004" s="6">
        <f t="shared" si="524"/>
        <v>0.7824579100970227</v>
      </c>
      <c r="D1004" s="6">
        <f t="shared" si="544"/>
        <v>2.8800800044294848</v>
      </c>
      <c r="E1004" s="6">
        <f t="shared" si="525"/>
        <v>0.25854206620973713</v>
      </c>
      <c r="F1004" s="6">
        <f t="shared" si="526"/>
        <v>3.0264239841816272</v>
      </c>
      <c r="G1004" s="6">
        <f t="shared" si="527"/>
        <v>2.4962119920908137</v>
      </c>
      <c r="H1004" s="6">
        <f t="shared" si="528"/>
        <v>0.99625635322636008</v>
      </c>
      <c r="I1004" s="6">
        <f t="shared" si="523"/>
        <v>3.1750077844953593</v>
      </c>
      <c r="J1004" s="6">
        <f t="shared" si="545"/>
        <v>5.4272763196032452</v>
      </c>
      <c r="K1004" s="9"/>
      <c r="L1004" s="15">
        <f t="shared" si="546"/>
        <v>0.98299999999999998</v>
      </c>
      <c r="M1004" s="6">
        <f t="shared" si="551"/>
        <v>0.41947326737715118</v>
      </c>
      <c r="N1004" s="15">
        <f t="shared" si="529"/>
        <v>2.0900258922067176</v>
      </c>
      <c r="O1004" s="15">
        <f t="shared" si="530"/>
        <v>5.2985576249937365</v>
      </c>
      <c r="P1004" s="15">
        <f t="shared" si="547"/>
        <v>2.0900258922067176</v>
      </c>
      <c r="Q1004" s="15">
        <f t="shared" si="548"/>
        <v>0.98299999999999998</v>
      </c>
      <c r="S1004" s="28">
        <f t="shared" si="549"/>
        <v>0.98299999999999998</v>
      </c>
      <c r="T1004" s="19">
        <f t="shared" si="531"/>
        <v>5.2985576249937365</v>
      </c>
      <c r="U1004" s="19">
        <f t="shared" si="532"/>
        <v>7.4932920542815182</v>
      </c>
      <c r="V1004" s="19">
        <f t="shared" si="533"/>
        <v>10.597115249987473</v>
      </c>
      <c r="W1004" s="19">
        <f t="shared" si="534"/>
        <v>12.978762553967753</v>
      </c>
      <c r="X1004" s="19">
        <f t="shared" si="535"/>
        <v>14.986584108563036</v>
      </c>
      <c r="Y1004" s="19">
        <f t="shared" si="536"/>
        <v>16.755510408632517</v>
      </c>
      <c r="Z1004" s="19">
        <f t="shared" si="537"/>
        <v>18.354742026641269</v>
      </c>
      <c r="AA1004" s="19">
        <f t="shared" si="538"/>
        <v>19.825387276805206</v>
      </c>
      <c r="AB1004" s="19">
        <f t="shared" si="539"/>
        <v>21.194230499974946</v>
      </c>
      <c r="AC1004" s="19">
        <f t="shared" si="540"/>
        <v>22.479876162844551</v>
      </c>
      <c r="AD1004" s="19">
        <f t="shared" si="541"/>
        <v>23.695870064371672</v>
      </c>
      <c r="AE1004" s="19">
        <f t="shared" si="553"/>
        <v>2.0900258922067176</v>
      </c>
      <c r="AF1004" s="19">
        <f t="shared" si="553"/>
        <v>2.9557429624696683</v>
      </c>
      <c r="AG1004" s="19">
        <f t="shared" si="553"/>
        <v>4.1800517844134353</v>
      </c>
      <c r="AH1004" s="19">
        <f t="shared" si="553"/>
        <v>5.1194969851116143</v>
      </c>
      <c r="AI1004" s="19">
        <f t="shared" si="553"/>
        <v>5.9114859249393366</v>
      </c>
      <c r="AJ1004" s="19">
        <f t="shared" si="553"/>
        <v>6.6092421880987882</v>
      </c>
      <c r="AK1004" s="19">
        <f t="shared" si="553"/>
        <v>7.2400620688730166</v>
      </c>
      <c r="AL1004" s="19">
        <f t="shared" si="553"/>
        <v>7.8201608181240623</v>
      </c>
      <c r="AM1004" s="19">
        <f t="shared" si="553"/>
        <v>8.3601035688268706</v>
      </c>
      <c r="AN1004" s="19">
        <f t="shared" si="553"/>
        <v>8.8672288874090039</v>
      </c>
      <c r="AO1004" s="19">
        <f t="shared" si="553"/>
        <v>9.3468799394177378</v>
      </c>
      <c r="AP1004" s="43">
        <f t="shared" si="543"/>
        <v>0.98299999999999998</v>
      </c>
    </row>
    <row r="1005" spans="1:42" x14ac:dyDescent="0.25">
      <c r="A1005" s="15">
        <v>0.98399999999999999</v>
      </c>
      <c r="B1005" s="6">
        <f t="shared" si="550"/>
        <v>5.7758618350286755</v>
      </c>
      <c r="C1005" s="6">
        <f t="shared" si="524"/>
        <v>0.78271267638992315</v>
      </c>
      <c r="D1005" s="6">
        <f t="shared" si="544"/>
        <v>2.8879309175143377</v>
      </c>
      <c r="E1005" s="6">
        <f t="shared" si="525"/>
        <v>0.25095019426173021</v>
      </c>
      <c r="F1005" s="6">
        <f t="shared" si="526"/>
        <v>3.1189960967855943</v>
      </c>
      <c r="G1005" s="6">
        <f t="shared" si="527"/>
        <v>2.5434980483927969</v>
      </c>
      <c r="H1005" s="6">
        <f t="shared" si="528"/>
        <v>0.9965807317451465</v>
      </c>
      <c r="I1005" s="6">
        <f t="shared" si="523"/>
        <v>3.2483889416157545</v>
      </c>
      <c r="J1005" s="6">
        <f t="shared" si="545"/>
        <v>5.5114496746014154</v>
      </c>
      <c r="K1005" s="9"/>
      <c r="L1005" s="15">
        <f t="shared" si="546"/>
        <v>0.98399999999999999</v>
      </c>
      <c r="M1005" s="6">
        <f t="shared" si="551"/>
        <v>0.41880357298783638</v>
      </c>
      <c r="N1005" s="15">
        <f t="shared" si="529"/>
        <v>2.0866891393731333</v>
      </c>
      <c r="O1005" s="15">
        <f t="shared" si="530"/>
        <v>5.2918208530749995</v>
      </c>
      <c r="P1005" s="15">
        <f t="shared" si="547"/>
        <v>2.0866891393731333</v>
      </c>
      <c r="Q1005" s="15">
        <f t="shared" si="548"/>
        <v>0.98399999999999999</v>
      </c>
      <c r="S1005" s="28">
        <f t="shared" si="549"/>
        <v>0.98399999999999999</v>
      </c>
      <c r="T1005" s="19">
        <f t="shared" si="531"/>
        <v>5.2918208530749995</v>
      </c>
      <c r="U1005" s="19">
        <f t="shared" si="532"/>
        <v>7.4837648200674272</v>
      </c>
      <c r="V1005" s="19">
        <f t="shared" si="533"/>
        <v>10.583641706149999</v>
      </c>
      <c r="W1005" s="19">
        <f t="shared" si="534"/>
        <v>12.962260900253339</v>
      </c>
      <c r="X1005" s="19">
        <f t="shared" si="535"/>
        <v>14.967529640134854</v>
      </c>
      <c r="Y1005" s="19">
        <f t="shared" si="536"/>
        <v>16.734206865292244</v>
      </c>
      <c r="Z1005" s="19">
        <f t="shared" si="537"/>
        <v>18.331405164156756</v>
      </c>
      <c r="AA1005" s="19">
        <f t="shared" si="538"/>
        <v>19.800180584392454</v>
      </c>
      <c r="AB1005" s="19">
        <f t="shared" si="539"/>
        <v>21.167283412299998</v>
      </c>
      <c r="AC1005" s="19">
        <f t="shared" si="540"/>
        <v>22.451294460202273</v>
      </c>
      <c r="AD1005" s="19">
        <f t="shared" si="541"/>
        <v>23.66574230445325</v>
      </c>
      <c r="AE1005" s="19">
        <f t="shared" si="553"/>
        <v>2.0866891393731333</v>
      </c>
      <c r="AF1005" s="19">
        <f t="shared" si="553"/>
        <v>2.9510240813581272</v>
      </c>
      <c r="AG1005" s="19">
        <f t="shared" si="553"/>
        <v>4.1733782787462665</v>
      </c>
      <c r="AH1005" s="19">
        <f t="shared" si="553"/>
        <v>5.1113236432715476</v>
      </c>
      <c r="AI1005" s="19">
        <f t="shared" si="553"/>
        <v>5.9020481627162544</v>
      </c>
      <c r="AJ1005" s="19">
        <f t="shared" si="553"/>
        <v>6.5986904491556411</v>
      </c>
      <c r="AK1005" s="19">
        <f t="shared" si="553"/>
        <v>7.2285032179928832</v>
      </c>
      <c r="AL1005" s="19">
        <f t="shared" si="553"/>
        <v>7.807675832236443</v>
      </c>
      <c r="AM1005" s="19">
        <f t="shared" si="553"/>
        <v>8.3467565574925331</v>
      </c>
      <c r="AN1005" s="19">
        <f t="shared" si="553"/>
        <v>8.8530722440743794</v>
      </c>
      <c r="AO1005" s="19">
        <f t="shared" si="553"/>
        <v>9.3319575270977175</v>
      </c>
      <c r="AP1005" s="43">
        <f t="shared" si="543"/>
        <v>0.98399999999999999</v>
      </c>
    </row>
    <row r="1006" spans="1:42" x14ac:dyDescent="0.25">
      <c r="A1006" s="15">
        <v>0.98499999999999999</v>
      </c>
      <c r="B1006" s="6">
        <f t="shared" si="550"/>
        <v>5.7920542721490023</v>
      </c>
      <c r="C1006" s="6">
        <f t="shared" si="524"/>
        <v>0.7829597260571699</v>
      </c>
      <c r="D1006" s="6">
        <f t="shared" si="544"/>
        <v>2.8960271360745011</v>
      </c>
      <c r="E1006" s="6">
        <f t="shared" si="525"/>
        <v>0.24310491562286446</v>
      </c>
      <c r="F1006" s="6">
        <f t="shared" si="526"/>
        <v>3.2206659583625923</v>
      </c>
      <c r="G1006" s="6">
        <f t="shared" si="527"/>
        <v>2.595332979181296</v>
      </c>
      <c r="H1006" s="6">
        <f t="shared" si="528"/>
        <v>0.99689528515099879</v>
      </c>
      <c r="I1006" s="6">
        <f t="shared" si="523"/>
        <v>3.3288809040160894</v>
      </c>
      <c r="J1006" s="6">
        <f t="shared" si="545"/>
        <v>5.6023253684050927</v>
      </c>
      <c r="K1006" s="9"/>
      <c r="L1006" s="15">
        <f t="shared" si="546"/>
        <v>0.98499999999999999</v>
      </c>
      <c r="M1006" s="6">
        <f t="shared" si="551"/>
        <v>0.4181106189028338</v>
      </c>
      <c r="N1006" s="15">
        <f t="shared" si="529"/>
        <v>2.0832364950870703</v>
      </c>
      <c r="O1006" s="15">
        <f t="shared" si="530"/>
        <v>5.2847324926383754</v>
      </c>
      <c r="P1006" s="15">
        <f t="shared" si="547"/>
        <v>2.0832364950870703</v>
      </c>
      <c r="Q1006" s="15">
        <f t="shared" si="548"/>
        <v>0.98499999999999999</v>
      </c>
      <c r="S1006" s="28">
        <f t="shared" si="549"/>
        <v>0.98499999999999999</v>
      </c>
      <c r="T1006" s="19">
        <f t="shared" si="531"/>
        <v>5.2847324926383754</v>
      </c>
      <c r="U1006" s="19">
        <f t="shared" si="532"/>
        <v>7.473740364602965</v>
      </c>
      <c r="V1006" s="19">
        <f t="shared" si="533"/>
        <v>10.569464985276751</v>
      </c>
      <c r="W1006" s="19">
        <f t="shared" si="534"/>
        <v>12.944898034070683</v>
      </c>
      <c r="X1006" s="19">
        <f t="shared" si="535"/>
        <v>14.94748072920593</v>
      </c>
      <c r="Y1006" s="19">
        <f t="shared" si="536"/>
        <v>16.711791501436291</v>
      </c>
      <c r="Z1006" s="19">
        <f t="shared" si="537"/>
        <v>18.306850363319576</v>
      </c>
      <c r="AA1006" s="19">
        <f t="shared" si="538"/>
        <v>19.773658368204647</v>
      </c>
      <c r="AB1006" s="19">
        <f t="shared" si="539"/>
        <v>21.138929970553502</v>
      </c>
      <c r="AC1006" s="19">
        <f t="shared" si="540"/>
        <v>22.421221093808892</v>
      </c>
      <c r="AD1006" s="19">
        <f t="shared" si="541"/>
        <v>23.634042192882635</v>
      </c>
      <c r="AE1006" s="19">
        <f t="shared" si="553"/>
        <v>2.0832364950870703</v>
      </c>
      <c r="AF1006" s="19">
        <f t="shared" si="553"/>
        <v>2.946141304982727</v>
      </c>
      <c r="AG1006" s="19">
        <f t="shared" si="553"/>
        <v>4.1664729901741406</v>
      </c>
      <c r="AH1006" s="19">
        <f t="shared" si="553"/>
        <v>5.1028664265073589</v>
      </c>
      <c r="AI1006" s="19">
        <f t="shared" si="553"/>
        <v>5.8922826099654539</v>
      </c>
      <c r="AJ1006" s="19">
        <f t="shared" si="553"/>
        <v>6.5877722292613168</v>
      </c>
      <c r="AK1006" s="19">
        <f t="shared" si="553"/>
        <v>7.2165429073450378</v>
      </c>
      <c r="AL1006" s="19">
        <f t="shared" si="553"/>
        <v>7.7947572202395943</v>
      </c>
      <c r="AM1006" s="19">
        <f t="shared" si="553"/>
        <v>8.3329459803482813</v>
      </c>
      <c r="AN1006" s="19">
        <f t="shared" si="553"/>
        <v>8.83842391494818</v>
      </c>
      <c r="AO1006" s="19">
        <f t="shared" si="553"/>
        <v>9.3165168324461938</v>
      </c>
      <c r="AP1006" s="43">
        <f t="shared" si="543"/>
        <v>0.98499999999999999</v>
      </c>
    </row>
    <row r="1007" spans="1:42" x14ac:dyDescent="0.25">
      <c r="A1007" s="15">
        <v>0.98599999999999999</v>
      </c>
      <c r="B1007" s="6">
        <f t="shared" si="550"/>
        <v>5.80878757379321</v>
      </c>
      <c r="C1007" s="6">
        <f t="shared" si="524"/>
        <v>0.78319879334306419</v>
      </c>
      <c r="D1007" s="6">
        <f t="shared" si="544"/>
        <v>2.904393786896605</v>
      </c>
      <c r="E1007" s="6">
        <f t="shared" si="525"/>
        <v>0.23498085028359245</v>
      </c>
      <c r="F1007" s="6">
        <f t="shared" si="526"/>
        <v>3.3330324253990971</v>
      </c>
      <c r="G1007" s="6">
        <f t="shared" si="527"/>
        <v>2.6525162126995485</v>
      </c>
      <c r="H1007" s="6">
        <f t="shared" si="528"/>
        <v>0.9971996750732518</v>
      </c>
      <c r="I1007" s="6">
        <f t="shared" si="523"/>
        <v>3.4177331576621341</v>
      </c>
      <c r="J1007" s="6">
        <f t="shared" si="545"/>
        <v>5.7009580084621394</v>
      </c>
      <c r="K1007" s="9"/>
      <c r="L1007" s="15">
        <f t="shared" si="546"/>
        <v>0.98599999999999999</v>
      </c>
      <c r="M1007" s="6">
        <f t="shared" si="551"/>
        <v>0.41739221104036006</v>
      </c>
      <c r="N1007" s="15">
        <f t="shared" si="529"/>
        <v>2.079657027334278</v>
      </c>
      <c r="O1007" s="15">
        <f t="shared" si="530"/>
        <v>5.2772629929770423</v>
      </c>
      <c r="P1007" s="15">
        <f t="shared" si="547"/>
        <v>2.079657027334278</v>
      </c>
      <c r="Q1007" s="15">
        <f t="shared" si="548"/>
        <v>0.98599999999999999</v>
      </c>
      <c r="S1007" s="28">
        <f t="shared" si="549"/>
        <v>0.98599999999999999</v>
      </c>
      <c r="T1007" s="19">
        <f t="shared" si="531"/>
        <v>5.2772629929770423</v>
      </c>
      <c r="U1007" s="19">
        <f t="shared" si="532"/>
        <v>7.4631768968777674</v>
      </c>
      <c r="V1007" s="19">
        <f t="shared" si="533"/>
        <v>10.554525985954085</v>
      </c>
      <c r="W1007" s="19">
        <f t="shared" si="534"/>
        <v>12.92660157126652</v>
      </c>
      <c r="X1007" s="19">
        <f t="shared" si="535"/>
        <v>14.926353793755535</v>
      </c>
      <c r="Y1007" s="19">
        <f t="shared" si="536"/>
        <v>16.688170869524622</v>
      </c>
      <c r="Z1007" s="19">
        <f t="shared" si="537"/>
        <v>18.280975257478477</v>
      </c>
      <c r="AA1007" s="19">
        <f t="shared" si="538"/>
        <v>19.745710059621313</v>
      </c>
      <c r="AB1007" s="19">
        <f t="shared" si="539"/>
        <v>21.109051971908169</v>
      </c>
      <c r="AC1007" s="19">
        <f t="shared" si="540"/>
        <v>22.389530690633297</v>
      </c>
      <c r="AD1007" s="19">
        <f t="shared" si="541"/>
        <v>23.600637574881329</v>
      </c>
      <c r="AE1007" s="19">
        <f t="shared" si="553"/>
        <v>2.079657027334278</v>
      </c>
      <c r="AF1007" s="19">
        <f t="shared" si="553"/>
        <v>2.9410791731406509</v>
      </c>
      <c r="AG1007" s="19">
        <f t="shared" si="553"/>
        <v>4.1593140546685561</v>
      </c>
      <c r="AH1007" s="19">
        <f t="shared" si="553"/>
        <v>5.094098556962269</v>
      </c>
      <c r="AI1007" s="19">
        <f t="shared" si="553"/>
        <v>5.8821583462813019</v>
      </c>
      <c r="AJ1007" s="19">
        <f t="shared" si="553"/>
        <v>6.5764529583513678</v>
      </c>
      <c r="AK1007" s="19">
        <f t="shared" si="553"/>
        <v>7.2041432673212551</v>
      </c>
      <c r="AL1007" s="19">
        <f t="shared" si="553"/>
        <v>7.7813640782816389</v>
      </c>
      <c r="AM1007" s="19">
        <f t="shared" si="553"/>
        <v>8.3186281093371122</v>
      </c>
      <c r="AN1007" s="19">
        <f t="shared" si="553"/>
        <v>8.8232375194219514</v>
      </c>
      <c r="AO1007" s="19">
        <f t="shared" si="553"/>
        <v>9.3005089660091684</v>
      </c>
      <c r="AP1007" s="43">
        <f t="shared" si="543"/>
        <v>0.98599999999999999</v>
      </c>
    </row>
    <row r="1008" spans="1:42" x14ac:dyDescent="0.25">
      <c r="A1008" s="15">
        <v>0.98699999999999999</v>
      </c>
      <c r="B1008" s="6">
        <f t="shared" si="550"/>
        <v>5.8261211592843374</v>
      </c>
      <c r="C1008" s="6">
        <f t="shared" si="524"/>
        <v>0.78342958489682324</v>
      </c>
      <c r="D1008" s="6">
        <f t="shared" si="544"/>
        <v>2.9130605796421687</v>
      </c>
      <c r="E1008" s="6">
        <f t="shared" si="525"/>
        <v>0.22654800815721196</v>
      </c>
      <c r="F1008" s="6">
        <f t="shared" si="526"/>
        <v>3.4581172938548455</v>
      </c>
      <c r="G1008" s="6">
        <f t="shared" si="527"/>
        <v>2.7160586469274226</v>
      </c>
      <c r="H1008" s="6">
        <f t="shared" si="528"/>
        <v>0.9974935280060887</v>
      </c>
      <c r="I1008" s="6">
        <f t="shared" si="523"/>
        <v>3.5165257189359784</v>
      </c>
      <c r="J1008" s="6">
        <f t="shared" si="545"/>
        <v>5.8086591220570352</v>
      </c>
      <c r="K1008" s="9"/>
      <c r="L1008" s="15">
        <f t="shared" si="546"/>
        <v>0.98699999999999999</v>
      </c>
      <c r="M1008" s="6">
        <f t="shared" si="551"/>
        <v>0.41664576114633584</v>
      </c>
      <c r="N1008" s="15">
        <f t="shared" si="529"/>
        <v>2.075937840136723</v>
      </c>
      <c r="O1008" s="15">
        <f t="shared" si="530"/>
        <v>5.2693776299985435</v>
      </c>
      <c r="P1008" s="15">
        <f t="shared" si="547"/>
        <v>2.075937840136723</v>
      </c>
      <c r="Q1008" s="15">
        <f t="shared" si="548"/>
        <v>0.98699999999999999</v>
      </c>
      <c r="S1008" s="28">
        <f t="shared" si="549"/>
        <v>0.98699999999999999</v>
      </c>
      <c r="T1008" s="19">
        <f t="shared" si="531"/>
        <v>5.2693776299985435</v>
      </c>
      <c r="U1008" s="19">
        <f t="shared" si="532"/>
        <v>7.452025309609339</v>
      </c>
      <c r="V1008" s="19">
        <f t="shared" si="533"/>
        <v>10.538755259997087</v>
      </c>
      <c r="W1008" s="19">
        <f t="shared" si="534"/>
        <v>12.907286455532565</v>
      </c>
      <c r="X1008" s="19">
        <f t="shared" si="535"/>
        <v>14.904050619218678</v>
      </c>
      <c r="Y1008" s="19">
        <f t="shared" si="536"/>
        <v>16.663235162335397</v>
      </c>
      <c r="Z1008" s="19">
        <f t="shared" si="537"/>
        <v>18.25365955884871</v>
      </c>
      <c r="AA1008" s="19">
        <f t="shared" si="538"/>
        <v>19.716205732985419</v>
      </c>
      <c r="AB1008" s="19">
        <f t="shared" si="539"/>
        <v>21.077510519994174</v>
      </c>
      <c r="AC1008" s="19">
        <f t="shared" si="540"/>
        <v>22.356075928828012</v>
      </c>
      <c r="AD1008" s="19">
        <f t="shared" si="541"/>
        <v>23.565373159586962</v>
      </c>
      <c r="AE1008" s="19">
        <f t="shared" si="553"/>
        <v>2.075937840136723</v>
      </c>
      <c r="AF1008" s="19">
        <f t="shared" si="553"/>
        <v>2.9358194481648643</v>
      </c>
      <c r="AG1008" s="19">
        <f t="shared" si="553"/>
        <v>4.151875680273446</v>
      </c>
      <c r="AH1008" s="19">
        <f t="shared" si="553"/>
        <v>5.0849884460703683</v>
      </c>
      <c r="AI1008" s="19">
        <f t="shared" si="553"/>
        <v>5.8716388963297286</v>
      </c>
      <c r="AJ1008" s="19">
        <f t="shared" si="553"/>
        <v>6.5646918557625566</v>
      </c>
      <c r="AK1008" s="19">
        <f t="shared" si="553"/>
        <v>7.1912596249432053</v>
      </c>
      <c r="AL1008" s="19">
        <f t="shared" si="553"/>
        <v>7.7674481540311131</v>
      </c>
      <c r="AM1008" s="19">
        <f t="shared" si="553"/>
        <v>8.303751360546892</v>
      </c>
      <c r="AN1008" s="19">
        <f t="shared" si="553"/>
        <v>8.8074583444945915</v>
      </c>
      <c r="AO1008" s="19">
        <f t="shared" si="553"/>
        <v>9.2838762552196101</v>
      </c>
      <c r="AP1008" s="43">
        <f t="shared" si="543"/>
        <v>0.98699999999999999</v>
      </c>
    </row>
    <row r="1009" spans="1:42" x14ac:dyDescent="0.25">
      <c r="A1009" s="15">
        <v>0.98799999999999999</v>
      </c>
      <c r="B1009" s="6">
        <f t="shared" si="550"/>
        <v>5.8441261386797274</v>
      </c>
      <c r="C1009" s="6">
        <f t="shared" si="524"/>
        <v>0.78365177456170443</v>
      </c>
      <c r="D1009" s="6">
        <f t="shared" si="544"/>
        <v>2.9220630693398637</v>
      </c>
      <c r="E1009" s="6">
        <f t="shared" si="525"/>
        <v>0.21777052142105932</v>
      </c>
      <c r="F1009" s="6">
        <f t="shared" si="526"/>
        <v>3.5985209083763623</v>
      </c>
      <c r="G1009" s="6">
        <f t="shared" si="527"/>
        <v>2.7872604541881811</v>
      </c>
      <c r="H1009" s="6">
        <f t="shared" si="528"/>
        <v>0.99777642867384697</v>
      </c>
      <c r="I1009" s="6">
        <f t="shared" si="523"/>
        <v>3.6272907447898284</v>
      </c>
      <c r="J1009" s="6">
        <f t="shared" si="545"/>
        <v>5.9270856031129773</v>
      </c>
      <c r="K1009" s="9"/>
      <c r="L1009" s="15">
        <f t="shared" si="546"/>
        <v>0.98799999999999999</v>
      </c>
      <c r="M1009" s="6">
        <f t="shared" si="551"/>
        <v>0.4158681789191922</v>
      </c>
      <c r="N1009" s="15">
        <f t="shared" si="529"/>
        <v>2.0720635360643525</v>
      </c>
      <c r="O1009" s="15">
        <f t="shared" si="530"/>
        <v>5.2610351052142335</v>
      </c>
      <c r="P1009" s="15">
        <f t="shared" si="547"/>
        <v>2.0720635360643525</v>
      </c>
      <c r="Q1009" s="15">
        <f t="shared" si="548"/>
        <v>0.98799999999999999</v>
      </c>
      <c r="S1009" s="28">
        <f t="shared" si="549"/>
        <v>0.98799999999999999</v>
      </c>
      <c r="T1009" s="19">
        <f t="shared" si="531"/>
        <v>5.2610351052142335</v>
      </c>
      <c r="U1009" s="19">
        <f t="shared" si="532"/>
        <v>7.4402271979149326</v>
      </c>
      <c r="V1009" s="19">
        <f t="shared" si="533"/>
        <v>10.522070210428467</v>
      </c>
      <c r="W1009" s="19">
        <f t="shared" si="534"/>
        <v>12.886851526644486</v>
      </c>
      <c r="X1009" s="19">
        <f t="shared" si="535"/>
        <v>14.880454395829865</v>
      </c>
      <c r="Y1009" s="19">
        <f t="shared" si="536"/>
        <v>16.63685378258057</v>
      </c>
      <c r="Z1009" s="19">
        <f t="shared" si="537"/>
        <v>18.224760205269057</v>
      </c>
      <c r="AA1009" s="19">
        <f t="shared" si="538"/>
        <v>19.684990863501863</v>
      </c>
      <c r="AB1009" s="19">
        <f t="shared" si="539"/>
        <v>21.044140420856934</v>
      </c>
      <c r="AC1009" s="19">
        <f t="shared" si="540"/>
        <v>22.320681593744791</v>
      </c>
      <c r="AD1009" s="19">
        <f t="shared" si="541"/>
        <v>23.528064254543569</v>
      </c>
      <c r="AE1009" s="19">
        <f t="shared" si="553"/>
        <v>2.0720635360643525</v>
      </c>
      <c r="AF1009" s="19">
        <f t="shared" si="553"/>
        <v>2.9303403548009603</v>
      </c>
      <c r="AG1009" s="19">
        <f t="shared" si="553"/>
        <v>4.1441270721287049</v>
      </c>
      <c r="AH1009" s="19">
        <f t="shared" si="553"/>
        <v>5.0754983779846743</v>
      </c>
      <c r="AI1009" s="19">
        <f t="shared" si="553"/>
        <v>5.8606807096019207</v>
      </c>
      <c r="AJ1009" s="19">
        <f t="shared" si="553"/>
        <v>6.5524402305457992</v>
      </c>
      <c r="AK1009" s="19">
        <f t="shared" si="553"/>
        <v>7.1778386419485711</v>
      </c>
      <c r="AL1009" s="19">
        <f t="shared" si="553"/>
        <v>7.7529518355801192</v>
      </c>
      <c r="AM1009" s="19">
        <f t="shared" si="553"/>
        <v>8.2882541442574098</v>
      </c>
      <c r="AN1009" s="19">
        <f t="shared" si="553"/>
        <v>8.7910210644028783</v>
      </c>
      <c r="AO1009" s="19">
        <f t="shared" si="553"/>
        <v>9.2665498406769586</v>
      </c>
      <c r="AP1009" s="43">
        <f t="shared" si="543"/>
        <v>0.98799999999999999</v>
      </c>
    </row>
    <row r="1010" spans="1:42" x14ac:dyDescent="0.25">
      <c r="A1010" s="15">
        <v>0.98899999999999999</v>
      </c>
      <c r="B1010" s="6">
        <f t="shared" si="550"/>
        <v>5.8628888091306717</v>
      </c>
      <c r="C1010" s="6">
        <f t="shared" si="524"/>
        <v>0.78386499666902876</v>
      </c>
      <c r="D1010" s="6">
        <f t="shared" si="544"/>
        <v>2.9314444045653358</v>
      </c>
      <c r="E1010" s="6">
        <f t="shared" si="525"/>
        <v>0.20860488968382329</v>
      </c>
      <c r="F1010" s="6">
        <f t="shared" si="526"/>
        <v>3.7576539929486383</v>
      </c>
      <c r="G1010" s="6">
        <f t="shared" si="527"/>
        <v>2.867826996474319</v>
      </c>
      <c r="H1010" s="6">
        <f t="shared" si="528"/>
        <v>0.998047911492704</v>
      </c>
      <c r="I1010" s="6">
        <f t="shared" si="523"/>
        <v>3.7526937107583942</v>
      </c>
      <c r="J1010" s="6">
        <f t="shared" si="545"/>
        <v>6.0583690949366895</v>
      </c>
      <c r="K1010" s="9"/>
      <c r="L1010" s="15">
        <f t="shared" si="546"/>
        <v>0.98899999999999999</v>
      </c>
      <c r="M1010" s="6">
        <f t="shared" si="551"/>
        <v>0.41505572278639841</v>
      </c>
      <c r="N1010" s="15">
        <f t="shared" si="529"/>
        <v>2.0680154727290208</v>
      </c>
      <c r="O1010" s="15">
        <f t="shared" si="530"/>
        <v>5.2521856109208382</v>
      </c>
      <c r="P1010" s="15">
        <f t="shared" si="547"/>
        <v>2.0680154727290208</v>
      </c>
      <c r="Q1010" s="15">
        <f t="shared" si="548"/>
        <v>0.98899999999999999</v>
      </c>
      <c r="S1010" s="28">
        <f t="shared" si="549"/>
        <v>0.98899999999999999</v>
      </c>
      <c r="T1010" s="19">
        <f t="shared" si="531"/>
        <v>5.2521856109208382</v>
      </c>
      <c r="U1010" s="19">
        <f t="shared" si="532"/>
        <v>7.4277121230650698</v>
      </c>
      <c r="V1010" s="19">
        <f t="shared" si="533"/>
        <v>10.504371221841676</v>
      </c>
      <c r="W1010" s="19">
        <f t="shared" si="534"/>
        <v>12.865174781143995</v>
      </c>
      <c r="X1010" s="19">
        <f t="shared" si="535"/>
        <v>14.85542424613014</v>
      </c>
      <c r="Y1010" s="19">
        <f t="shared" si="536"/>
        <v>16.608869224472777</v>
      </c>
      <c r="Z1010" s="19">
        <f t="shared" si="537"/>
        <v>18.194104657794153</v>
      </c>
      <c r="AA1010" s="19">
        <f t="shared" si="538"/>
        <v>19.651879087809764</v>
      </c>
      <c r="AB1010" s="19">
        <f t="shared" si="539"/>
        <v>21.008742443683353</v>
      </c>
      <c r="AC1010" s="19">
        <f t="shared" si="540"/>
        <v>22.283136369195208</v>
      </c>
      <c r="AD1010" s="19">
        <f t="shared" si="541"/>
        <v>23.488488112930515</v>
      </c>
      <c r="AE1010" s="19">
        <f t="shared" si="553"/>
        <v>2.0680154727290208</v>
      </c>
      <c r="AF1010" s="19">
        <f t="shared" si="553"/>
        <v>2.9246155287307891</v>
      </c>
      <c r="AG1010" s="19">
        <f t="shared" si="553"/>
        <v>4.1360309454580415</v>
      </c>
      <c r="AH1010" s="19">
        <f t="shared" si="553"/>
        <v>5.0655826883666428</v>
      </c>
      <c r="AI1010" s="19">
        <f t="shared" si="553"/>
        <v>5.8492310574615782</v>
      </c>
      <c r="AJ1010" s="19">
        <f t="shared" si="553"/>
        <v>6.5396391302935335</v>
      </c>
      <c r="AK1010" s="19">
        <f t="shared" si="553"/>
        <v>7.1638157392104693</v>
      </c>
      <c r="AL1010" s="19">
        <f t="shared" si="553"/>
        <v>7.7378053694993465</v>
      </c>
      <c r="AM1010" s="19">
        <f t="shared" si="553"/>
        <v>8.272061890916083</v>
      </c>
      <c r="AN1010" s="19">
        <f t="shared" si="553"/>
        <v>8.7738465861923665</v>
      </c>
      <c r="AO1010" s="19">
        <f t="shared" si="553"/>
        <v>9.2484463510869084</v>
      </c>
      <c r="AP1010" s="43">
        <f t="shared" si="543"/>
        <v>0.98899999999999999</v>
      </c>
    </row>
    <row r="1011" spans="1:42" x14ac:dyDescent="0.25">
      <c r="A1011" s="15">
        <v>0.99</v>
      </c>
      <c r="B1011" s="6">
        <f t="shared" si="550"/>
        <v>5.8825156225333473</v>
      </c>
      <c r="C1011" s="6">
        <f t="shared" si="524"/>
        <v>0.78406883723489273</v>
      </c>
      <c r="D1011" s="6">
        <f t="shared" si="544"/>
        <v>2.9412578112666736</v>
      </c>
      <c r="E1011" s="6">
        <f t="shared" si="525"/>
        <v>0.198997487421324</v>
      </c>
      <c r="F1011" s="6">
        <f t="shared" si="526"/>
        <v>3.9400941559369365</v>
      </c>
      <c r="G1011" s="6">
        <f t="shared" si="527"/>
        <v>2.9600470779684684</v>
      </c>
      <c r="H1011" s="6">
        <f t="shared" si="528"/>
        <v>0.99830744936198323</v>
      </c>
      <c r="I1011" s="6">
        <f t="shared" si="523"/>
        <v>3.8963120233331794</v>
      </c>
      <c r="J1011" s="6">
        <f t="shared" si="545"/>
        <v>6.2053110555913431</v>
      </c>
      <c r="K1011" s="9"/>
      <c r="L1011" s="15">
        <f t="shared" si="546"/>
        <v>0.99</v>
      </c>
      <c r="M1011" s="6">
        <f t="shared" si="551"/>
        <v>0.41420378810279873</v>
      </c>
      <c r="N1011" s="15">
        <f t="shared" si="529"/>
        <v>2.0637707074825355</v>
      </c>
      <c r="O1011" s="15">
        <f t="shared" si="530"/>
        <v>5.2427680885502541</v>
      </c>
      <c r="P1011" s="15">
        <f t="shared" si="547"/>
        <v>2.0637707074825355</v>
      </c>
      <c r="Q1011" s="15">
        <f t="shared" si="548"/>
        <v>0.99</v>
      </c>
      <c r="S1011" s="28">
        <f t="shared" si="549"/>
        <v>0.99</v>
      </c>
      <c r="T1011" s="19">
        <f t="shared" si="531"/>
        <v>5.2427680885502541</v>
      </c>
      <c r="U1011" s="19">
        <f t="shared" si="532"/>
        <v>7.4143937352046381</v>
      </c>
      <c r="V1011" s="19">
        <f t="shared" si="533"/>
        <v>10.485536177100508</v>
      </c>
      <c r="W1011" s="19">
        <f t="shared" si="534"/>
        <v>12.842106656694817</v>
      </c>
      <c r="X1011" s="19">
        <f t="shared" si="535"/>
        <v>14.828787470409276</v>
      </c>
      <c r="Y1011" s="19">
        <f t="shared" si="536"/>
        <v>16.579088403866145</v>
      </c>
      <c r="Z1011" s="19">
        <f t="shared" si="537"/>
        <v>18.161481403339614</v>
      </c>
      <c r="AA1011" s="19">
        <f t="shared" si="538"/>
        <v>19.616641945666757</v>
      </c>
      <c r="AB1011" s="19">
        <f t="shared" si="539"/>
        <v>20.971072354201016</v>
      </c>
      <c r="AC1011" s="19">
        <f t="shared" si="540"/>
        <v>22.243181205613912</v>
      </c>
      <c r="AD1011" s="19">
        <f t="shared" si="541"/>
        <v>23.446371672530013</v>
      </c>
      <c r="AE1011" s="19">
        <f t="shared" si="553"/>
        <v>2.0637707074825355</v>
      </c>
      <c r="AF1011" s="19">
        <f t="shared" si="553"/>
        <v>2.9186125241501197</v>
      </c>
      <c r="AG1011" s="19">
        <f t="shared" si="553"/>
        <v>4.1275414149650711</v>
      </c>
      <c r="AH1011" s="19">
        <f t="shared" si="553"/>
        <v>5.0551851794348535</v>
      </c>
      <c r="AI1011" s="19">
        <f t="shared" si="553"/>
        <v>5.8372250483002395</v>
      </c>
      <c r="AJ1011" s="19">
        <f t="shared" si="553"/>
        <v>6.5262160039819133</v>
      </c>
      <c r="AK1011" s="19">
        <f t="shared" si="553"/>
        <v>7.149111441064238</v>
      </c>
      <c r="AL1011" s="19">
        <f t="shared" si="553"/>
        <v>7.7219229122597124</v>
      </c>
      <c r="AM1011" s="19">
        <f t="shared" si="553"/>
        <v>8.2550828299301422</v>
      </c>
      <c r="AN1011" s="19">
        <f t="shared" si="553"/>
        <v>8.755837572450357</v>
      </c>
      <c r="AO1011" s="19">
        <f t="shared" si="553"/>
        <v>9.2294631838075674</v>
      </c>
      <c r="AP1011" s="43">
        <f t="shared" si="543"/>
        <v>0.99</v>
      </c>
    </row>
    <row r="1012" spans="1:42" x14ac:dyDescent="0.25">
      <c r="A1012" s="15">
        <v>0.99099999999999999</v>
      </c>
      <c r="B1012" s="6">
        <f t="shared" si="550"/>
        <v>5.9031404602541651</v>
      </c>
      <c r="C1012" s="6">
        <f t="shared" si="524"/>
        <v>0.78426282213097254</v>
      </c>
      <c r="D1012" s="6">
        <f t="shared" si="544"/>
        <v>2.9515702301270825</v>
      </c>
      <c r="E1012" s="6">
        <f t="shared" si="525"/>
        <v>0.18888091486436642</v>
      </c>
      <c r="F1012" s="6">
        <f t="shared" si="526"/>
        <v>4.1521549315564474</v>
      </c>
      <c r="G1012" s="6">
        <f t="shared" si="527"/>
        <v>3.0670774657782238</v>
      </c>
      <c r="H1012" s="6">
        <f t="shared" si="528"/>
        <v>0.99855443860275339</v>
      </c>
      <c r="I1012" s="6">
        <f t="shared" si="523"/>
        <v>4.0630797318300029</v>
      </c>
      <c r="J1012" s="6">
        <f t="shared" si="545"/>
        <v>6.3716874762445803</v>
      </c>
      <c r="K1012" s="9"/>
      <c r="L1012" s="15">
        <f t="shared" si="546"/>
        <v>0.99099999999999999</v>
      </c>
      <c r="M1012" s="6">
        <f t="shared" si="551"/>
        <v>0.41330659730095204</v>
      </c>
      <c r="N1012" s="15">
        <f t="shared" si="529"/>
        <v>2.0593004535904718</v>
      </c>
      <c r="O1012" s="15">
        <f t="shared" si="530"/>
        <v>5.2327062245289948</v>
      </c>
      <c r="P1012" s="15">
        <f t="shared" si="547"/>
        <v>2.0593004535904718</v>
      </c>
      <c r="Q1012" s="15">
        <f t="shared" si="548"/>
        <v>0.99099999999999999</v>
      </c>
      <c r="S1012" s="28">
        <f t="shared" si="549"/>
        <v>0.99099999999999999</v>
      </c>
      <c r="T1012" s="19">
        <f t="shared" si="531"/>
        <v>5.2327062245289948</v>
      </c>
      <c r="U1012" s="19">
        <f t="shared" si="532"/>
        <v>7.4001641106430203</v>
      </c>
      <c r="V1012" s="19">
        <f t="shared" si="533"/>
        <v>10.46541244905799</v>
      </c>
      <c r="W1012" s="19">
        <f t="shared" si="534"/>
        <v>12.817460223981463</v>
      </c>
      <c r="X1012" s="19">
        <f t="shared" si="535"/>
        <v>14.800328221286041</v>
      </c>
      <c r="Y1012" s="19">
        <f t="shared" si="536"/>
        <v>16.547269996052069</v>
      </c>
      <c r="Z1012" s="19">
        <f t="shared" si="537"/>
        <v>18.126626083932276</v>
      </c>
      <c r="AA1012" s="19">
        <f t="shared" si="538"/>
        <v>19.578993897826901</v>
      </c>
      <c r="AB1012" s="19">
        <f t="shared" si="539"/>
        <v>20.930824898115979</v>
      </c>
      <c r="AC1012" s="19">
        <f t="shared" si="540"/>
        <v>22.200492331929059</v>
      </c>
      <c r="AD1012" s="19">
        <f t="shared" si="541"/>
        <v>23.401373648666226</v>
      </c>
      <c r="AE1012" s="19">
        <f t="shared" ref="AE1012:AO1021" si="554">$M1012*AE$21^0.5/RMannings_n*(Diameter/1000)^(2/3)</f>
        <v>2.0593004535904718</v>
      </c>
      <c r="AF1012" s="19">
        <f t="shared" si="554"/>
        <v>2.9122906304687119</v>
      </c>
      <c r="AG1012" s="19">
        <f t="shared" si="554"/>
        <v>4.1186009071809435</v>
      </c>
      <c r="AH1012" s="19">
        <f t="shared" si="554"/>
        <v>5.0442353383786065</v>
      </c>
      <c r="AI1012" s="19">
        <f t="shared" si="554"/>
        <v>5.8245812609374239</v>
      </c>
      <c r="AJ1012" s="19">
        <f t="shared" si="554"/>
        <v>6.5120798199637608</v>
      </c>
      <c r="AK1012" s="19">
        <f t="shared" si="554"/>
        <v>7.133626027336665</v>
      </c>
      <c r="AL1012" s="19">
        <f t="shared" si="554"/>
        <v>7.705196753763718</v>
      </c>
      <c r="AM1012" s="19">
        <f t="shared" si="554"/>
        <v>8.237201814361887</v>
      </c>
      <c r="AN1012" s="19">
        <f t="shared" si="554"/>
        <v>8.7368718914061354</v>
      </c>
      <c r="AO1012" s="19">
        <f t="shared" si="554"/>
        <v>9.209471600648893</v>
      </c>
      <c r="AP1012" s="43">
        <f t="shared" si="543"/>
        <v>0.99099999999999999</v>
      </c>
    </row>
    <row r="1013" spans="1:42" x14ac:dyDescent="0.25">
      <c r="A1013" s="15">
        <v>0.99199999999999999</v>
      </c>
      <c r="B1013" s="6">
        <f t="shared" si="550"/>
        <v>5.9249356774218072</v>
      </c>
      <c r="C1013" s="6">
        <f t="shared" si="524"/>
        <v>0.78444640074192384</v>
      </c>
      <c r="D1013" s="6">
        <f t="shared" si="544"/>
        <v>2.9624678387109036</v>
      </c>
      <c r="E1013" s="6">
        <f t="shared" si="525"/>
        <v>0.17816845961056058</v>
      </c>
      <c r="F1013" s="6">
        <f t="shared" si="526"/>
        <v>4.4028353977834325</v>
      </c>
      <c r="G1013" s="6">
        <f t="shared" si="527"/>
        <v>3.1934176988917162</v>
      </c>
      <c r="H1013" s="6">
        <f t="shared" si="528"/>
        <v>0.99878817814978416</v>
      </c>
      <c r="I1013" s="6">
        <f t="shared" si="523"/>
        <v>4.2600296648407214</v>
      </c>
      <c r="J1013" s="6">
        <f t="shared" si="545"/>
        <v>6.5627454944695307</v>
      </c>
      <c r="K1013" s="9"/>
      <c r="L1013" s="15">
        <f t="shared" si="546"/>
        <v>0.99199999999999999</v>
      </c>
      <c r="M1013" s="6">
        <f t="shared" si="551"/>
        <v>0.41235672996776462</v>
      </c>
      <c r="N1013" s="15">
        <f t="shared" si="529"/>
        <v>2.054567738838621</v>
      </c>
      <c r="O1013" s="15">
        <f t="shared" si="530"/>
        <v>5.2219023877122712</v>
      </c>
      <c r="P1013" s="15">
        <f t="shared" si="547"/>
        <v>2.054567738838621</v>
      </c>
      <c r="Q1013" s="15">
        <f t="shared" si="548"/>
        <v>0.99199999999999999</v>
      </c>
      <c r="S1013" s="28">
        <f t="shared" si="549"/>
        <v>0.99199999999999999</v>
      </c>
      <c r="T1013" s="19">
        <f t="shared" si="531"/>
        <v>5.2219023877122712</v>
      </c>
      <c r="U1013" s="19">
        <f t="shared" si="532"/>
        <v>7.3848851780911424</v>
      </c>
      <c r="V1013" s="19">
        <f t="shared" si="533"/>
        <v>10.443804775424542</v>
      </c>
      <c r="W1013" s="19">
        <f t="shared" si="534"/>
        <v>12.790996336516194</v>
      </c>
      <c r="X1013" s="19">
        <f t="shared" si="535"/>
        <v>14.769770356182285</v>
      </c>
      <c r="Y1013" s="19">
        <f t="shared" si="536"/>
        <v>16.51310526424243</v>
      </c>
      <c r="Z1013" s="19">
        <f t="shared" si="537"/>
        <v>18.089200495365773</v>
      </c>
      <c r="AA1013" s="19">
        <f t="shared" si="538"/>
        <v>19.538569641996105</v>
      </c>
      <c r="AB1013" s="19">
        <f t="shared" si="539"/>
        <v>20.887609550849085</v>
      </c>
      <c r="AC1013" s="19">
        <f t="shared" si="540"/>
        <v>22.15465553427342</v>
      </c>
      <c r="AD1013" s="19">
        <f t="shared" si="541"/>
        <v>23.3530574215862</v>
      </c>
      <c r="AE1013" s="19">
        <f t="shared" si="554"/>
        <v>2.054567738838621</v>
      </c>
      <c r="AF1013" s="19">
        <f t="shared" si="554"/>
        <v>2.905597561079801</v>
      </c>
      <c r="AG1013" s="19">
        <f t="shared" si="554"/>
        <v>4.109135477677242</v>
      </c>
      <c r="AH1013" s="19">
        <f t="shared" si="554"/>
        <v>5.0326426021384298</v>
      </c>
      <c r="AI1013" s="19">
        <f t="shared" si="554"/>
        <v>5.8111951221596021</v>
      </c>
      <c r="AJ1013" s="19">
        <f t="shared" si="554"/>
        <v>6.4971136618320315</v>
      </c>
      <c r="AK1013" s="19">
        <f t="shared" si="554"/>
        <v>7.1172314225207911</v>
      </c>
      <c r="AL1013" s="19">
        <f t="shared" si="554"/>
        <v>7.6874885566529612</v>
      </c>
      <c r="AM1013" s="19">
        <f t="shared" si="554"/>
        <v>8.2182709553544839</v>
      </c>
      <c r="AN1013" s="19">
        <f t="shared" si="554"/>
        <v>8.7167926832394009</v>
      </c>
      <c r="AO1013" s="19">
        <f t="shared" si="554"/>
        <v>9.1883062568423828</v>
      </c>
      <c r="AP1013" s="43">
        <f t="shared" si="543"/>
        <v>0.99199999999999999</v>
      </c>
    </row>
    <row r="1014" spans="1:42" x14ac:dyDescent="0.25">
      <c r="A1014" s="15">
        <v>0.99299999999999999</v>
      </c>
      <c r="B1014" s="6">
        <f t="shared" si="550"/>
        <v>5.9481296201809197</v>
      </c>
      <c r="C1014" s="6">
        <f t="shared" si="524"/>
        <v>0.7846189226150857</v>
      </c>
      <c r="D1014" s="6">
        <f t="shared" si="544"/>
        <v>2.9740648100904599</v>
      </c>
      <c r="E1014" s="6">
        <f t="shared" si="525"/>
        <v>0.16674531477675752</v>
      </c>
      <c r="F1014" s="6">
        <f t="shared" si="526"/>
        <v>4.7054930668699848</v>
      </c>
      <c r="G1014" s="6">
        <f t="shared" si="527"/>
        <v>3.3457465334349923</v>
      </c>
      <c r="H1014" s="6">
        <f t="shared" si="528"/>
        <v>0.99900783982102559</v>
      </c>
      <c r="I1014" s="6">
        <f t="shared" si="523"/>
        <v>4.4976008120416795</v>
      </c>
      <c r="J1014" s="6">
        <f t="shared" si="545"/>
        <v>6.7860555403100333</v>
      </c>
      <c r="K1014" s="9"/>
      <c r="L1014" s="15">
        <f t="shared" si="546"/>
        <v>0.99299999999999999</v>
      </c>
      <c r="M1014" s="6">
        <f t="shared" si="551"/>
        <v>0.41134437827006387</v>
      </c>
      <c r="N1014" s="15">
        <f t="shared" si="529"/>
        <v>2.0495236956903082</v>
      </c>
      <c r="O1014" s="15">
        <f t="shared" si="530"/>
        <v>5.2102280397166441</v>
      </c>
      <c r="P1014" s="15">
        <f t="shared" si="547"/>
        <v>2.0495236956903082</v>
      </c>
      <c r="Q1014" s="15">
        <f t="shared" si="548"/>
        <v>0.99299999999999999</v>
      </c>
      <c r="S1014" s="28">
        <f t="shared" si="549"/>
        <v>0.99299999999999999</v>
      </c>
      <c r="T1014" s="19">
        <f t="shared" si="531"/>
        <v>5.2102280397166441</v>
      </c>
      <c r="U1014" s="19">
        <f t="shared" si="532"/>
        <v>7.3683751568238645</v>
      </c>
      <c r="V1014" s="19">
        <f t="shared" si="533"/>
        <v>10.420456079433288</v>
      </c>
      <c r="W1014" s="19">
        <f t="shared" si="534"/>
        <v>12.762400140847225</v>
      </c>
      <c r="X1014" s="19">
        <f t="shared" si="535"/>
        <v>14.736750313647729</v>
      </c>
      <c r="Y1014" s="19">
        <f t="shared" si="536"/>
        <v>16.476187734378833</v>
      </c>
      <c r="Z1014" s="19">
        <f t="shared" si="537"/>
        <v>18.048759367618445</v>
      </c>
      <c r="AA1014" s="19">
        <f t="shared" si="538"/>
        <v>19.494888231582497</v>
      </c>
      <c r="AB1014" s="19">
        <f t="shared" si="539"/>
        <v>20.840912158866576</v>
      </c>
      <c r="AC1014" s="19">
        <f t="shared" si="540"/>
        <v>22.105125470471588</v>
      </c>
      <c r="AD1014" s="19">
        <f t="shared" si="541"/>
        <v>23.30084815016378</v>
      </c>
      <c r="AE1014" s="19">
        <f t="shared" si="554"/>
        <v>2.0495236956903082</v>
      </c>
      <c r="AF1014" s="19">
        <f t="shared" si="554"/>
        <v>2.8984642068502624</v>
      </c>
      <c r="AG1014" s="19">
        <f t="shared" si="554"/>
        <v>4.0990473913806165</v>
      </c>
      <c r="AH1014" s="19">
        <f t="shared" si="554"/>
        <v>5.0202872701844816</v>
      </c>
      <c r="AI1014" s="19">
        <f t="shared" si="554"/>
        <v>5.7969284137005248</v>
      </c>
      <c r="AJ1014" s="19">
        <f t="shared" si="554"/>
        <v>6.481162996867198</v>
      </c>
      <c r="AK1014" s="19">
        <f t="shared" si="554"/>
        <v>7.0997583445038979</v>
      </c>
      <c r="AL1014" s="19">
        <f t="shared" si="554"/>
        <v>7.6686154753478704</v>
      </c>
      <c r="AM1014" s="19">
        <f t="shared" si="554"/>
        <v>8.1980947827612329</v>
      </c>
      <c r="AN1014" s="19">
        <f t="shared" si="554"/>
        <v>8.6953926205507859</v>
      </c>
      <c r="AO1014" s="19">
        <f t="shared" si="554"/>
        <v>9.1657486101202448</v>
      </c>
      <c r="AP1014" s="43">
        <f t="shared" si="543"/>
        <v>0.99299999999999999</v>
      </c>
    </row>
    <row r="1015" spans="1:42" x14ac:dyDescent="0.25">
      <c r="A1015" s="15">
        <v>0.99399999999999999</v>
      </c>
      <c r="B1015" s="6">
        <f t="shared" si="550"/>
        <v>5.9730359612509094</v>
      </c>
      <c r="C1015" s="6">
        <f t="shared" si="524"/>
        <v>0.78477960267914793</v>
      </c>
      <c r="D1015" s="6">
        <f t="shared" si="544"/>
        <v>2.9865179806254547</v>
      </c>
      <c r="E1015" s="6">
        <f t="shared" si="525"/>
        <v>0.15445387661046273</v>
      </c>
      <c r="F1015" s="6">
        <f t="shared" si="526"/>
        <v>5.0809964754616388</v>
      </c>
      <c r="G1015" s="6">
        <f t="shared" si="527"/>
        <v>3.5344982377308192</v>
      </c>
      <c r="H1015" s="6">
        <f t="shared" si="528"/>
        <v>0.99921242403264021</v>
      </c>
      <c r="I1015" s="6">
        <f t="shared" si="523"/>
        <v>4.792102107291047</v>
      </c>
      <c r="J1015" s="6">
        <f t="shared" si="545"/>
        <v>7.0530703652459277</v>
      </c>
      <c r="K1015" s="9"/>
      <c r="L1015" s="15">
        <f t="shared" si="546"/>
        <v>0.99399999999999999</v>
      </c>
      <c r="M1015" s="6">
        <f t="shared" si="551"/>
        <v>0.4102561013305196</v>
      </c>
      <c r="N1015" s="15">
        <f t="shared" si="529"/>
        <v>2.0441013549634226</v>
      </c>
      <c r="O1015" s="15">
        <f t="shared" si="530"/>
        <v>5.1975077193564934</v>
      </c>
      <c r="P1015" s="15">
        <f t="shared" si="547"/>
        <v>2.0441013549634226</v>
      </c>
      <c r="Q1015" s="15">
        <f t="shared" si="548"/>
        <v>0.99399999999999999</v>
      </c>
      <c r="S1015" s="28">
        <f t="shared" si="549"/>
        <v>0.99399999999999999</v>
      </c>
      <c r="T1015" s="19">
        <f t="shared" si="531"/>
        <v>5.1975077193564934</v>
      </c>
      <c r="U1015" s="19">
        <f t="shared" si="532"/>
        <v>7.3503859072528073</v>
      </c>
      <c r="V1015" s="19">
        <f t="shared" si="533"/>
        <v>10.395015438712987</v>
      </c>
      <c r="W1015" s="19">
        <f t="shared" si="534"/>
        <v>12.731241846600117</v>
      </c>
      <c r="X1015" s="19">
        <f t="shared" si="535"/>
        <v>14.700771814505615</v>
      </c>
      <c r="Y1015" s="19">
        <f t="shared" si="536"/>
        <v>16.435962549473739</v>
      </c>
      <c r="Z1015" s="19">
        <f t="shared" si="537"/>
        <v>18.004694885313778</v>
      </c>
      <c r="AA1015" s="19">
        <f t="shared" si="538"/>
        <v>19.447293150944802</v>
      </c>
      <c r="AB1015" s="19">
        <f t="shared" si="539"/>
        <v>20.790030877425973</v>
      </c>
      <c r="AC1015" s="19">
        <f t="shared" si="540"/>
        <v>22.051157721758418</v>
      </c>
      <c r="AD1015" s="19">
        <f t="shared" si="541"/>
        <v>23.243961148122033</v>
      </c>
      <c r="AE1015" s="19">
        <f t="shared" si="554"/>
        <v>2.0441013549634226</v>
      </c>
      <c r="AF1015" s="19">
        <f t="shared" si="554"/>
        <v>2.8907958590544922</v>
      </c>
      <c r="AG1015" s="19">
        <f t="shared" si="554"/>
        <v>4.0882027099268452</v>
      </c>
      <c r="AH1015" s="19">
        <f t="shared" si="554"/>
        <v>5.0070053021920993</v>
      </c>
      <c r="AI1015" s="19">
        <f t="shared" si="554"/>
        <v>5.7815917181089844</v>
      </c>
      <c r="AJ1015" s="19">
        <f t="shared" si="554"/>
        <v>6.4640160499207457</v>
      </c>
      <c r="AK1015" s="19">
        <f t="shared" si="554"/>
        <v>7.0809748052340655</v>
      </c>
      <c r="AL1015" s="19">
        <f t="shared" si="554"/>
        <v>7.6483269341135127</v>
      </c>
      <c r="AM1015" s="19">
        <f t="shared" si="554"/>
        <v>8.1764054198536904</v>
      </c>
      <c r="AN1015" s="19">
        <f t="shared" si="554"/>
        <v>8.6723875771634766</v>
      </c>
      <c r="AO1015" s="19">
        <f t="shared" si="554"/>
        <v>9.1414991651952793</v>
      </c>
      <c r="AP1015" s="43">
        <f t="shared" si="543"/>
        <v>0.99399999999999999</v>
      </c>
    </row>
    <row r="1016" spans="1:42" x14ac:dyDescent="0.25">
      <c r="A1016" s="15">
        <v>0.995</v>
      </c>
      <c r="B1016" s="6">
        <f t="shared" si="550"/>
        <v>6.0001063605307312</v>
      </c>
      <c r="C1016" s="6">
        <f t="shared" si="524"/>
        <v>0.78492746661601454</v>
      </c>
      <c r="D1016" s="6">
        <f t="shared" si="544"/>
        <v>3.0000531802653656</v>
      </c>
      <c r="E1016" s="6">
        <f t="shared" si="525"/>
        <v>0.14106735979665924</v>
      </c>
      <c r="F1016" s="6">
        <f t="shared" si="526"/>
        <v>5.5642032837889914</v>
      </c>
      <c r="G1016" s="6">
        <f t="shared" si="527"/>
        <v>3.7771016418944958</v>
      </c>
      <c r="H1016" s="6">
        <f t="shared" si="528"/>
        <v>0.99940069024429901</v>
      </c>
      <c r="I1016" s="6">
        <f t="shared" si="523"/>
        <v>5.170775133238755</v>
      </c>
      <c r="J1016" s="6">
        <f t="shared" si="545"/>
        <v>7.3822217000256689</v>
      </c>
      <c r="K1016" s="9"/>
      <c r="L1016" s="15">
        <f t="shared" si="546"/>
        <v>0.995</v>
      </c>
      <c r="M1016" s="6">
        <f t="shared" si="551"/>
        <v>0.40907259152364384</v>
      </c>
      <c r="N1016" s="15">
        <f t="shared" si="529"/>
        <v>2.038204516398435</v>
      </c>
      <c r="O1016" s="15">
        <f t="shared" si="530"/>
        <v>5.1834903723062942</v>
      </c>
      <c r="P1016" s="15">
        <f t="shared" si="547"/>
        <v>2.038204516398435</v>
      </c>
      <c r="Q1016" s="15">
        <f t="shared" si="548"/>
        <v>0.995</v>
      </c>
      <c r="S1016" s="28">
        <f t="shared" si="549"/>
        <v>0.995</v>
      </c>
      <c r="T1016" s="19">
        <f t="shared" si="531"/>
        <v>5.1834903723062942</v>
      </c>
      <c r="U1016" s="19">
        <f t="shared" si="532"/>
        <v>7.3305623849459254</v>
      </c>
      <c r="V1016" s="19">
        <f t="shared" si="533"/>
        <v>10.366980744612588</v>
      </c>
      <c r="W1016" s="19">
        <f t="shared" si="534"/>
        <v>12.696906498779626</v>
      </c>
      <c r="X1016" s="19">
        <f t="shared" si="535"/>
        <v>14.661124769891851</v>
      </c>
      <c r="Y1016" s="19">
        <f t="shared" si="536"/>
        <v>16.391635806042068</v>
      </c>
      <c r="Z1016" s="19">
        <f t="shared" si="537"/>
        <v>17.956137370757236</v>
      </c>
      <c r="AA1016" s="19">
        <f t="shared" si="538"/>
        <v>19.39484504081145</v>
      </c>
      <c r="AB1016" s="19">
        <f t="shared" si="539"/>
        <v>20.733961489225177</v>
      </c>
      <c r="AC1016" s="19">
        <f t="shared" si="540"/>
        <v>21.991687154837773</v>
      </c>
      <c r="AD1016" s="19">
        <f t="shared" si="541"/>
        <v>23.181273666385142</v>
      </c>
      <c r="AE1016" s="19">
        <f t="shared" si="554"/>
        <v>2.038204516398435</v>
      </c>
      <c r="AF1016" s="19">
        <f t="shared" si="554"/>
        <v>2.8824564699807622</v>
      </c>
      <c r="AG1016" s="19">
        <f t="shared" si="554"/>
        <v>4.0764090327968701</v>
      </c>
      <c r="AH1016" s="19">
        <f t="shared" si="554"/>
        <v>4.9925610566123151</v>
      </c>
      <c r="AI1016" s="19">
        <f t="shared" si="554"/>
        <v>5.7649129399615244</v>
      </c>
      <c r="AJ1016" s="19">
        <f t="shared" si="554"/>
        <v>6.4453686090610658</v>
      </c>
      <c r="AK1016" s="19">
        <f t="shared" si="554"/>
        <v>7.0605475572368848</v>
      </c>
      <c r="AL1016" s="19">
        <f t="shared" si="554"/>
        <v>7.6262629845382124</v>
      </c>
      <c r="AM1016" s="19">
        <f t="shared" si="554"/>
        <v>8.1528180655937401</v>
      </c>
      <c r="AN1016" s="19">
        <f t="shared" si="554"/>
        <v>8.6473694099422858</v>
      </c>
      <c r="AO1016" s="19">
        <f t="shared" si="554"/>
        <v>9.1151277014279728</v>
      </c>
      <c r="AP1016" s="43">
        <f t="shared" si="543"/>
        <v>0.995</v>
      </c>
    </row>
    <row r="1017" spans="1:42" x14ac:dyDescent="0.25">
      <c r="A1017" s="15">
        <v>0.996</v>
      </c>
      <c r="B1017" s="6">
        <f t="shared" si="550"/>
        <v>6.0300341352541382</v>
      </c>
      <c r="C1017" s="6">
        <f t="shared" si="524"/>
        <v>0.78506125884147737</v>
      </c>
      <c r="D1017" s="6">
        <f t="shared" si="544"/>
        <v>3.0150170676270691</v>
      </c>
      <c r="E1017" s="6">
        <f t="shared" si="525"/>
        <v>0.12623787070447623</v>
      </c>
      <c r="F1017" s="6">
        <f t="shared" si="526"/>
        <v>6.2189044734389691</v>
      </c>
      <c r="G1017" s="6">
        <f t="shared" si="527"/>
        <v>4.1054522367194846</v>
      </c>
      <c r="H1017" s="6">
        <f t="shared" si="528"/>
        <v>0.99957103979653639</v>
      </c>
      <c r="I1017" s="6">
        <f t="shared" si="523"/>
        <v>5.6834731742606683</v>
      </c>
      <c r="J1017" s="6">
        <f t="shared" si="545"/>
        <v>7.8057844122324358</v>
      </c>
      <c r="K1017" s="9"/>
      <c r="L1017" s="15">
        <f t="shared" si="546"/>
        <v>0.996</v>
      </c>
      <c r="M1017" s="6">
        <f t="shared" si="551"/>
        <v>0.40776428173468565</v>
      </c>
      <c r="N1017" s="15">
        <f t="shared" si="529"/>
        <v>2.0316858618223099</v>
      </c>
      <c r="O1017" s="15">
        <f t="shared" si="530"/>
        <v>5.167793067218601</v>
      </c>
      <c r="P1017" s="15">
        <f t="shared" si="547"/>
        <v>2.0316858618223099</v>
      </c>
      <c r="Q1017" s="15">
        <f t="shared" si="548"/>
        <v>0.996</v>
      </c>
      <c r="S1017" s="28">
        <f t="shared" si="549"/>
        <v>0.996</v>
      </c>
      <c r="T1017" s="19">
        <f t="shared" si="531"/>
        <v>5.167793067218601</v>
      </c>
      <c r="U1017" s="19">
        <f t="shared" si="532"/>
        <v>7.3083630431982014</v>
      </c>
      <c r="V1017" s="19">
        <f t="shared" si="533"/>
        <v>10.335586134437202</v>
      </c>
      <c r="W1017" s="19">
        <f t="shared" si="534"/>
        <v>12.65845611097798</v>
      </c>
      <c r="X1017" s="19">
        <f t="shared" si="535"/>
        <v>14.616726086396403</v>
      </c>
      <c r="Y1017" s="19">
        <f t="shared" si="536"/>
        <v>16.341996568838407</v>
      </c>
      <c r="Z1017" s="19">
        <f t="shared" si="537"/>
        <v>17.901760310849646</v>
      </c>
      <c r="AA1017" s="19">
        <f t="shared" si="538"/>
        <v>19.336111103277645</v>
      </c>
      <c r="AB1017" s="19">
        <f t="shared" si="539"/>
        <v>20.671172268874404</v>
      </c>
      <c r="AC1017" s="19">
        <f t="shared" si="540"/>
        <v>21.925089129594603</v>
      </c>
      <c r="AD1017" s="19">
        <f t="shared" si="541"/>
        <v>23.111073183905866</v>
      </c>
      <c r="AE1017" s="19">
        <f t="shared" si="554"/>
        <v>2.0316858618223099</v>
      </c>
      <c r="AF1017" s="19">
        <f t="shared" si="554"/>
        <v>2.873237700270781</v>
      </c>
      <c r="AG1017" s="19">
        <f t="shared" si="554"/>
        <v>4.0633717236446198</v>
      </c>
      <c r="AH1017" s="19">
        <f t="shared" si="554"/>
        <v>4.9765936790913488</v>
      </c>
      <c r="AI1017" s="19">
        <f t="shared" si="554"/>
        <v>5.7464754005415619</v>
      </c>
      <c r="AJ1017" s="19">
        <f t="shared" si="554"/>
        <v>6.4247548133206314</v>
      </c>
      <c r="AK1017" s="19">
        <f t="shared" si="554"/>
        <v>7.0379662753912049</v>
      </c>
      <c r="AL1017" s="19">
        <f t="shared" si="554"/>
        <v>7.6018724124916286</v>
      </c>
      <c r="AM1017" s="19">
        <f t="shared" si="554"/>
        <v>8.1267434472892397</v>
      </c>
      <c r="AN1017" s="19">
        <f t="shared" si="554"/>
        <v>8.6197131008123424</v>
      </c>
      <c r="AO1017" s="19">
        <f t="shared" si="554"/>
        <v>9.0859753919198614</v>
      </c>
      <c r="AP1017" s="43">
        <f t="shared" si="543"/>
        <v>0.996</v>
      </c>
    </row>
    <row r="1018" spans="1:42" x14ac:dyDescent="0.25">
      <c r="A1018" s="15">
        <v>0.997</v>
      </c>
      <c r="B1018" s="6">
        <f>2*ACOS((0.5-A1018)/0.5)</f>
        <v>6.0639865915163078</v>
      </c>
      <c r="C1018" s="6">
        <f t="shared" si="524"/>
        <v>0.78517927166032253</v>
      </c>
      <c r="D1018" s="6">
        <f>B1018/2</f>
        <v>3.0319932957581539</v>
      </c>
      <c r="E1018" s="6">
        <f t="shared" si="525"/>
        <v>0.10938007131100243</v>
      </c>
      <c r="F1018" s="6">
        <f t="shared" si="526"/>
        <v>7.1784490744004676</v>
      </c>
      <c r="G1018" s="6">
        <f t="shared" si="527"/>
        <v>4.5862245372002342</v>
      </c>
      <c r="H1018" s="6">
        <f t="shared" si="528"/>
        <v>0.9997212983842757</v>
      </c>
      <c r="I1018" s="6">
        <f t="shared" si="523"/>
        <v>6.4344098833966346</v>
      </c>
      <c r="J1018" s="6">
        <f t="shared" si="545"/>
        <v>8.3876480871886905</v>
      </c>
      <c r="K1018" s="9"/>
      <c r="L1018" s="15">
        <f t="shared" si="546"/>
        <v>0.997</v>
      </c>
      <c r="M1018" s="6">
        <f t="shared" si="551"/>
        <v>0.40628151150509434</v>
      </c>
      <c r="N1018" s="15">
        <f t="shared" si="529"/>
        <v>2.0242979579603628</v>
      </c>
      <c r="O1018" s="15">
        <f t="shared" si="530"/>
        <v>5.1497752198655391</v>
      </c>
      <c r="P1018" s="15">
        <f t="shared" si="547"/>
        <v>2.0242979579603628</v>
      </c>
      <c r="Q1018" s="15">
        <f t="shared" si="548"/>
        <v>0.997</v>
      </c>
      <c r="S1018" s="28">
        <f t="shared" si="549"/>
        <v>0.997</v>
      </c>
      <c r="T1018" s="19">
        <f t="shared" si="531"/>
        <v>5.1497752198655391</v>
      </c>
      <c r="U1018" s="19">
        <f t="shared" si="532"/>
        <v>7.2828819591067342</v>
      </c>
      <c r="V1018" s="19">
        <f t="shared" si="533"/>
        <v>10.299550439731078</v>
      </c>
      <c r="W1018" s="19">
        <f t="shared" si="534"/>
        <v>12.614321578699625</v>
      </c>
      <c r="X1018" s="19">
        <f t="shared" si="535"/>
        <v>14.565763918213468</v>
      </c>
      <c r="Y1018" s="19">
        <f t="shared" si="536"/>
        <v>16.2850191326695</v>
      </c>
      <c r="Z1018" s="19">
        <f t="shared" si="537"/>
        <v>17.839344656732607</v>
      </c>
      <c r="AA1018" s="19">
        <f t="shared" si="538"/>
        <v>19.268694491635294</v>
      </c>
      <c r="AB1018" s="19">
        <f t="shared" si="539"/>
        <v>20.599100879462156</v>
      </c>
      <c r="AC1018" s="19">
        <f t="shared" si="540"/>
        <v>21.848645877320198</v>
      </c>
      <c r="AD1018" s="19">
        <f t="shared" si="541"/>
        <v>23.030494920926547</v>
      </c>
      <c r="AE1018" s="19">
        <f t="shared" si="554"/>
        <v>2.0242979579603628</v>
      </c>
      <c r="AF1018" s="19">
        <f t="shared" si="554"/>
        <v>2.8627896264317072</v>
      </c>
      <c r="AG1018" s="19">
        <f t="shared" si="554"/>
        <v>4.0485959159207257</v>
      </c>
      <c r="AH1018" s="19">
        <f t="shared" si="554"/>
        <v>4.9584970843608422</v>
      </c>
      <c r="AI1018" s="19">
        <f t="shared" si="554"/>
        <v>5.7255792528634144</v>
      </c>
      <c r="AJ1018" s="19">
        <f t="shared" si="554"/>
        <v>6.4013922099825251</v>
      </c>
      <c r="AK1018" s="19">
        <f t="shared" si="554"/>
        <v>7.0123738256905535</v>
      </c>
      <c r="AL1018" s="19">
        <f t="shared" si="554"/>
        <v>7.5742294074337986</v>
      </c>
      <c r="AM1018" s="19">
        <f t="shared" si="554"/>
        <v>8.0971918318414513</v>
      </c>
      <c r="AN1018" s="19">
        <f t="shared" si="554"/>
        <v>8.5883688792951194</v>
      </c>
      <c r="AO1018" s="19">
        <f t="shared" si="554"/>
        <v>9.0529356814267672</v>
      </c>
      <c r="AP1018" s="43">
        <f t="shared" si="543"/>
        <v>0.997</v>
      </c>
    </row>
    <row r="1019" spans="1:42" x14ac:dyDescent="0.25">
      <c r="A1019" s="15">
        <v>0.998</v>
      </c>
      <c r="B1019" s="6">
        <f>2*ACOS((0.5-A1019)/0.5)</f>
        <v>6.1042401867705971</v>
      </c>
      <c r="C1019" s="6">
        <f t="shared" si="524"/>
        <v>0.78527897801839852</v>
      </c>
      <c r="D1019" s="6">
        <f>B1019/2</f>
        <v>3.0521200933852985</v>
      </c>
      <c r="E1019" s="6">
        <f t="shared" si="525"/>
        <v>8.9353231614754711E-2</v>
      </c>
      <c r="F1019" s="6">
        <f t="shared" si="526"/>
        <v>8.7884787581507808</v>
      </c>
      <c r="G1019" s="6">
        <f t="shared" si="527"/>
        <v>5.3922393790753906</v>
      </c>
      <c r="H1019" s="6">
        <f t="shared" si="528"/>
        <v>0.99984824846223963</v>
      </c>
      <c r="I1019" s="6">
        <f t="shared" si="523"/>
        <v>7.6937079256556204</v>
      </c>
      <c r="J1019" s="6">
        <f t="shared" si="545"/>
        <v>9.2819000665695111</v>
      </c>
      <c r="K1019" s="9"/>
      <c r="L1019" s="15">
        <f t="shared" si="546"/>
        <v>0.998</v>
      </c>
      <c r="M1019" s="6">
        <f t="shared" si="551"/>
        <v>0.40452767243444637</v>
      </c>
      <c r="N1019" s="15">
        <f t="shared" si="529"/>
        <v>2.0155594533797547</v>
      </c>
      <c r="O1019" s="15">
        <f t="shared" si="530"/>
        <v>5.1281957553006174</v>
      </c>
      <c r="P1019" s="15">
        <f t="shared" si="547"/>
        <v>2.0155594533797547</v>
      </c>
      <c r="Q1019" s="15">
        <f t="shared" si="548"/>
        <v>0.998</v>
      </c>
      <c r="S1019" s="28">
        <f t="shared" si="549"/>
        <v>0.998</v>
      </c>
      <c r="T1019" s="19">
        <f t="shared" si="531"/>
        <v>5.1281957553006174</v>
      </c>
      <c r="U1019" s="19">
        <f t="shared" si="532"/>
        <v>7.2523639876502726</v>
      </c>
      <c r="V1019" s="19">
        <f t="shared" si="533"/>
        <v>10.256391510601235</v>
      </c>
      <c r="W1019" s="19">
        <f t="shared" si="534"/>
        <v>12.561462901593096</v>
      </c>
      <c r="X1019" s="19">
        <f t="shared" si="535"/>
        <v>14.504727975300545</v>
      </c>
      <c r="Y1019" s="19">
        <f t="shared" si="536"/>
        <v>16.216778873957452</v>
      </c>
      <c r="Z1019" s="19">
        <f t="shared" si="537"/>
        <v>17.764591198679451</v>
      </c>
      <c r="AA1019" s="19">
        <f t="shared" si="538"/>
        <v>19.187951528643328</v>
      </c>
      <c r="AB1019" s="19">
        <f t="shared" si="539"/>
        <v>20.51278302120247</v>
      </c>
      <c r="AC1019" s="19">
        <f t="shared" si="540"/>
        <v>21.757091962950817</v>
      </c>
      <c r="AD1019" s="19">
        <f t="shared" si="541"/>
        <v>22.933988621556118</v>
      </c>
      <c r="AE1019" s="19">
        <f t="shared" si="554"/>
        <v>2.0155594533797547</v>
      </c>
      <c r="AF1019" s="19">
        <f t="shared" si="554"/>
        <v>2.8504315147389514</v>
      </c>
      <c r="AG1019" s="19">
        <f t="shared" si="554"/>
        <v>4.0311189067595095</v>
      </c>
      <c r="AH1019" s="19">
        <f t="shared" si="554"/>
        <v>4.9370922070233787</v>
      </c>
      <c r="AI1019" s="19">
        <f t="shared" si="554"/>
        <v>5.7008630294779028</v>
      </c>
      <c r="AJ1019" s="19">
        <f t="shared" si="554"/>
        <v>6.3737586321639883</v>
      </c>
      <c r="AK1019" s="19">
        <f t="shared" si="554"/>
        <v>6.9821027578589794</v>
      </c>
      <c r="AL1019" s="19">
        <f t="shared" si="554"/>
        <v>7.5415329172204073</v>
      </c>
      <c r="AM1019" s="19">
        <f t="shared" si="554"/>
        <v>8.0622378135190189</v>
      </c>
      <c r="AN1019" s="19">
        <f t="shared" si="554"/>
        <v>8.5512945442168533</v>
      </c>
      <c r="AO1019" s="19">
        <f t="shared" si="554"/>
        <v>9.0138559008988999</v>
      </c>
      <c r="AP1019" s="43">
        <f t="shared" si="543"/>
        <v>0.998</v>
      </c>
    </row>
    <row r="1020" spans="1:42" x14ac:dyDescent="0.25">
      <c r="A1020" s="15">
        <v>0.999</v>
      </c>
      <c r="B1020" s="6">
        <f>2*ACOS((0.5-A1020)/0.5)</f>
        <v>6.156673109429299</v>
      </c>
      <c r="C1020" s="6">
        <f t="shared" si="524"/>
        <v>0.78535601234668306</v>
      </c>
      <c r="D1020" s="6">
        <f>B1020/2</f>
        <v>3.0783365547146495</v>
      </c>
      <c r="E1020" s="6">
        <f t="shared" si="525"/>
        <v>6.32139225171168E-2</v>
      </c>
      <c r="F1020" s="6">
        <f t="shared" si="526"/>
        <v>12.423782310519137</v>
      </c>
      <c r="G1020" s="6">
        <f t="shared" si="527"/>
        <v>7.210891155259568</v>
      </c>
      <c r="H1020" s="6">
        <f t="shared" si="528"/>
        <v>0.99994633161531354</v>
      </c>
      <c r="I1020" s="6">
        <f>IF(J1020&lt;=1.93,MAX($G1020+K*(1.811*$J1020)^M+SCorr*Slope,0),IF(J1020&gt;=2.21,cc*(1.811*$J1020)^2+Y+SCorr*Slope,""))</f>
        <v>10.535779680678052</v>
      </c>
      <c r="J1020" s="6">
        <f t="shared" si="545"/>
        <v>11.036962132119667</v>
      </c>
      <c r="K1020" s="9"/>
      <c r="L1020" s="15">
        <f t="shared" si="546"/>
        <v>0.999</v>
      </c>
      <c r="M1020" s="6">
        <f t="shared" si="551"/>
        <v>0.40225394826865241</v>
      </c>
      <c r="N1020" s="15">
        <f t="shared" si="529"/>
        <v>2.0042306208942922</v>
      </c>
      <c r="O1020" s="15">
        <f t="shared" si="530"/>
        <v>5.0998720011256529</v>
      </c>
      <c r="P1020" s="15">
        <f t="shared" si="547"/>
        <v>2.0042306208942922</v>
      </c>
      <c r="Q1020" s="15">
        <f t="shared" si="548"/>
        <v>0.999</v>
      </c>
      <c r="S1020" s="28">
        <f t="shared" si="549"/>
        <v>0.999</v>
      </c>
      <c r="T1020" s="19">
        <f t="shared" si="531"/>
        <v>5.0998720011256529</v>
      </c>
      <c r="U1020" s="19">
        <f t="shared" si="532"/>
        <v>7.2123081503587123</v>
      </c>
      <c r="V1020" s="19">
        <f t="shared" si="533"/>
        <v>10.199744002251306</v>
      </c>
      <c r="W1020" s="19">
        <f t="shared" si="534"/>
        <v>12.492084156264404</v>
      </c>
      <c r="X1020" s="19">
        <f t="shared" si="535"/>
        <v>14.424616300717425</v>
      </c>
      <c r="Y1020" s="19">
        <f t="shared" si="536"/>
        <v>16.127211298877853</v>
      </c>
      <c r="Z1020" s="19">
        <f t="shared" si="537"/>
        <v>17.66647483609518</v>
      </c>
      <c r="AA1020" s="19">
        <f t="shared" si="538"/>
        <v>19.081973744613396</v>
      </c>
      <c r="AB1020" s="19">
        <f t="shared" si="539"/>
        <v>20.399488004502611</v>
      </c>
      <c r="AC1020" s="19">
        <f t="shared" si="540"/>
        <v>21.636924451076137</v>
      </c>
      <c r="AD1020" s="19">
        <f t="shared" si="541"/>
        <v>22.807320942129685</v>
      </c>
      <c r="AE1020" s="19">
        <f t="shared" si="554"/>
        <v>2.0042306208942922</v>
      </c>
      <c r="AF1020" s="19">
        <f t="shared" si="554"/>
        <v>2.8344101261921568</v>
      </c>
      <c r="AG1020" s="19">
        <f t="shared" si="554"/>
        <v>4.0084612417885843</v>
      </c>
      <c r="AH1020" s="19">
        <f t="shared" si="554"/>
        <v>4.9093423480525287</v>
      </c>
      <c r="AI1020" s="19">
        <f t="shared" si="554"/>
        <v>5.6688202523843136</v>
      </c>
      <c r="AJ1020" s="19">
        <f t="shared" si="554"/>
        <v>6.3379337182794186</v>
      </c>
      <c r="AK1020" s="19">
        <f t="shared" si="554"/>
        <v>6.9428585309484614</v>
      </c>
      <c r="AL1020" s="19">
        <f t="shared" si="554"/>
        <v>7.4991443074676507</v>
      </c>
      <c r="AM1020" s="19">
        <f t="shared" si="554"/>
        <v>8.0169224835771686</v>
      </c>
      <c r="AN1020" s="19">
        <f t="shared" si="554"/>
        <v>8.50323037857647</v>
      </c>
      <c r="AO1020" s="19">
        <f t="shared" si="554"/>
        <v>8.9631918218124955</v>
      </c>
      <c r="AP1020" s="43">
        <f t="shared" si="543"/>
        <v>0.999</v>
      </c>
    </row>
    <row r="1021" spans="1:42" x14ac:dyDescent="0.25">
      <c r="A1021" s="15">
        <v>1</v>
      </c>
      <c r="B1021" s="6">
        <f>2*ACOS((0.5-A1021)/0.5)</f>
        <v>6.2831853071795862</v>
      </c>
      <c r="C1021" s="6">
        <f t="shared" si="524"/>
        <v>0.78539816339744828</v>
      </c>
      <c r="D1021" s="6">
        <f>B1021/2</f>
        <v>3.1415926535897931</v>
      </c>
      <c r="E1021" s="6">
        <f t="shared" si="525"/>
        <v>1.22514845490862E-16</v>
      </c>
      <c r="F1021" s="6"/>
      <c r="G1021" s="6">
        <f t="shared" si="527"/>
        <v>1</v>
      </c>
      <c r="H1021" s="6">
        <f t="shared" si="528"/>
        <v>1</v>
      </c>
      <c r="I1021" s="6"/>
      <c r="J1021" s="6"/>
      <c r="K1021" s="9"/>
      <c r="L1021" s="15">
        <f t="shared" si="546"/>
        <v>1</v>
      </c>
      <c r="M1021" s="6">
        <f t="shared" si="551"/>
        <v>0.3968502629920499</v>
      </c>
      <c r="N1021" s="15">
        <f t="shared" si="529"/>
        <v>1.9773067546559193</v>
      </c>
      <c r="O1021" s="15">
        <f t="shared" si="530"/>
        <v>5.0316328231996144</v>
      </c>
      <c r="P1021" s="15">
        <f t="shared" si="547"/>
        <v>1.9773067546559193</v>
      </c>
      <c r="Q1021" s="15">
        <f t="shared" si="548"/>
        <v>1</v>
      </c>
      <c r="S1021" s="28">
        <f t="shared" si="549"/>
        <v>1</v>
      </c>
      <c r="T1021" s="19">
        <f t="shared" si="531"/>
        <v>5.0316328231996144</v>
      </c>
      <c r="U1021" s="19">
        <f t="shared" si="532"/>
        <v>7.1158033794505213</v>
      </c>
      <c r="V1021" s="19">
        <f t="shared" si="533"/>
        <v>10.063265646399229</v>
      </c>
      <c r="W1021" s="19">
        <f t="shared" si="534"/>
        <v>12.324932989878622</v>
      </c>
      <c r="X1021" s="19">
        <f t="shared" si="535"/>
        <v>14.231606758901043</v>
      </c>
      <c r="Y1021" s="19">
        <f t="shared" si="536"/>
        <v>15.911420070974096</v>
      </c>
      <c r="Z1021" s="19">
        <f t="shared" si="537"/>
        <v>17.430087389625928</v>
      </c>
      <c r="AA1021" s="19">
        <f t="shared" si="538"/>
        <v>18.82664612045906</v>
      </c>
      <c r="AB1021" s="19">
        <f t="shared" si="539"/>
        <v>20.126531292798457</v>
      </c>
      <c r="AC1021" s="19">
        <f t="shared" si="540"/>
        <v>21.34741013835156</v>
      </c>
      <c r="AD1021" s="19">
        <f t="shared" si="541"/>
        <v>22.502146060987037</v>
      </c>
      <c r="AE1021" s="19">
        <f t="shared" si="554"/>
        <v>1.9773067546559193</v>
      </c>
      <c r="AF1021" s="19">
        <f t="shared" si="554"/>
        <v>2.7963340294063315</v>
      </c>
      <c r="AG1021" s="19">
        <f t="shared" si="554"/>
        <v>3.9546135093118386</v>
      </c>
      <c r="AH1021" s="19">
        <f t="shared" si="554"/>
        <v>4.8433926138655696</v>
      </c>
      <c r="AI1021" s="19">
        <f t="shared" si="554"/>
        <v>5.5926680588126629</v>
      </c>
      <c r="AJ1021" s="19">
        <f t="shared" si="554"/>
        <v>6.2527929775484532</v>
      </c>
      <c r="AK1021" s="19">
        <f t="shared" si="554"/>
        <v>6.8495915224263628</v>
      </c>
      <c r="AL1021" s="19">
        <f t="shared" si="554"/>
        <v>7.3984044244763298</v>
      </c>
      <c r="AM1021" s="19">
        <f t="shared" si="554"/>
        <v>7.9092270186236773</v>
      </c>
      <c r="AN1021" s="19">
        <f t="shared" si="554"/>
        <v>8.3890020882189926</v>
      </c>
      <c r="AO1021" s="19">
        <f t="shared" si="554"/>
        <v>8.8427846315602689</v>
      </c>
      <c r="AP1021" s="43">
        <v>1</v>
      </c>
    </row>
  </sheetData>
  <mergeCells count="10">
    <mergeCell ref="AV19:BF19"/>
    <mergeCell ref="BG19:BQ19"/>
    <mergeCell ref="AV20:BF20"/>
    <mergeCell ref="BG20:BQ20"/>
    <mergeCell ref="A17:J17"/>
    <mergeCell ref="L17:Q17"/>
    <mergeCell ref="T19:AD19"/>
    <mergeCell ref="AE19:AO19"/>
    <mergeCell ref="T20:AD20"/>
    <mergeCell ref="AE20:AO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Input&amp;Results</vt:lpstr>
      <vt:lpstr>Data</vt:lpstr>
      <vt:lpstr>Calculations</vt:lpstr>
      <vt:lpstr>cc</vt:lpstr>
      <vt:lpstr>CorrugationList</vt:lpstr>
      <vt:lpstr>Diameter</vt:lpstr>
      <vt:lpstr>DiameterList</vt:lpstr>
      <vt:lpstr>Flow</vt:lpstr>
      <vt:lpstr>InletTypeList</vt:lpstr>
      <vt:lpstr>K</vt:lpstr>
      <vt:lpstr>M</vt:lpstr>
      <vt:lpstr>p</vt:lpstr>
      <vt:lpstr>q</vt:lpstr>
      <vt:lpstr>RCorrugation</vt:lpstr>
      <vt:lpstr>RCorrugationChoice</vt:lpstr>
      <vt:lpstr>RHWoverD</vt:lpstr>
      <vt:lpstr>RInletType</vt:lpstr>
      <vt:lpstr>Rke</vt:lpstr>
      <vt:lpstr>RMannings_n</vt:lpstr>
      <vt:lpstr>RQMax</vt:lpstr>
      <vt:lpstr>RQmax_0_5</vt:lpstr>
      <vt:lpstr>RQmax_1_0</vt:lpstr>
      <vt:lpstr>RQmax_2_0</vt:lpstr>
      <vt:lpstr>rr</vt:lpstr>
      <vt:lpstr>RSlope</vt:lpstr>
      <vt:lpstr>s</vt:lpstr>
      <vt:lpstr>SCorr</vt:lpstr>
      <vt:lpstr>Slope</vt:lpstr>
      <vt:lpstr>Span</vt:lpstr>
      <vt:lpstr>t</vt:lpstr>
      <vt:lpstr>u</vt:lpstr>
      <vt:lpstr>v</vt:lpstr>
      <vt:lpstr>Y</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Finlay</dc:creator>
  <cp:lastModifiedBy>Shane Finlay</cp:lastModifiedBy>
  <cp:lastPrinted>2013-05-27T00:33:54Z</cp:lastPrinted>
  <dcterms:created xsi:type="dcterms:W3CDTF">2012-04-02T14:07:32Z</dcterms:created>
  <dcterms:modified xsi:type="dcterms:W3CDTF">2013-06-05T00:42:34Z</dcterms:modified>
</cp:coreProperties>
</file>